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1683230\Box\Tawallah Group McArthur Basin Chapter 3 Manuscript\"/>
    </mc:Choice>
  </mc:AlternateContent>
  <bookViews>
    <workbookView xWindow="885" yWindow="-105" windowWidth="18420" windowHeight="11025" activeTab="4"/>
  </bookViews>
  <sheets>
    <sheet name="MCDD0005 Inorganic Geochem" sheetId="1" r:id="rId1"/>
    <sheet name="MCDD0005 Organic Geochem" sheetId="2" r:id="rId2"/>
    <sheet name="MCDD0003 Inorganic Geochem" sheetId="3" r:id="rId3"/>
    <sheet name="MCDD0003 Organic Geochem" sheetId="4" r:id="rId4"/>
    <sheet name="MCDD0005 Isotopes" sheetId="5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3" i="3" l="1"/>
  <c r="T3" i="1" l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2" i="1"/>
  <c r="BA3" i="1"/>
  <c r="BA4" i="1"/>
  <c r="BA5" i="1"/>
  <c r="BA6" i="1"/>
  <c r="BA7" i="1"/>
  <c r="BA8" i="1"/>
  <c r="BA9" i="1"/>
  <c r="BA10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1" i="1"/>
  <c r="BA62" i="1"/>
  <c r="BA63" i="1"/>
  <c r="BA64" i="1"/>
  <c r="BA65" i="1"/>
  <c r="BA66" i="1"/>
  <c r="BA67" i="1"/>
  <c r="BA68" i="1"/>
  <c r="BA69" i="1"/>
  <c r="BA70" i="1"/>
  <c r="BA71" i="1"/>
  <c r="BA72" i="1"/>
  <c r="BA73" i="1"/>
  <c r="BA74" i="1"/>
  <c r="BA75" i="1"/>
  <c r="BA76" i="1"/>
  <c r="BA77" i="1"/>
  <c r="BA78" i="1"/>
  <c r="BA79" i="1"/>
  <c r="BA80" i="1"/>
  <c r="BA81" i="1"/>
  <c r="BA82" i="1"/>
  <c r="BA83" i="1"/>
  <c r="BA84" i="1"/>
  <c r="BA85" i="1"/>
  <c r="BA86" i="1"/>
  <c r="BA87" i="1"/>
  <c r="BA88" i="1"/>
  <c r="BA89" i="1"/>
  <c r="BA90" i="1"/>
  <c r="BA91" i="1"/>
  <c r="BA92" i="1"/>
  <c r="BA93" i="1"/>
  <c r="BA94" i="1"/>
  <c r="BA95" i="1"/>
  <c r="BA96" i="1"/>
  <c r="BA97" i="1"/>
  <c r="BA98" i="1"/>
  <c r="BA99" i="1"/>
  <c r="BA100" i="1"/>
  <c r="BA101" i="1"/>
  <c r="BA102" i="1"/>
  <c r="BA103" i="1"/>
  <c r="BA104" i="1"/>
  <c r="BA105" i="1"/>
  <c r="BA106" i="1"/>
  <c r="BA107" i="1"/>
  <c r="BA108" i="1"/>
  <c r="BA109" i="1"/>
  <c r="BA110" i="1"/>
  <c r="BA111" i="1"/>
  <c r="BA112" i="1"/>
  <c r="BA113" i="1"/>
  <c r="BA114" i="1"/>
  <c r="BA115" i="1"/>
  <c r="BA116" i="1"/>
  <c r="BA117" i="1"/>
  <c r="BA118" i="1"/>
  <c r="BA119" i="1"/>
  <c r="BA120" i="1"/>
  <c r="BA121" i="1"/>
  <c r="BA122" i="1"/>
  <c r="BA123" i="1"/>
  <c r="BA124" i="1"/>
  <c r="BA125" i="1"/>
  <c r="BA126" i="1"/>
  <c r="BA127" i="1"/>
  <c r="BA128" i="1"/>
  <c r="BA129" i="1"/>
  <c r="BA130" i="1"/>
  <c r="BA131" i="1"/>
  <c r="BA132" i="1"/>
  <c r="BA133" i="1"/>
  <c r="BA134" i="1"/>
  <c r="BA135" i="1"/>
  <c r="BA136" i="1"/>
  <c r="BA137" i="1"/>
  <c r="BA138" i="1"/>
  <c r="BA139" i="1"/>
  <c r="BA140" i="1"/>
  <c r="BA141" i="1"/>
  <c r="BA142" i="1"/>
  <c r="BA143" i="1"/>
  <c r="BA144" i="1"/>
  <c r="BA145" i="1"/>
  <c r="BA146" i="1"/>
  <c r="BA147" i="1"/>
  <c r="BA148" i="1"/>
  <c r="BA149" i="1"/>
  <c r="BA150" i="1"/>
  <c r="BA151" i="1"/>
  <c r="BA152" i="1"/>
  <c r="BA153" i="1"/>
  <c r="BA154" i="1"/>
  <c r="BA155" i="1"/>
  <c r="BA156" i="1"/>
  <c r="BA157" i="1"/>
  <c r="BA158" i="1"/>
  <c r="BA159" i="1"/>
  <c r="BA160" i="1"/>
  <c r="BA161" i="1"/>
  <c r="BA162" i="1"/>
  <c r="BA163" i="1"/>
  <c r="BA164" i="1"/>
  <c r="BA165" i="1"/>
  <c r="BA166" i="1"/>
  <c r="BA167" i="1"/>
  <c r="BA168" i="1"/>
  <c r="BA169" i="1"/>
  <c r="BA170" i="1"/>
  <c r="BA171" i="1"/>
  <c r="BA172" i="1"/>
  <c r="BA173" i="1"/>
  <c r="BA174" i="1"/>
  <c r="BA175" i="1"/>
  <c r="BA176" i="1"/>
  <c r="BA177" i="1"/>
  <c r="BA178" i="1"/>
  <c r="BA179" i="1"/>
  <c r="BA180" i="1"/>
  <c r="BA181" i="1"/>
  <c r="BA182" i="1"/>
  <c r="BA183" i="1"/>
  <c r="BA184" i="1"/>
  <c r="BA185" i="1"/>
  <c r="BA186" i="1"/>
  <c r="BA187" i="1"/>
  <c r="BA188" i="1"/>
  <c r="BA189" i="1"/>
  <c r="BA190" i="1"/>
  <c r="BA191" i="1"/>
  <c r="BA192" i="1"/>
  <c r="BA193" i="1"/>
  <c r="BA2" i="1"/>
  <c r="F16" i="3" l="1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2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3" i="4"/>
  <c r="N2" i="4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3" i="2"/>
  <c r="N4" i="2"/>
  <c r="N5" i="2"/>
  <c r="N6" i="2"/>
  <c r="N7" i="2"/>
  <c r="N8" i="2"/>
  <c r="N2" i="2"/>
  <c r="CD6" i="3"/>
  <c r="CD7" i="3"/>
  <c r="CD8" i="3"/>
  <c r="CD9" i="3"/>
  <c r="CD10" i="3"/>
  <c r="CD11" i="3"/>
  <c r="CD12" i="3"/>
  <c r="CD13" i="3"/>
  <c r="CD14" i="3"/>
  <c r="CD15" i="3"/>
  <c r="CD16" i="3"/>
  <c r="CD17" i="3"/>
  <c r="CD18" i="3"/>
  <c r="CD19" i="3"/>
  <c r="CD20" i="3"/>
  <c r="CD21" i="3"/>
  <c r="CD22" i="3"/>
  <c r="CD23" i="3"/>
  <c r="CD24" i="3"/>
  <c r="CD25" i="3"/>
  <c r="CD26" i="3"/>
  <c r="CD27" i="3"/>
  <c r="CD28" i="3"/>
  <c r="CD29" i="3"/>
  <c r="CD30" i="3"/>
  <c r="CD31" i="3"/>
  <c r="CD32" i="3"/>
  <c r="CD33" i="3"/>
  <c r="CD34" i="3"/>
  <c r="CD35" i="3"/>
  <c r="CD36" i="3"/>
  <c r="CD37" i="3"/>
  <c r="CD38" i="3"/>
  <c r="CD39" i="3"/>
  <c r="CD40" i="3"/>
  <c r="CD41" i="3"/>
  <c r="CD42" i="3"/>
  <c r="CD43" i="3"/>
  <c r="CD44" i="3"/>
  <c r="CD45" i="3"/>
  <c r="CD46" i="3"/>
  <c r="CD47" i="3"/>
  <c r="CD48" i="3"/>
  <c r="CD49" i="3"/>
  <c r="CD50" i="3"/>
  <c r="CD51" i="3"/>
  <c r="CD52" i="3"/>
  <c r="CD53" i="3"/>
  <c r="CD54" i="3"/>
  <c r="CD55" i="3"/>
  <c r="CD56" i="3"/>
  <c r="CD57" i="3"/>
  <c r="CD58" i="3"/>
  <c r="CD59" i="3"/>
  <c r="CD60" i="3"/>
  <c r="CD61" i="3"/>
  <c r="CD62" i="3"/>
  <c r="CD63" i="3"/>
  <c r="CD64" i="3"/>
  <c r="CD65" i="3"/>
  <c r="CD66" i="3"/>
  <c r="CD67" i="3"/>
  <c r="CD68" i="3"/>
  <c r="CD69" i="3"/>
  <c r="CD70" i="3"/>
  <c r="CD71" i="3"/>
  <c r="CD72" i="3"/>
  <c r="CD73" i="3"/>
  <c r="CD74" i="3"/>
  <c r="CD75" i="3"/>
  <c r="CD76" i="3"/>
  <c r="CD77" i="3"/>
  <c r="CD78" i="3"/>
  <c r="CD79" i="3"/>
  <c r="CD80" i="3"/>
  <c r="CD81" i="3"/>
  <c r="CD82" i="3"/>
  <c r="CD83" i="3"/>
  <c r="CD84" i="3"/>
  <c r="CD85" i="3"/>
  <c r="CD86" i="3"/>
  <c r="CD87" i="3"/>
  <c r="CD88" i="3"/>
  <c r="CD89" i="3"/>
  <c r="CD90" i="3"/>
  <c r="CD91" i="3"/>
  <c r="CD92" i="3"/>
  <c r="CD93" i="3"/>
  <c r="CD94" i="3"/>
  <c r="CD95" i="3"/>
  <c r="CD96" i="3"/>
  <c r="CD97" i="3"/>
  <c r="CD98" i="3"/>
  <c r="CD99" i="3"/>
  <c r="CD100" i="3"/>
  <c r="CD101" i="3"/>
  <c r="CD102" i="3"/>
  <c r="CD103" i="3"/>
  <c r="CD104" i="3"/>
  <c r="CD105" i="3"/>
  <c r="CD106" i="3"/>
  <c r="CD107" i="3"/>
  <c r="CD108" i="3"/>
  <c r="CD109" i="3"/>
  <c r="CD110" i="3"/>
  <c r="CD111" i="3"/>
  <c r="CD112" i="3"/>
  <c r="CD113" i="3"/>
  <c r="CD114" i="3"/>
  <c r="CD115" i="3"/>
  <c r="CD116" i="3"/>
  <c r="CD117" i="3"/>
  <c r="CD118" i="3"/>
  <c r="CD119" i="3"/>
  <c r="CD120" i="3"/>
  <c r="CD121" i="3"/>
  <c r="CD122" i="3"/>
  <c r="CD123" i="3"/>
  <c r="CD124" i="3"/>
  <c r="CD125" i="3"/>
  <c r="CD126" i="3"/>
  <c r="CD127" i="3"/>
  <c r="CD128" i="3"/>
  <c r="CD129" i="3"/>
  <c r="CD130" i="3"/>
  <c r="CD131" i="3"/>
  <c r="CD132" i="3"/>
  <c r="CD133" i="3"/>
  <c r="CD134" i="3"/>
  <c r="CD135" i="3"/>
  <c r="CD136" i="3"/>
  <c r="CD137" i="3"/>
  <c r="CD138" i="3"/>
  <c r="CD139" i="3"/>
  <c r="CD140" i="3"/>
  <c r="CD141" i="3"/>
  <c r="CD5" i="3"/>
  <c r="CC6" i="3"/>
  <c r="CC7" i="3"/>
  <c r="CC8" i="3"/>
  <c r="CC9" i="3"/>
  <c r="CC10" i="3"/>
  <c r="CC11" i="3"/>
  <c r="CC12" i="3"/>
  <c r="CC13" i="3"/>
  <c r="CC14" i="3"/>
  <c r="CC15" i="3"/>
  <c r="CC16" i="3"/>
  <c r="CC17" i="3"/>
  <c r="CC18" i="3"/>
  <c r="CC19" i="3"/>
  <c r="CC20" i="3"/>
  <c r="CC21" i="3"/>
  <c r="CC22" i="3"/>
  <c r="CC23" i="3"/>
  <c r="CC24" i="3"/>
  <c r="CC25" i="3"/>
  <c r="CC26" i="3"/>
  <c r="CC27" i="3"/>
  <c r="CC28" i="3"/>
  <c r="CC29" i="3"/>
  <c r="CC30" i="3"/>
  <c r="CC31" i="3"/>
  <c r="CC32" i="3"/>
  <c r="CC33" i="3"/>
  <c r="CC34" i="3"/>
  <c r="CC35" i="3"/>
  <c r="CC36" i="3"/>
  <c r="CC37" i="3"/>
  <c r="CC38" i="3"/>
  <c r="CC39" i="3"/>
  <c r="CC40" i="3"/>
  <c r="CC41" i="3"/>
  <c r="CC42" i="3"/>
  <c r="CC43" i="3"/>
  <c r="CC44" i="3"/>
  <c r="CC45" i="3"/>
  <c r="CC46" i="3"/>
  <c r="CC47" i="3"/>
  <c r="CC48" i="3"/>
  <c r="CC49" i="3"/>
  <c r="CC50" i="3"/>
  <c r="CC51" i="3"/>
  <c r="CC52" i="3"/>
  <c r="CC53" i="3"/>
  <c r="CC54" i="3"/>
  <c r="CC55" i="3"/>
  <c r="CC56" i="3"/>
  <c r="CC57" i="3"/>
  <c r="CC58" i="3"/>
  <c r="CC59" i="3"/>
  <c r="CC60" i="3"/>
  <c r="CC61" i="3"/>
  <c r="CC62" i="3"/>
  <c r="CC63" i="3"/>
  <c r="CC64" i="3"/>
  <c r="CC65" i="3"/>
  <c r="CC66" i="3"/>
  <c r="CC67" i="3"/>
  <c r="CC68" i="3"/>
  <c r="CC69" i="3"/>
  <c r="CC70" i="3"/>
  <c r="CC71" i="3"/>
  <c r="CC72" i="3"/>
  <c r="CC73" i="3"/>
  <c r="CC74" i="3"/>
  <c r="CC75" i="3"/>
  <c r="CC76" i="3"/>
  <c r="CC77" i="3"/>
  <c r="CC78" i="3"/>
  <c r="CC79" i="3"/>
  <c r="CC80" i="3"/>
  <c r="CC81" i="3"/>
  <c r="CC82" i="3"/>
  <c r="CC83" i="3"/>
  <c r="CC84" i="3"/>
  <c r="CC85" i="3"/>
  <c r="CC86" i="3"/>
  <c r="CC87" i="3"/>
  <c r="CC88" i="3"/>
  <c r="CC89" i="3"/>
  <c r="CC90" i="3"/>
  <c r="CC91" i="3"/>
  <c r="CC92" i="3"/>
  <c r="CC93" i="3"/>
  <c r="CC94" i="3"/>
  <c r="CC95" i="3"/>
  <c r="CC96" i="3"/>
  <c r="CC97" i="3"/>
  <c r="CC98" i="3"/>
  <c r="CC99" i="3"/>
  <c r="CC100" i="3"/>
  <c r="CC101" i="3"/>
  <c r="CC102" i="3"/>
  <c r="CC103" i="3"/>
  <c r="CC104" i="3"/>
  <c r="CC105" i="3"/>
  <c r="CC106" i="3"/>
  <c r="CC107" i="3"/>
  <c r="CC108" i="3"/>
  <c r="CC109" i="3"/>
  <c r="CC110" i="3"/>
  <c r="CC111" i="3"/>
  <c r="CC112" i="3"/>
  <c r="CC113" i="3"/>
  <c r="CC114" i="3"/>
  <c r="CC115" i="3"/>
  <c r="CC116" i="3"/>
  <c r="CC117" i="3"/>
  <c r="CC118" i="3"/>
  <c r="CC119" i="3"/>
  <c r="CC120" i="3"/>
  <c r="CC121" i="3"/>
  <c r="CC122" i="3"/>
  <c r="CC123" i="3"/>
  <c r="CC124" i="3"/>
  <c r="CC125" i="3"/>
  <c r="CC126" i="3"/>
  <c r="CC127" i="3"/>
  <c r="CC128" i="3"/>
  <c r="CC129" i="3"/>
  <c r="CC130" i="3"/>
  <c r="CC131" i="3"/>
  <c r="CC132" i="3"/>
  <c r="CC133" i="3"/>
  <c r="CC134" i="3"/>
  <c r="CC135" i="3"/>
  <c r="CC136" i="3"/>
  <c r="CC137" i="3"/>
  <c r="CC138" i="3"/>
  <c r="CC139" i="3"/>
  <c r="CC140" i="3"/>
  <c r="CC141" i="3"/>
  <c r="CC5" i="3"/>
  <c r="CB6" i="3"/>
  <c r="CB7" i="3"/>
  <c r="CB8" i="3"/>
  <c r="CB9" i="3"/>
  <c r="CB10" i="3"/>
  <c r="CB11" i="3"/>
  <c r="CB12" i="3"/>
  <c r="CB13" i="3"/>
  <c r="CB14" i="3"/>
  <c r="CB15" i="3"/>
  <c r="CB16" i="3"/>
  <c r="CB17" i="3"/>
  <c r="CB18" i="3"/>
  <c r="CB19" i="3"/>
  <c r="CB20" i="3"/>
  <c r="CB21" i="3"/>
  <c r="CB22" i="3"/>
  <c r="CB23" i="3"/>
  <c r="CB24" i="3"/>
  <c r="CB25" i="3"/>
  <c r="CB26" i="3"/>
  <c r="CB27" i="3"/>
  <c r="CB28" i="3"/>
  <c r="CB29" i="3"/>
  <c r="CB30" i="3"/>
  <c r="CB31" i="3"/>
  <c r="CB32" i="3"/>
  <c r="CB33" i="3"/>
  <c r="CB34" i="3"/>
  <c r="CB35" i="3"/>
  <c r="CB36" i="3"/>
  <c r="CB37" i="3"/>
  <c r="CB38" i="3"/>
  <c r="CB39" i="3"/>
  <c r="CB40" i="3"/>
  <c r="CB41" i="3"/>
  <c r="CB42" i="3"/>
  <c r="CB43" i="3"/>
  <c r="CB44" i="3"/>
  <c r="CB45" i="3"/>
  <c r="CB46" i="3"/>
  <c r="CB47" i="3"/>
  <c r="CB48" i="3"/>
  <c r="CB49" i="3"/>
  <c r="CB50" i="3"/>
  <c r="CB51" i="3"/>
  <c r="CB52" i="3"/>
  <c r="CB53" i="3"/>
  <c r="CB54" i="3"/>
  <c r="CB55" i="3"/>
  <c r="CB56" i="3"/>
  <c r="CB57" i="3"/>
  <c r="CB58" i="3"/>
  <c r="CB59" i="3"/>
  <c r="CB60" i="3"/>
  <c r="CB61" i="3"/>
  <c r="CB62" i="3"/>
  <c r="CB63" i="3"/>
  <c r="CB64" i="3"/>
  <c r="CB65" i="3"/>
  <c r="CB66" i="3"/>
  <c r="CB67" i="3"/>
  <c r="CB68" i="3"/>
  <c r="CB69" i="3"/>
  <c r="CB70" i="3"/>
  <c r="CB71" i="3"/>
  <c r="CB72" i="3"/>
  <c r="CB73" i="3"/>
  <c r="CB74" i="3"/>
  <c r="CB75" i="3"/>
  <c r="CB76" i="3"/>
  <c r="CB77" i="3"/>
  <c r="CB78" i="3"/>
  <c r="CB79" i="3"/>
  <c r="CB80" i="3"/>
  <c r="CB81" i="3"/>
  <c r="CB82" i="3"/>
  <c r="CB83" i="3"/>
  <c r="CB84" i="3"/>
  <c r="CB85" i="3"/>
  <c r="CB86" i="3"/>
  <c r="CB87" i="3"/>
  <c r="CB88" i="3"/>
  <c r="CB89" i="3"/>
  <c r="CB90" i="3"/>
  <c r="CB91" i="3"/>
  <c r="CB92" i="3"/>
  <c r="CB93" i="3"/>
  <c r="CB94" i="3"/>
  <c r="CB95" i="3"/>
  <c r="CB96" i="3"/>
  <c r="CB97" i="3"/>
  <c r="CB98" i="3"/>
  <c r="CB99" i="3"/>
  <c r="CB100" i="3"/>
  <c r="CB101" i="3"/>
  <c r="CB102" i="3"/>
  <c r="CB103" i="3"/>
  <c r="CB104" i="3"/>
  <c r="CB105" i="3"/>
  <c r="CB106" i="3"/>
  <c r="CB107" i="3"/>
  <c r="CB108" i="3"/>
  <c r="CB109" i="3"/>
  <c r="CB110" i="3"/>
  <c r="CB111" i="3"/>
  <c r="CB112" i="3"/>
  <c r="CB113" i="3"/>
  <c r="CB114" i="3"/>
  <c r="CB115" i="3"/>
  <c r="CB116" i="3"/>
  <c r="CB117" i="3"/>
  <c r="CB118" i="3"/>
  <c r="CB119" i="3"/>
  <c r="CB120" i="3"/>
  <c r="CB121" i="3"/>
  <c r="CB122" i="3"/>
  <c r="CB123" i="3"/>
  <c r="CB124" i="3"/>
  <c r="CB125" i="3"/>
  <c r="CB126" i="3"/>
  <c r="CB127" i="3"/>
  <c r="CB128" i="3"/>
  <c r="CB129" i="3"/>
  <c r="CB130" i="3"/>
  <c r="CB131" i="3"/>
  <c r="CB132" i="3"/>
  <c r="CB133" i="3"/>
  <c r="CB134" i="3"/>
  <c r="CB135" i="3"/>
  <c r="CB136" i="3"/>
  <c r="CB137" i="3"/>
  <c r="CB138" i="3"/>
  <c r="CB139" i="3"/>
  <c r="CB140" i="3"/>
  <c r="CB141" i="3"/>
  <c r="CB5" i="3"/>
  <c r="CA6" i="3"/>
  <c r="CA7" i="3"/>
  <c r="CA8" i="3"/>
  <c r="CA9" i="3"/>
  <c r="CA10" i="3"/>
  <c r="CA11" i="3"/>
  <c r="CA12" i="3"/>
  <c r="CA13" i="3"/>
  <c r="CA14" i="3"/>
  <c r="CA15" i="3"/>
  <c r="CA16" i="3"/>
  <c r="CA17" i="3"/>
  <c r="CA18" i="3"/>
  <c r="CA19" i="3"/>
  <c r="CA20" i="3"/>
  <c r="CA21" i="3"/>
  <c r="CA22" i="3"/>
  <c r="CA23" i="3"/>
  <c r="CA24" i="3"/>
  <c r="CA25" i="3"/>
  <c r="CA26" i="3"/>
  <c r="CA27" i="3"/>
  <c r="CA28" i="3"/>
  <c r="CA29" i="3"/>
  <c r="CA30" i="3"/>
  <c r="CA31" i="3"/>
  <c r="CA32" i="3"/>
  <c r="CA33" i="3"/>
  <c r="CA34" i="3"/>
  <c r="CA35" i="3"/>
  <c r="CA36" i="3"/>
  <c r="CA37" i="3"/>
  <c r="CA38" i="3"/>
  <c r="CA39" i="3"/>
  <c r="CA40" i="3"/>
  <c r="CA41" i="3"/>
  <c r="CA42" i="3"/>
  <c r="CA43" i="3"/>
  <c r="CA44" i="3"/>
  <c r="CA45" i="3"/>
  <c r="CA46" i="3"/>
  <c r="CA47" i="3"/>
  <c r="CA48" i="3"/>
  <c r="CA49" i="3"/>
  <c r="CA50" i="3"/>
  <c r="CA51" i="3"/>
  <c r="CA52" i="3"/>
  <c r="CA53" i="3"/>
  <c r="CA54" i="3"/>
  <c r="CA55" i="3"/>
  <c r="CA56" i="3"/>
  <c r="CA57" i="3"/>
  <c r="CA58" i="3"/>
  <c r="CA59" i="3"/>
  <c r="CA60" i="3"/>
  <c r="CA61" i="3"/>
  <c r="CA62" i="3"/>
  <c r="CA63" i="3"/>
  <c r="CA64" i="3"/>
  <c r="CA65" i="3"/>
  <c r="CA66" i="3"/>
  <c r="CA67" i="3"/>
  <c r="CA68" i="3"/>
  <c r="CA69" i="3"/>
  <c r="CA70" i="3"/>
  <c r="CA71" i="3"/>
  <c r="CA72" i="3"/>
  <c r="CA73" i="3"/>
  <c r="CA74" i="3"/>
  <c r="CA75" i="3"/>
  <c r="CA76" i="3"/>
  <c r="CA77" i="3"/>
  <c r="CA78" i="3"/>
  <c r="CA79" i="3"/>
  <c r="CA80" i="3"/>
  <c r="CA81" i="3"/>
  <c r="CA82" i="3"/>
  <c r="CA83" i="3"/>
  <c r="CA84" i="3"/>
  <c r="CA85" i="3"/>
  <c r="CA86" i="3"/>
  <c r="CA87" i="3"/>
  <c r="CA88" i="3"/>
  <c r="CA89" i="3"/>
  <c r="CA90" i="3"/>
  <c r="CA91" i="3"/>
  <c r="CA92" i="3"/>
  <c r="CA93" i="3"/>
  <c r="CA94" i="3"/>
  <c r="CA95" i="3"/>
  <c r="CA96" i="3"/>
  <c r="CA97" i="3"/>
  <c r="CA98" i="3"/>
  <c r="CA99" i="3"/>
  <c r="CA100" i="3"/>
  <c r="CA101" i="3"/>
  <c r="CA102" i="3"/>
  <c r="CA103" i="3"/>
  <c r="CA104" i="3"/>
  <c r="CA105" i="3"/>
  <c r="CA106" i="3"/>
  <c r="CA107" i="3"/>
  <c r="CA108" i="3"/>
  <c r="CA109" i="3"/>
  <c r="CA110" i="3"/>
  <c r="CA111" i="3"/>
  <c r="CA112" i="3"/>
  <c r="CA113" i="3"/>
  <c r="CA114" i="3"/>
  <c r="CA115" i="3"/>
  <c r="CA116" i="3"/>
  <c r="CA117" i="3"/>
  <c r="CA118" i="3"/>
  <c r="CA119" i="3"/>
  <c r="CA120" i="3"/>
  <c r="CA121" i="3"/>
  <c r="CA122" i="3"/>
  <c r="CA123" i="3"/>
  <c r="CA124" i="3"/>
  <c r="CA125" i="3"/>
  <c r="CA126" i="3"/>
  <c r="CA127" i="3"/>
  <c r="CA128" i="3"/>
  <c r="CA129" i="3"/>
  <c r="CA130" i="3"/>
  <c r="CA131" i="3"/>
  <c r="CA132" i="3"/>
  <c r="CA133" i="3"/>
  <c r="CA134" i="3"/>
  <c r="CA135" i="3"/>
  <c r="CA136" i="3"/>
  <c r="CA137" i="3"/>
  <c r="CA138" i="3"/>
  <c r="CA139" i="3"/>
  <c r="CA140" i="3"/>
  <c r="CA141" i="3"/>
  <c r="CA5" i="3"/>
  <c r="BZ6" i="3"/>
  <c r="BZ7" i="3"/>
  <c r="BZ8" i="3"/>
  <c r="BZ9" i="3"/>
  <c r="BZ10" i="3"/>
  <c r="BZ11" i="3"/>
  <c r="BZ12" i="3"/>
  <c r="BZ13" i="3"/>
  <c r="BZ14" i="3"/>
  <c r="BZ15" i="3"/>
  <c r="BZ16" i="3"/>
  <c r="BZ17" i="3"/>
  <c r="BZ18" i="3"/>
  <c r="BZ19" i="3"/>
  <c r="BZ20" i="3"/>
  <c r="BZ21" i="3"/>
  <c r="BZ22" i="3"/>
  <c r="BZ23" i="3"/>
  <c r="BZ24" i="3"/>
  <c r="BZ25" i="3"/>
  <c r="BZ26" i="3"/>
  <c r="BZ27" i="3"/>
  <c r="BZ28" i="3"/>
  <c r="BZ29" i="3"/>
  <c r="BZ30" i="3"/>
  <c r="BZ31" i="3"/>
  <c r="BZ32" i="3"/>
  <c r="BZ33" i="3"/>
  <c r="BZ34" i="3"/>
  <c r="BZ35" i="3"/>
  <c r="BZ36" i="3"/>
  <c r="BZ37" i="3"/>
  <c r="BZ38" i="3"/>
  <c r="BZ39" i="3"/>
  <c r="BZ40" i="3"/>
  <c r="BZ41" i="3"/>
  <c r="BZ42" i="3"/>
  <c r="BZ43" i="3"/>
  <c r="BZ44" i="3"/>
  <c r="BZ45" i="3"/>
  <c r="BZ46" i="3"/>
  <c r="BZ47" i="3"/>
  <c r="BZ48" i="3"/>
  <c r="BZ49" i="3"/>
  <c r="BZ50" i="3"/>
  <c r="BZ51" i="3"/>
  <c r="BZ52" i="3"/>
  <c r="BZ53" i="3"/>
  <c r="BZ54" i="3"/>
  <c r="BZ55" i="3"/>
  <c r="BZ56" i="3"/>
  <c r="BZ57" i="3"/>
  <c r="BZ58" i="3"/>
  <c r="BZ59" i="3"/>
  <c r="BZ60" i="3"/>
  <c r="BZ61" i="3"/>
  <c r="BZ62" i="3"/>
  <c r="BZ63" i="3"/>
  <c r="BZ64" i="3"/>
  <c r="BZ65" i="3"/>
  <c r="BZ66" i="3"/>
  <c r="BZ67" i="3"/>
  <c r="BZ68" i="3"/>
  <c r="BZ69" i="3"/>
  <c r="BZ70" i="3"/>
  <c r="BZ71" i="3"/>
  <c r="BZ72" i="3"/>
  <c r="BZ73" i="3"/>
  <c r="BZ74" i="3"/>
  <c r="BZ75" i="3"/>
  <c r="BZ76" i="3"/>
  <c r="BZ77" i="3"/>
  <c r="BZ78" i="3"/>
  <c r="BZ79" i="3"/>
  <c r="BZ80" i="3"/>
  <c r="BZ81" i="3"/>
  <c r="BZ82" i="3"/>
  <c r="BZ83" i="3"/>
  <c r="BZ84" i="3"/>
  <c r="BZ85" i="3"/>
  <c r="BZ86" i="3"/>
  <c r="BZ87" i="3"/>
  <c r="BZ88" i="3"/>
  <c r="BZ89" i="3"/>
  <c r="BZ90" i="3"/>
  <c r="BZ91" i="3"/>
  <c r="BZ92" i="3"/>
  <c r="BZ93" i="3"/>
  <c r="BZ94" i="3"/>
  <c r="BZ95" i="3"/>
  <c r="BZ96" i="3"/>
  <c r="BZ97" i="3"/>
  <c r="BZ98" i="3"/>
  <c r="BZ99" i="3"/>
  <c r="BZ100" i="3"/>
  <c r="BZ101" i="3"/>
  <c r="BZ102" i="3"/>
  <c r="BZ103" i="3"/>
  <c r="BZ104" i="3"/>
  <c r="BZ105" i="3"/>
  <c r="BZ106" i="3"/>
  <c r="BZ107" i="3"/>
  <c r="BZ108" i="3"/>
  <c r="BZ109" i="3"/>
  <c r="BZ110" i="3"/>
  <c r="BZ111" i="3"/>
  <c r="BZ112" i="3"/>
  <c r="BZ113" i="3"/>
  <c r="BZ114" i="3"/>
  <c r="BZ115" i="3"/>
  <c r="BZ116" i="3"/>
  <c r="BZ117" i="3"/>
  <c r="BZ118" i="3"/>
  <c r="BZ119" i="3"/>
  <c r="BZ120" i="3"/>
  <c r="BZ121" i="3"/>
  <c r="BZ122" i="3"/>
  <c r="BZ123" i="3"/>
  <c r="BZ124" i="3"/>
  <c r="BZ125" i="3"/>
  <c r="BZ126" i="3"/>
  <c r="BZ127" i="3"/>
  <c r="BZ128" i="3"/>
  <c r="BZ129" i="3"/>
  <c r="BZ130" i="3"/>
  <c r="BZ131" i="3"/>
  <c r="BZ132" i="3"/>
  <c r="BZ133" i="3"/>
  <c r="BZ134" i="3"/>
  <c r="BZ135" i="3"/>
  <c r="BZ136" i="3"/>
  <c r="BZ137" i="3"/>
  <c r="BZ138" i="3"/>
  <c r="BZ139" i="3"/>
  <c r="BZ140" i="3"/>
  <c r="BZ141" i="3"/>
  <c r="BZ5" i="3"/>
  <c r="BY6" i="3"/>
  <c r="BY7" i="3"/>
  <c r="BY8" i="3"/>
  <c r="BY9" i="3"/>
  <c r="BY10" i="3"/>
  <c r="BY11" i="3"/>
  <c r="BY12" i="3"/>
  <c r="BY13" i="3"/>
  <c r="BY14" i="3"/>
  <c r="BY15" i="3"/>
  <c r="BY16" i="3"/>
  <c r="BY17" i="3"/>
  <c r="BY18" i="3"/>
  <c r="BY19" i="3"/>
  <c r="BY20" i="3"/>
  <c r="BY21" i="3"/>
  <c r="BY22" i="3"/>
  <c r="BY23" i="3"/>
  <c r="BY24" i="3"/>
  <c r="BY25" i="3"/>
  <c r="BY26" i="3"/>
  <c r="BY27" i="3"/>
  <c r="BY28" i="3"/>
  <c r="BY29" i="3"/>
  <c r="BY30" i="3"/>
  <c r="BY31" i="3"/>
  <c r="BY32" i="3"/>
  <c r="BY33" i="3"/>
  <c r="BY34" i="3"/>
  <c r="BY35" i="3"/>
  <c r="BY36" i="3"/>
  <c r="BY37" i="3"/>
  <c r="BY38" i="3"/>
  <c r="BY39" i="3"/>
  <c r="BY40" i="3"/>
  <c r="BY41" i="3"/>
  <c r="BY42" i="3"/>
  <c r="BY43" i="3"/>
  <c r="BY44" i="3"/>
  <c r="BY45" i="3"/>
  <c r="BY46" i="3"/>
  <c r="BY47" i="3"/>
  <c r="BY48" i="3"/>
  <c r="BY49" i="3"/>
  <c r="BY50" i="3"/>
  <c r="BY51" i="3"/>
  <c r="BY52" i="3"/>
  <c r="BY53" i="3"/>
  <c r="BY54" i="3"/>
  <c r="BY55" i="3"/>
  <c r="BY56" i="3"/>
  <c r="BY57" i="3"/>
  <c r="BY58" i="3"/>
  <c r="BY59" i="3"/>
  <c r="BY60" i="3"/>
  <c r="BY61" i="3"/>
  <c r="BY62" i="3"/>
  <c r="BY63" i="3"/>
  <c r="BY64" i="3"/>
  <c r="BY65" i="3"/>
  <c r="BY66" i="3"/>
  <c r="BY67" i="3"/>
  <c r="BY68" i="3"/>
  <c r="BY69" i="3"/>
  <c r="BY70" i="3"/>
  <c r="BY71" i="3"/>
  <c r="BY72" i="3"/>
  <c r="BY73" i="3"/>
  <c r="BY74" i="3"/>
  <c r="BY75" i="3"/>
  <c r="BY76" i="3"/>
  <c r="BY77" i="3"/>
  <c r="BY78" i="3"/>
  <c r="BY79" i="3"/>
  <c r="BY80" i="3"/>
  <c r="BY81" i="3"/>
  <c r="BY82" i="3"/>
  <c r="BY83" i="3"/>
  <c r="BY84" i="3"/>
  <c r="BY85" i="3"/>
  <c r="BY86" i="3"/>
  <c r="BY87" i="3"/>
  <c r="BY88" i="3"/>
  <c r="BY89" i="3"/>
  <c r="BY90" i="3"/>
  <c r="BY91" i="3"/>
  <c r="BY92" i="3"/>
  <c r="BY93" i="3"/>
  <c r="BY94" i="3"/>
  <c r="BY95" i="3"/>
  <c r="BY96" i="3"/>
  <c r="BY97" i="3"/>
  <c r="BY98" i="3"/>
  <c r="BY99" i="3"/>
  <c r="BY100" i="3"/>
  <c r="BY101" i="3"/>
  <c r="BY102" i="3"/>
  <c r="BY103" i="3"/>
  <c r="BY104" i="3"/>
  <c r="BY105" i="3"/>
  <c r="BY106" i="3"/>
  <c r="BY107" i="3"/>
  <c r="BY108" i="3"/>
  <c r="BY109" i="3"/>
  <c r="BY110" i="3"/>
  <c r="BY111" i="3"/>
  <c r="BY112" i="3"/>
  <c r="BY113" i="3"/>
  <c r="BY114" i="3"/>
  <c r="BY115" i="3"/>
  <c r="BY116" i="3"/>
  <c r="BY117" i="3"/>
  <c r="BY118" i="3"/>
  <c r="BY119" i="3"/>
  <c r="BY120" i="3"/>
  <c r="BY121" i="3"/>
  <c r="BY122" i="3"/>
  <c r="BY123" i="3"/>
  <c r="BY124" i="3"/>
  <c r="BY125" i="3"/>
  <c r="BY126" i="3"/>
  <c r="BY127" i="3"/>
  <c r="BY128" i="3"/>
  <c r="BY129" i="3"/>
  <c r="BY130" i="3"/>
  <c r="BY131" i="3"/>
  <c r="BY132" i="3"/>
  <c r="BY133" i="3"/>
  <c r="BY134" i="3"/>
  <c r="BY135" i="3"/>
  <c r="BY136" i="3"/>
  <c r="BY137" i="3"/>
  <c r="BY138" i="3"/>
  <c r="BY139" i="3"/>
  <c r="BY140" i="3"/>
  <c r="BY141" i="3"/>
  <c r="BY5" i="3"/>
  <c r="BX6" i="3"/>
  <c r="BX7" i="3"/>
  <c r="BX8" i="3"/>
  <c r="BX9" i="3"/>
  <c r="BX10" i="3"/>
  <c r="BX11" i="3"/>
  <c r="BX12" i="3"/>
  <c r="BX13" i="3"/>
  <c r="BX14" i="3"/>
  <c r="BX15" i="3"/>
  <c r="BX16" i="3"/>
  <c r="BX17" i="3"/>
  <c r="BX18" i="3"/>
  <c r="BX19" i="3"/>
  <c r="BX20" i="3"/>
  <c r="BX21" i="3"/>
  <c r="BX22" i="3"/>
  <c r="BX23" i="3"/>
  <c r="BX24" i="3"/>
  <c r="BX25" i="3"/>
  <c r="BX26" i="3"/>
  <c r="BX27" i="3"/>
  <c r="BX28" i="3"/>
  <c r="BX29" i="3"/>
  <c r="BX30" i="3"/>
  <c r="BX31" i="3"/>
  <c r="BX32" i="3"/>
  <c r="BX33" i="3"/>
  <c r="BX34" i="3"/>
  <c r="BX35" i="3"/>
  <c r="BX36" i="3"/>
  <c r="BX37" i="3"/>
  <c r="BX38" i="3"/>
  <c r="BX39" i="3"/>
  <c r="BX40" i="3"/>
  <c r="BX41" i="3"/>
  <c r="BX42" i="3"/>
  <c r="BX43" i="3"/>
  <c r="BX44" i="3"/>
  <c r="BX45" i="3"/>
  <c r="BX46" i="3"/>
  <c r="BX47" i="3"/>
  <c r="BX48" i="3"/>
  <c r="BX49" i="3"/>
  <c r="BX50" i="3"/>
  <c r="BX51" i="3"/>
  <c r="BX52" i="3"/>
  <c r="BX53" i="3"/>
  <c r="BX54" i="3"/>
  <c r="BX55" i="3"/>
  <c r="BX56" i="3"/>
  <c r="BX57" i="3"/>
  <c r="BX58" i="3"/>
  <c r="BX59" i="3"/>
  <c r="BX60" i="3"/>
  <c r="BX61" i="3"/>
  <c r="BX62" i="3"/>
  <c r="BX63" i="3"/>
  <c r="BX64" i="3"/>
  <c r="BX65" i="3"/>
  <c r="BX66" i="3"/>
  <c r="BX67" i="3"/>
  <c r="BX68" i="3"/>
  <c r="BX69" i="3"/>
  <c r="BX70" i="3"/>
  <c r="BX71" i="3"/>
  <c r="BX72" i="3"/>
  <c r="BX73" i="3"/>
  <c r="BX74" i="3"/>
  <c r="BX75" i="3"/>
  <c r="BX76" i="3"/>
  <c r="BX77" i="3"/>
  <c r="BX78" i="3"/>
  <c r="BX79" i="3"/>
  <c r="BX80" i="3"/>
  <c r="BX81" i="3"/>
  <c r="BX82" i="3"/>
  <c r="BX83" i="3"/>
  <c r="BX84" i="3"/>
  <c r="BX85" i="3"/>
  <c r="BX86" i="3"/>
  <c r="BX87" i="3"/>
  <c r="BX88" i="3"/>
  <c r="BX89" i="3"/>
  <c r="BX90" i="3"/>
  <c r="BX91" i="3"/>
  <c r="BX92" i="3"/>
  <c r="BX93" i="3"/>
  <c r="BX94" i="3"/>
  <c r="BX95" i="3"/>
  <c r="BX96" i="3"/>
  <c r="BX97" i="3"/>
  <c r="BX98" i="3"/>
  <c r="BX99" i="3"/>
  <c r="BX100" i="3"/>
  <c r="BX101" i="3"/>
  <c r="BX102" i="3"/>
  <c r="BX103" i="3"/>
  <c r="BX104" i="3"/>
  <c r="BX105" i="3"/>
  <c r="BX106" i="3"/>
  <c r="BX107" i="3"/>
  <c r="BX108" i="3"/>
  <c r="BX109" i="3"/>
  <c r="BX110" i="3"/>
  <c r="BX111" i="3"/>
  <c r="BX112" i="3"/>
  <c r="BX113" i="3"/>
  <c r="BX114" i="3"/>
  <c r="BX115" i="3"/>
  <c r="BX116" i="3"/>
  <c r="BX117" i="3"/>
  <c r="BX118" i="3"/>
  <c r="BX119" i="3"/>
  <c r="BX120" i="3"/>
  <c r="BX121" i="3"/>
  <c r="BX122" i="3"/>
  <c r="BX123" i="3"/>
  <c r="BX124" i="3"/>
  <c r="BX125" i="3"/>
  <c r="BX126" i="3"/>
  <c r="BX127" i="3"/>
  <c r="BX128" i="3"/>
  <c r="BX129" i="3"/>
  <c r="BX130" i="3"/>
  <c r="BX131" i="3"/>
  <c r="BX132" i="3"/>
  <c r="BX133" i="3"/>
  <c r="BX134" i="3"/>
  <c r="BX135" i="3"/>
  <c r="BX136" i="3"/>
  <c r="BX137" i="3"/>
  <c r="BX138" i="3"/>
  <c r="BX139" i="3"/>
  <c r="BX140" i="3"/>
  <c r="BX141" i="3"/>
  <c r="BX5" i="3"/>
  <c r="BW6" i="3"/>
  <c r="BW7" i="3"/>
  <c r="BW8" i="3"/>
  <c r="BW9" i="3"/>
  <c r="BW10" i="3"/>
  <c r="BW11" i="3"/>
  <c r="BW12" i="3"/>
  <c r="BW13" i="3"/>
  <c r="BW14" i="3"/>
  <c r="BW15" i="3"/>
  <c r="BW16" i="3"/>
  <c r="BW17" i="3"/>
  <c r="BW18" i="3"/>
  <c r="BW19" i="3"/>
  <c r="BW20" i="3"/>
  <c r="BW21" i="3"/>
  <c r="BW22" i="3"/>
  <c r="BW23" i="3"/>
  <c r="BW24" i="3"/>
  <c r="BW25" i="3"/>
  <c r="BW26" i="3"/>
  <c r="BW27" i="3"/>
  <c r="BW28" i="3"/>
  <c r="BW29" i="3"/>
  <c r="BW30" i="3"/>
  <c r="BW31" i="3"/>
  <c r="BW32" i="3"/>
  <c r="BW33" i="3"/>
  <c r="BW34" i="3"/>
  <c r="BW35" i="3"/>
  <c r="BW36" i="3"/>
  <c r="BW37" i="3"/>
  <c r="BW38" i="3"/>
  <c r="BW39" i="3"/>
  <c r="BW40" i="3"/>
  <c r="BW41" i="3"/>
  <c r="BW42" i="3"/>
  <c r="BW43" i="3"/>
  <c r="BW44" i="3"/>
  <c r="BW45" i="3"/>
  <c r="BW46" i="3"/>
  <c r="BW47" i="3"/>
  <c r="BW48" i="3"/>
  <c r="BW49" i="3"/>
  <c r="BW50" i="3"/>
  <c r="BW51" i="3"/>
  <c r="BW52" i="3"/>
  <c r="BW53" i="3"/>
  <c r="BW54" i="3"/>
  <c r="BW55" i="3"/>
  <c r="BW56" i="3"/>
  <c r="BW57" i="3"/>
  <c r="BW58" i="3"/>
  <c r="BW59" i="3"/>
  <c r="BW60" i="3"/>
  <c r="BW61" i="3"/>
  <c r="BW62" i="3"/>
  <c r="BW63" i="3"/>
  <c r="BW64" i="3"/>
  <c r="BW65" i="3"/>
  <c r="BW66" i="3"/>
  <c r="BW67" i="3"/>
  <c r="BW68" i="3"/>
  <c r="BW69" i="3"/>
  <c r="BW70" i="3"/>
  <c r="BW71" i="3"/>
  <c r="BW72" i="3"/>
  <c r="BW73" i="3"/>
  <c r="BW74" i="3"/>
  <c r="BW75" i="3"/>
  <c r="BW76" i="3"/>
  <c r="BW77" i="3"/>
  <c r="BW78" i="3"/>
  <c r="BW79" i="3"/>
  <c r="BW80" i="3"/>
  <c r="BW81" i="3"/>
  <c r="BW82" i="3"/>
  <c r="BW83" i="3"/>
  <c r="BW84" i="3"/>
  <c r="BW85" i="3"/>
  <c r="BW86" i="3"/>
  <c r="BW87" i="3"/>
  <c r="BW88" i="3"/>
  <c r="BW89" i="3"/>
  <c r="BW90" i="3"/>
  <c r="BW91" i="3"/>
  <c r="BW92" i="3"/>
  <c r="BW93" i="3"/>
  <c r="BW94" i="3"/>
  <c r="BW95" i="3"/>
  <c r="BW96" i="3"/>
  <c r="BW97" i="3"/>
  <c r="BW98" i="3"/>
  <c r="BW99" i="3"/>
  <c r="BW100" i="3"/>
  <c r="BW101" i="3"/>
  <c r="BW102" i="3"/>
  <c r="BW103" i="3"/>
  <c r="BW104" i="3"/>
  <c r="BW105" i="3"/>
  <c r="BW106" i="3"/>
  <c r="BW107" i="3"/>
  <c r="BW108" i="3"/>
  <c r="BW109" i="3"/>
  <c r="BW110" i="3"/>
  <c r="BW111" i="3"/>
  <c r="BW112" i="3"/>
  <c r="BW113" i="3"/>
  <c r="BW114" i="3"/>
  <c r="BW115" i="3"/>
  <c r="BW116" i="3"/>
  <c r="BW117" i="3"/>
  <c r="BW118" i="3"/>
  <c r="BW119" i="3"/>
  <c r="BW120" i="3"/>
  <c r="BW121" i="3"/>
  <c r="BW122" i="3"/>
  <c r="BW123" i="3"/>
  <c r="BW124" i="3"/>
  <c r="BW125" i="3"/>
  <c r="BW126" i="3"/>
  <c r="BW127" i="3"/>
  <c r="BW128" i="3"/>
  <c r="BW129" i="3"/>
  <c r="BW130" i="3"/>
  <c r="BW131" i="3"/>
  <c r="BW132" i="3"/>
  <c r="BW133" i="3"/>
  <c r="BW134" i="3"/>
  <c r="BW135" i="3"/>
  <c r="BW136" i="3"/>
  <c r="BW137" i="3"/>
  <c r="BW138" i="3"/>
  <c r="BW139" i="3"/>
  <c r="BW140" i="3"/>
  <c r="BW141" i="3"/>
  <c r="BW5" i="3"/>
  <c r="BV6" i="3"/>
  <c r="BV7" i="3"/>
  <c r="BV8" i="3"/>
  <c r="BV9" i="3"/>
  <c r="BV10" i="3"/>
  <c r="BV11" i="3"/>
  <c r="BV12" i="3"/>
  <c r="BV13" i="3"/>
  <c r="BV14" i="3"/>
  <c r="BV15" i="3"/>
  <c r="BV16" i="3"/>
  <c r="BV17" i="3"/>
  <c r="BV18" i="3"/>
  <c r="BV19" i="3"/>
  <c r="BV20" i="3"/>
  <c r="BV21" i="3"/>
  <c r="BV22" i="3"/>
  <c r="BV23" i="3"/>
  <c r="BV24" i="3"/>
  <c r="BV25" i="3"/>
  <c r="BV26" i="3"/>
  <c r="BV27" i="3"/>
  <c r="BV28" i="3"/>
  <c r="BV29" i="3"/>
  <c r="BV30" i="3"/>
  <c r="BV31" i="3"/>
  <c r="BV32" i="3"/>
  <c r="BV33" i="3"/>
  <c r="BV34" i="3"/>
  <c r="BV35" i="3"/>
  <c r="BV36" i="3"/>
  <c r="BV37" i="3"/>
  <c r="BV38" i="3"/>
  <c r="BV39" i="3"/>
  <c r="BV40" i="3"/>
  <c r="BV41" i="3"/>
  <c r="BV42" i="3"/>
  <c r="BV43" i="3"/>
  <c r="BV44" i="3"/>
  <c r="BV45" i="3"/>
  <c r="BV46" i="3"/>
  <c r="BV47" i="3"/>
  <c r="BV48" i="3"/>
  <c r="BV49" i="3"/>
  <c r="BV50" i="3"/>
  <c r="BV51" i="3"/>
  <c r="BV52" i="3"/>
  <c r="BV53" i="3"/>
  <c r="BV54" i="3"/>
  <c r="BV55" i="3"/>
  <c r="BV56" i="3"/>
  <c r="BV57" i="3"/>
  <c r="BV58" i="3"/>
  <c r="BV59" i="3"/>
  <c r="BV60" i="3"/>
  <c r="BV61" i="3"/>
  <c r="BV62" i="3"/>
  <c r="BV63" i="3"/>
  <c r="BV64" i="3"/>
  <c r="BV65" i="3"/>
  <c r="BV66" i="3"/>
  <c r="BV67" i="3"/>
  <c r="BV68" i="3"/>
  <c r="BV69" i="3"/>
  <c r="BV70" i="3"/>
  <c r="BV71" i="3"/>
  <c r="BV72" i="3"/>
  <c r="BV73" i="3"/>
  <c r="BV74" i="3"/>
  <c r="BV75" i="3"/>
  <c r="BV76" i="3"/>
  <c r="BV77" i="3"/>
  <c r="BV78" i="3"/>
  <c r="BV79" i="3"/>
  <c r="BV80" i="3"/>
  <c r="BV81" i="3"/>
  <c r="BV82" i="3"/>
  <c r="BV83" i="3"/>
  <c r="BV84" i="3"/>
  <c r="BV85" i="3"/>
  <c r="BV86" i="3"/>
  <c r="BV87" i="3"/>
  <c r="BV88" i="3"/>
  <c r="BV89" i="3"/>
  <c r="BV90" i="3"/>
  <c r="BV91" i="3"/>
  <c r="BV92" i="3"/>
  <c r="BV93" i="3"/>
  <c r="BV94" i="3"/>
  <c r="BV95" i="3"/>
  <c r="BV96" i="3"/>
  <c r="BV97" i="3"/>
  <c r="BV98" i="3"/>
  <c r="BV99" i="3"/>
  <c r="BV100" i="3"/>
  <c r="BV101" i="3"/>
  <c r="BV102" i="3"/>
  <c r="BV103" i="3"/>
  <c r="BV104" i="3"/>
  <c r="BV105" i="3"/>
  <c r="BV106" i="3"/>
  <c r="BV107" i="3"/>
  <c r="BV108" i="3"/>
  <c r="BV109" i="3"/>
  <c r="BV110" i="3"/>
  <c r="BV111" i="3"/>
  <c r="BV112" i="3"/>
  <c r="BV113" i="3"/>
  <c r="BV114" i="3"/>
  <c r="BV115" i="3"/>
  <c r="BV116" i="3"/>
  <c r="BV117" i="3"/>
  <c r="BV118" i="3"/>
  <c r="BV119" i="3"/>
  <c r="BV120" i="3"/>
  <c r="BV121" i="3"/>
  <c r="BV122" i="3"/>
  <c r="BV123" i="3"/>
  <c r="BV124" i="3"/>
  <c r="BV125" i="3"/>
  <c r="BV126" i="3"/>
  <c r="BV127" i="3"/>
  <c r="BV128" i="3"/>
  <c r="BV129" i="3"/>
  <c r="BV130" i="3"/>
  <c r="BV131" i="3"/>
  <c r="BV132" i="3"/>
  <c r="BV133" i="3"/>
  <c r="BV134" i="3"/>
  <c r="BV135" i="3"/>
  <c r="BV136" i="3"/>
  <c r="BV137" i="3"/>
  <c r="BV138" i="3"/>
  <c r="BV139" i="3"/>
  <c r="BV140" i="3"/>
  <c r="BV141" i="3"/>
  <c r="BV5" i="3"/>
  <c r="BU6" i="3"/>
  <c r="BU7" i="3"/>
  <c r="BU8" i="3"/>
  <c r="BU9" i="3"/>
  <c r="BU10" i="3"/>
  <c r="BU11" i="3"/>
  <c r="BU12" i="3"/>
  <c r="BU13" i="3"/>
  <c r="BU14" i="3"/>
  <c r="BU15" i="3"/>
  <c r="BU16" i="3"/>
  <c r="BU17" i="3"/>
  <c r="BU18" i="3"/>
  <c r="BU19" i="3"/>
  <c r="BU20" i="3"/>
  <c r="BU21" i="3"/>
  <c r="BU22" i="3"/>
  <c r="BU23" i="3"/>
  <c r="BU24" i="3"/>
  <c r="BU25" i="3"/>
  <c r="BU26" i="3"/>
  <c r="BU27" i="3"/>
  <c r="BU28" i="3"/>
  <c r="BU29" i="3"/>
  <c r="BU30" i="3"/>
  <c r="BU31" i="3"/>
  <c r="BU32" i="3"/>
  <c r="BU33" i="3"/>
  <c r="BU34" i="3"/>
  <c r="BU35" i="3"/>
  <c r="BU36" i="3"/>
  <c r="BU37" i="3"/>
  <c r="BU38" i="3"/>
  <c r="BU39" i="3"/>
  <c r="BU40" i="3"/>
  <c r="BU41" i="3"/>
  <c r="BU42" i="3"/>
  <c r="BU43" i="3"/>
  <c r="BU44" i="3"/>
  <c r="BU45" i="3"/>
  <c r="BU46" i="3"/>
  <c r="BU47" i="3"/>
  <c r="BU48" i="3"/>
  <c r="BU49" i="3"/>
  <c r="BU50" i="3"/>
  <c r="BU51" i="3"/>
  <c r="BU52" i="3"/>
  <c r="BU53" i="3"/>
  <c r="BU54" i="3"/>
  <c r="BU55" i="3"/>
  <c r="BU56" i="3"/>
  <c r="BU57" i="3"/>
  <c r="BU58" i="3"/>
  <c r="BU59" i="3"/>
  <c r="BU60" i="3"/>
  <c r="BU61" i="3"/>
  <c r="BU62" i="3"/>
  <c r="BU63" i="3"/>
  <c r="BU64" i="3"/>
  <c r="BU65" i="3"/>
  <c r="BU66" i="3"/>
  <c r="BU67" i="3"/>
  <c r="BU68" i="3"/>
  <c r="BU69" i="3"/>
  <c r="BU70" i="3"/>
  <c r="BU71" i="3"/>
  <c r="BU72" i="3"/>
  <c r="BU73" i="3"/>
  <c r="BU74" i="3"/>
  <c r="BU75" i="3"/>
  <c r="BU76" i="3"/>
  <c r="BU77" i="3"/>
  <c r="BU78" i="3"/>
  <c r="BU79" i="3"/>
  <c r="BU80" i="3"/>
  <c r="BU81" i="3"/>
  <c r="BU82" i="3"/>
  <c r="BU83" i="3"/>
  <c r="BU84" i="3"/>
  <c r="BU85" i="3"/>
  <c r="BU86" i="3"/>
  <c r="BU87" i="3"/>
  <c r="BU88" i="3"/>
  <c r="BU89" i="3"/>
  <c r="BU90" i="3"/>
  <c r="BU91" i="3"/>
  <c r="BU92" i="3"/>
  <c r="BU93" i="3"/>
  <c r="BU94" i="3"/>
  <c r="BU95" i="3"/>
  <c r="BU96" i="3"/>
  <c r="BU97" i="3"/>
  <c r="BU98" i="3"/>
  <c r="BU99" i="3"/>
  <c r="BU100" i="3"/>
  <c r="BU101" i="3"/>
  <c r="BU102" i="3"/>
  <c r="BU103" i="3"/>
  <c r="BU104" i="3"/>
  <c r="BU105" i="3"/>
  <c r="BU106" i="3"/>
  <c r="BU107" i="3"/>
  <c r="BU108" i="3"/>
  <c r="BU109" i="3"/>
  <c r="BU110" i="3"/>
  <c r="BU111" i="3"/>
  <c r="BU112" i="3"/>
  <c r="BU113" i="3"/>
  <c r="BU114" i="3"/>
  <c r="BU115" i="3"/>
  <c r="BU116" i="3"/>
  <c r="BU117" i="3"/>
  <c r="BU118" i="3"/>
  <c r="BU119" i="3"/>
  <c r="BU120" i="3"/>
  <c r="BU121" i="3"/>
  <c r="BU122" i="3"/>
  <c r="BU123" i="3"/>
  <c r="BU124" i="3"/>
  <c r="BU125" i="3"/>
  <c r="BU126" i="3"/>
  <c r="BU127" i="3"/>
  <c r="BU128" i="3"/>
  <c r="BU129" i="3"/>
  <c r="BU130" i="3"/>
  <c r="BU131" i="3"/>
  <c r="BU132" i="3"/>
  <c r="BU133" i="3"/>
  <c r="BU134" i="3"/>
  <c r="BU135" i="3"/>
  <c r="BU136" i="3"/>
  <c r="BU137" i="3"/>
  <c r="BU138" i="3"/>
  <c r="BU139" i="3"/>
  <c r="BU140" i="3"/>
  <c r="BU141" i="3"/>
  <c r="BU5" i="3"/>
  <c r="BT6" i="3"/>
  <c r="BT7" i="3"/>
  <c r="BT8" i="3"/>
  <c r="BT9" i="3"/>
  <c r="BT10" i="3"/>
  <c r="BT11" i="3"/>
  <c r="BT12" i="3"/>
  <c r="BT13" i="3"/>
  <c r="BT14" i="3"/>
  <c r="BT15" i="3"/>
  <c r="BT16" i="3"/>
  <c r="BT17" i="3"/>
  <c r="BT18" i="3"/>
  <c r="BT19" i="3"/>
  <c r="BT20" i="3"/>
  <c r="BT21" i="3"/>
  <c r="BT22" i="3"/>
  <c r="BT23" i="3"/>
  <c r="BT24" i="3"/>
  <c r="BT25" i="3"/>
  <c r="BT26" i="3"/>
  <c r="BT27" i="3"/>
  <c r="BT28" i="3"/>
  <c r="BT29" i="3"/>
  <c r="BT30" i="3"/>
  <c r="BT31" i="3"/>
  <c r="BT32" i="3"/>
  <c r="BT33" i="3"/>
  <c r="BT34" i="3"/>
  <c r="BT35" i="3"/>
  <c r="BT36" i="3"/>
  <c r="BT37" i="3"/>
  <c r="BT38" i="3"/>
  <c r="BT39" i="3"/>
  <c r="BT40" i="3"/>
  <c r="BT41" i="3"/>
  <c r="BT42" i="3"/>
  <c r="BT43" i="3"/>
  <c r="BT44" i="3"/>
  <c r="BT45" i="3"/>
  <c r="BT46" i="3"/>
  <c r="BT47" i="3"/>
  <c r="BT48" i="3"/>
  <c r="BT49" i="3"/>
  <c r="BT50" i="3"/>
  <c r="BT51" i="3"/>
  <c r="BT52" i="3"/>
  <c r="BT53" i="3"/>
  <c r="BT54" i="3"/>
  <c r="BT55" i="3"/>
  <c r="BT56" i="3"/>
  <c r="BT57" i="3"/>
  <c r="BT58" i="3"/>
  <c r="BT59" i="3"/>
  <c r="BT60" i="3"/>
  <c r="BT61" i="3"/>
  <c r="BT62" i="3"/>
  <c r="BT63" i="3"/>
  <c r="BT64" i="3"/>
  <c r="BT65" i="3"/>
  <c r="BT66" i="3"/>
  <c r="BT67" i="3"/>
  <c r="BT68" i="3"/>
  <c r="BT69" i="3"/>
  <c r="BT70" i="3"/>
  <c r="BT71" i="3"/>
  <c r="BT72" i="3"/>
  <c r="BT73" i="3"/>
  <c r="BT74" i="3"/>
  <c r="BT75" i="3"/>
  <c r="BT76" i="3"/>
  <c r="BT77" i="3"/>
  <c r="BT78" i="3"/>
  <c r="BT79" i="3"/>
  <c r="BT80" i="3"/>
  <c r="BT81" i="3"/>
  <c r="BT82" i="3"/>
  <c r="BT83" i="3"/>
  <c r="BT84" i="3"/>
  <c r="BT85" i="3"/>
  <c r="BT86" i="3"/>
  <c r="BT87" i="3"/>
  <c r="BT88" i="3"/>
  <c r="BT89" i="3"/>
  <c r="BT90" i="3"/>
  <c r="BT91" i="3"/>
  <c r="BT92" i="3"/>
  <c r="BT93" i="3"/>
  <c r="BT94" i="3"/>
  <c r="BT95" i="3"/>
  <c r="BT96" i="3"/>
  <c r="BT97" i="3"/>
  <c r="BT98" i="3"/>
  <c r="BT99" i="3"/>
  <c r="BT100" i="3"/>
  <c r="BT101" i="3"/>
  <c r="BT102" i="3"/>
  <c r="BT103" i="3"/>
  <c r="BT104" i="3"/>
  <c r="BT105" i="3"/>
  <c r="BT106" i="3"/>
  <c r="BT107" i="3"/>
  <c r="BT108" i="3"/>
  <c r="BT109" i="3"/>
  <c r="BT110" i="3"/>
  <c r="BT111" i="3"/>
  <c r="BT112" i="3"/>
  <c r="BT113" i="3"/>
  <c r="BT114" i="3"/>
  <c r="BT115" i="3"/>
  <c r="BT116" i="3"/>
  <c r="BT117" i="3"/>
  <c r="BT118" i="3"/>
  <c r="BT119" i="3"/>
  <c r="BT120" i="3"/>
  <c r="BT121" i="3"/>
  <c r="BT122" i="3"/>
  <c r="BT123" i="3"/>
  <c r="BT124" i="3"/>
  <c r="BT125" i="3"/>
  <c r="BT126" i="3"/>
  <c r="BT127" i="3"/>
  <c r="BT128" i="3"/>
  <c r="BT129" i="3"/>
  <c r="BT130" i="3"/>
  <c r="BT131" i="3"/>
  <c r="BT132" i="3"/>
  <c r="BT133" i="3"/>
  <c r="BT134" i="3"/>
  <c r="BT135" i="3"/>
  <c r="BT136" i="3"/>
  <c r="BT137" i="3"/>
  <c r="BT138" i="3"/>
  <c r="BT139" i="3"/>
  <c r="BT140" i="3"/>
  <c r="BT141" i="3"/>
  <c r="BT5" i="3"/>
  <c r="BS6" i="3"/>
  <c r="BS7" i="3"/>
  <c r="BS8" i="3"/>
  <c r="BS9" i="3"/>
  <c r="BS10" i="3"/>
  <c r="BS11" i="3"/>
  <c r="BS12" i="3"/>
  <c r="BS13" i="3"/>
  <c r="BS14" i="3"/>
  <c r="BS15" i="3"/>
  <c r="BS16" i="3"/>
  <c r="BS17" i="3"/>
  <c r="BS18" i="3"/>
  <c r="BS19" i="3"/>
  <c r="BS20" i="3"/>
  <c r="BS21" i="3"/>
  <c r="BS22" i="3"/>
  <c r="BS23" i="3"/>
  <c r="BS24" i="3"/>
  <c r="BS25" i="3"/>
  <c r="BS26" i="3"/>
  <c r="BS27" i="3"/>
  <c r="BS28" i="3"/>
  <c r="BS29" i="3"/>
  <c r="BS30" i="3"/>
  <c r="BS31" i="3"/>
  <c r="BS32" i="3"/>
  <c r="BS33" i="3"/>
  <c r="BS34" i="3"/>
  <c r="BS35" i="3"/>
  <c r="BS36" i="3"/>
  <c r="BS37" i="3"/>
  <c r="BS38" i="3"/>
  <c r="BS39" i="3"/>
  <c r="BS40" i="3"/>
  <c r="BS41" i="3"/>
  <c r="BS42" i="3"/>
  <c r="BS43" i="3"/>
  <c r="BS44" i="3"/>
  <c r="BS45" i="3"/>
  <c r="BS46" i="3"/>
  <c r="BS47" i="3"/>
  <c r="BS48" i="3"/>
  <c r="BS49" i="3"/>
  <c r="BS50" i="3"/>
  <c r="BS51" i="3"/>
  <c r="BS52" i="3"/>
  <c r="BS53" i="3"/>
  <c r="BS54" i="3"/>
  <c r="BS55" i="3"/>
  <c r="BS56" i="3"/>
  <c r="BS57" i="3"/>
  <c r="BS58" i="3"/>
  <c r="BS59" i="3"/>
  <c r="BS60" i="3"/>
  <c r="BS61" i="3"/>
  <c r="BS62" i="3"/>
  <c r="BS63" i="3"/>
  <c r="BS64" i="3"/>
  <c r="BS65" i="3"/>
  <c r="BS66" i="3"/>
  <c r="BS67" i="3"/>
  <c r="BS68" i="3"/>
  <c r="BS69" i="3"/>
  <c r="BS70" i="3"/>
  <c r="BS71" i="3"/>
  <c r="BS72" i="3"/>
  <c r="BS73" i="3"/>
  <c r="BS74" i="3"/>
  <c r="BS75" i="3"/>
  <c r="BS76" i="3"/>
  <c r="BS77" i="3"/>
  <c r="BS78" i="3"/>
  <c r="BS79" i="3"/>
  <c r="BS80" i="3"/>
  <c r="BS81" i="3"/>
  <c r="BS82" i="3"/>
  <c r="BS83" i="3"/>
  <c r="BS84" i="3"/>
  <c r="BS85" i="3"/>
  <c r="BS86" i="3"/>
  <c r="BS87" i="3"/>
  <c r="BS88" i="3"/>
  <c r="BS89" i="3"/>
  <c r="BS90" i="3"/>
  <c r="BS91" i="3"/>
  <c r="BS92" i="3"/>
  <c r="BS93" i="3"/>
  <c r="BS94" i="3"/>
  <c r="BS95" i="3"/>
  <c r="BS96" i="3"/>
  <c r="BS97" i="3"/>
  <c r="BS98" i="3"/>
  <c r="BS99" i="3"/>
  <c r="BS100" i="3"/>
  <c r="BS101" i="3"/>
  <c r="BS102" i="3"/>
  <c r="BS103" i="3"/>
  <c r="BS104" i="3"/>
  <c r="BS105" i="3"/>
  <c r="BS106" i="3"/>
  <c r="BS107" i="3"/>
  <c r="BS108" i="3"/>
  <c r="BS109" i="3"/>
  <c r="BS110" i="3"/>
  <c r="BS111" i="3"/>
  <c r="BS112" i="3"/>
  <c r="BS113" i="3"/>
  <c r="BS114" i="3"/>
  <c r="BS115" i="3"/>
  <c r="BS116" i="3"/>
  <c r="BS117" i="3"/>
  <c r="BS118" i="3"/>
  <c r="BS119" i="3"/>
  <c r="BS120" i="3"/>
  <c r="BS121" i="3"/>
  <c r="BS122" i="3"/>
  <c r="BS123" i="3"/>
  <c r="BS124" i="3"/>
  <c r="BS125" i="3"/>
  <c r="BS126" i="3"/>
  <c r="BS127" i="3"/>
  <c r="BS128" i="3"/>
  <c r="BS129" i="3"/>
  <c r="BS130" i="3"/>
  <c r="BS131" i="3"/>
  <c r="BS132" i="3"/>
  <c r="BS133" i="3"/>
  <c r="BS134" i="3"/>
  <c r="BS135" i="3"/>
  <c r="BS136" i="3"/>
  <c r="BS137" i="3"/>
  <c r="BS138" i="3"/>
  <c r="BS139" i="3"/>
  <c r="BS140" i="3"/>
  <c r="BS141" i="3"/>
  <c r="BS5" i="3"/>
  <c r="BR6" i="3"/>
  <c r="BR7" i="3"/>
  <c r="BR8" i="3"/>
  <c r="BR9" i="3"/>
  <c r="BR10" i="3"/>
  <c r="BR11" i="3"/>
  <c r="BR12" i="3"/>
  <c r="BR13" i="3"/>
  <c r="BR14" i="3"/>
  <c r="BR15" i="3"/>
  <c r="BR16" i="3"/>
  <c r="BR17" i="3"/>
  <c r="BR18" i="3"/>
  <c r="BR19" i="3"/>
  <c r="BR20" i="3"/>
  <c r="BR21" i="3"/>
  <c r="BR22" i="3"/>
  <c r="BR23" i="3"/>
  <c r="BR24" i="3"/>
  <c r="BR25" i="3"/>
  <c r="BR26" i="3"/>
  <c r="BR27" i="3"/>
  <c r="BR28" i="3"/>
  <c r="BR29" i="3"/>
  <c r="BR30" i="3"/>
  <c r="BR31" i="3"/>
  <c r="BR32" i="3"/>
  <c r="BR33" i="3"/>
  <c r="BR34" i="3"/>
  <c r="BR35" i="3"/>
  <c r="BR36" i="3"/>
  <c r="BR37" i="3"/>
  <c r="BR38" i="3"/>
  <c r="BR39" i="3"/>
  <c r="BR40" i="3"/>
  <c r="BR41" i="3"/>
  <c r="BR42" i="3"/>
  <c r="BR43" i="3"/>
  <c r="BR44" i="3"/>
  <c r="BR45" i="3"/>
  <c r="BR46" i="3"/>
  <c r="BR47" i="3"/>
  <c r="BR48" i="3"/>
  <c r="BR49" i="3"/>
  <c r="BR50" i="3"/>
  <c r="BR51" i="3"/>
  <c r="BR52" i="3"/>
  <c r="BR53" i="3"/>
  <c r="BR54" i="3"/>
  <c r="BR55" i="3"/>
  <c r="BR56" i="3"/>
  <c r="BR57" i="3"/>
  <c r="BR58" i="3"/>
  <c r="BR59" i="3"/>
  <c r="BR60" i="3"/>
  <c r="BR61" i="3"/>
  <c r="BR62" i="3"/>
  <c r="BR63" i="3"/>
  <c r="BR64" i="3"/>
  <c r="BR65" i="3"/>
  <c r="BR66" i="3"/>
  <c r="BR67" i="3"/>
  <c r="BR68" i="3"/>
  <c r="BR69" i="3"/>
  <c r="BR70" i="3"/>
  <c r="BR71" i="3"/>
  <c r="BR72" i="3"/>
  <c r="BR73" i="3"/>
  <c r="BR74" i="3"/>
  <c r="BR75" i="3"/>
  <c r="BR76" i="3"/>
  <c r="BR77" i="3"/>
  <c r="BR78" i="3"/>
  <c r="BR79" i="3"/>
  <c r="BR80" i="3"/>
  <c r="BR81" i="3"/>
  <c r="BR82" i="3"/>
  <c r="BR83" i="3"/>
  <c r="BR84" i="3"/>
  <c r="BR85" i="3"/>
  <c r="BR86" i="3"/>
  <c r="BR87" i="3"/>
  <c r="BR88" i="3"/>
  <c r="BR89" i="3"/>
  <c r="BR90" i="3"/>
  <c r="BR91" i="3"/>
  <c r="BR92" i="3"/>
  <c r="BR93" i="3"/>
  <c r="BR94" i="3"/>
  <c r="BR95" i="3"/>
  <c r="BR96" i="3"/>
  <c r="BR97" i="3"/>
  <c r="BR98" i="3"/>
  <c r="BR99" i="3"/>
  <c r="BR100" i="3"/>
  <c r="BR101" i="3"/>
  <c r="BR102" i="3"/>
  <c r="BR103" i="3"/>
  <c r="BR104" i="3"/>
  <c r="BR105" i="3"/>
  <c r="BR106" i="3"/>
  <c r="BR107" i="3"/>
  <c r="BR108" i="3"/>
  <c r="BR109" i="3"/>
  <c r="BR110" i="3"/>
  <c r="BR111" i="3"/>
  <c r="BR112" i="3"/>
  <c r="BR113" i="3"/>
  <c r="BR114" i="3"/>
  <c r="BR115" i="3"/>
  <c r="BR116" i="3"/>
  <c r="BR117" i="3"/>
  <c r="BR118" i="3"/>
  <c r="BR119" i="3"/>
  <c r="BR120" i="3"/>
  <c r="BR121" i="3"/>
  <c r="BR122" i="3"/>
  <c r="BR123" i="3"/>
  <c r="BR124" i="3"/>
  <c r="BR125" i="3"/>
  <c r="BR126" i="3"/>
  <c r="BR127" i="3"/>
  <c r="BR128" i="3"/>
  <c r="BR129" i="3"/>
  <c r="BR130" i="3"/>
  <c r="BR131" i="3"/>
  <c r="BR132" i="3"/>
  <c r="BR133" i="3"/>
  <c r="BR134" i="3"/>
  <c r="BR135" i="3"/>
  <c r="BR136" i="3"/>
  <c r="BR137" i="3"/>
  <c r="BR138" i="3"/>
  <c r="BR139" i="3"/>
  <c r="BR140" i="3"/>
  <c r="BR141" i="3"/>
  <c r="BR5" i="3"/>
  <c r="BQ6" i="3"/>
  <c r="BQ7" i="3"/>
  <c r="BQ8" i="3"/>
  <c r="BQ9" i="3"/>
  <c r="BQ10" i="3"/>
  <c r="BQ11" i="3"/>
  <c r="BQ12" i="3"/>
  <c r="BQ13" i="3"/>
  <c r="BQ14" i="3"/>
  <c r="BQ15" i="3"/>
  <c r="BQ16" i="3"/>
  <c r="BQ17" i="3"/>
  <c r="BQ18" i="3"/>
  <c r="BQ19" i="3"/>
  <c r="BQ20" i="3"/>
  <c r="BQ21" i="3"/>
  <c r="BQ22" i="3"/>
  <c r="BQ23" i="3"/>
  <c r="BQ24" i="3"/>
  <c r="BQ25" i="3"/>
  <c r="BQ26" i="3"/>
  <c r="BQ27" i="3"/>
  <c r="BQ28" i="3"/>
  <c r="BQ29" i="3"/>
  <c r="BQ30" i="3"/>
  <c r="BQ31" i="3"/>
  <c r="BQ32" i="3"/>
  <c r="BQ33" i="3"/>
  <c r="BQ34" i="3"/>
  <c r="BQ35" i="3"/>
  <c r="BQ36" i="3"/>
  <c r="BQ37" i="3"/>
  <c r="BQ38" i="3"/>
  <c r="BQ39" i="3"/>
  <c r="BQ40" i="3"/>
  <c r="BQ41" i="3"/>
  <c r="BQ42" i="3"/>
  <c r="BQ43" i="3"/>
  <c r="BQ44" i="3"/>
  <c r="BQ45" i="3"/>
  <c r="BQ46" i="3"/>
  <c r="BQ47" i="3"/>
  <c r="BQ48" i="3"/>
  <c r="BQ49" i="3"/>
  <c r="BQ50" i="3"/>
  <c r="BQ51" i="3"/>
  <c r="BQ52" i="3"/>
  <c r="BQ53" i="3"/>
  <c r="BQ54" i="3"/>
  <c r="BQ55" i="3"/>
  <c r="BQ56" i="3"/>
  <c r="BQ57" i="3"/>
  <c r="BQ58" i="3"/>
  <c r="BQ59" i="3"/>
  <c r="BQ60" i="3"/>
  <c r="BQ61" i="3"/>
  <c r="BQ62" i="3"/>
  <c r="BQ63" i="3"/>
  <c r="BQ64" i="3"/>
  <c r="BQ65" i="3"/>
  <c r="BQ66" i="3"/>
  <c r="BQ67" i="3"/>
  <c r="BQ68" i="3"/>
  <c r="BQ69" i="3"/>
  <c r="BQ70" i="3"/>
  <c r="BQ71" i="3"/>
  <c r="BQ72" i="3"/>
  <c r="BQ73" i="3"/>
  <c r="BQ74" i="3"/>
  <c r="BQ75" i="3"/>
  <c r="BQ76" i="3"/>
  <c r="BQ77" i="3"/>
  <c r="BQ78" i="3"/>
  <c r="BQ79" i="3"/>
  <c r="BQ80" i="3"/>
  <c r="BQ81" i="3"/>
  <c r="BQ82" i="3"/>
  <c r="BQ83" i="3"/>
  <c r="BQ84" i="3"/>
  <c r="BQ85" i="3"/>
  <c r="BQ86" i="3"/>
  <c r="BQ87" i="3"/>
  <c r="BQ88" i="3"/>
  <c r="BQ89" i="3"/>
  <c r="BQ90" i="3"/>
  <c r="BQ91" i="3"/>
  <c r="BQ92" i="3"/>
  <c r="BQ93" i="3"/>
  <c r="BQ94" i="3"/>
  <c r="BQ95" i="3"/>
  <c r="BQ96" i="3"/>
  <c r="BQ97" i="3"/>
  <c r="BQ98" i="3"/>
  <c r="BQ99" i="3"/>
  <c r="BQ100" i="3"/>
  <c r="BQ101" i="3"/>
  <c r="BQ102" i="3"/>
  <c r="BQ103" i="3"/>
  <c r="BQ104" i="3"/>
  <c r="BQ105" i="3"/>
  <c r="BQ106" i="3"/>
  <c r="BQ107" i="3"/>
  <c r="BQ108" i="3"/>
  <c r="BQ109" i="3"/>
  <c r="BQ110" i="3"/>
  <c r="BQ111" i="3"/>
  <c r="BQ112" i="3"/>
  <c r="BQ113" i="3"/>
  <c r="BQ114" i="3"/>
  <c r="BQ115" i="3"/>
  <c r="BQ116" i="3"/>
  <c r="BQ117" i="3"/>
  <c r="BQ118" i="3"/>
  <c r="BQ119" i="3"/>
  <c r="BQ120" i="3"/>
  <c r="BQ121" i="3"/>
  <c r="BQ122" i="3"/>
  <c r="BQ123" i="3"/>
  <c r="BQ124" i="3"/>
  <c r="BQ125" i="3"/>
  <c r="BQ126" i="3"/>
  <c r="BQ127" i="3"/>
  <c r="BQ128" i="3"/>
  <c r="BQ129" i="3"/>
  <c r="BQ130" i="3"/>
  <c r="BQ131" i="3"/>
  <c r="BQ132" i="3"/>
  <c r="BQ133" i="3"/>
  <c r="BQ134" i="3"/>
  <c r="BQ135" i="3"/>
  <c r="BQ136" i="3"/>
  <c r="BQ137" i="3"/>
  <c r="BQ138" i="3"/>
  <c r="BQ139" i="3"/>
  <c r="BQ140" i="3"/>
  <c r="BQ141" i="3"/>
  <c r="BQ5" i="3"/>
  <c r="BP6" i="3"/>
  <c r="BP7" i="3"/>
  <c r="BP8" i="3"/>
  <c r="BP9" i="3"/>
  <c r="BP10" i="3"/>
  <c r="BP11" i="3"/>
  <c r="BP12" i="3"/>
  <c r="BP13" i="3"/>
  <c r="BP14" i="3"/>
  <c r="BP15" i="3"/>
  <c r="BP16" i="3"/>
  <c r="BP17" i="3"/>
  <c r="BP18" i="3"/>
  <c r="BP19" i="3"/>
  <c r="BP20" i="3"/>
  <c r="BP21" i="3"/>
  <c r="BP22" i="3"/>
  <c r="BP23" i="3"/>
  <c r="BP24" i="3"/>
  <c r="BP25" i="3"/>
  <c r="BP26" i="3"/>
  <c r="BP27" i="3"/>
  <c r="BP28" i="3"/>
  <c r="BP29" i="3"/>
  <c r="BP30" i="3"/>
  <c r="BP31" i="3"/>
  <c r="BP32" i="3"/>
  <c r="BP33" i="3"/>
  <c r="BP34" i="3"/>
  <c r="BP35" i="3"/>
  <c r="BP36" i="3"/>
  <c r="BP37" i="3"/>
  <c r="BP38" i="3"/>
  <c r="BP39" i="3"/>
  <c r="BP40" i="3"/>
  <c r="BP41" i="3"/>
  <c r="BP42" i="3"/>
  <c r="BP43" i="3"/>
  <c r="BP44" i="3"/>
  <c r="BP45" i="3"/>
  <c r="BP46" i="3"/>
  <c r="BP47" i="3"/>
  <c r="BP48" i="3"/>
  <c r="BP49" i="3"/>
  <c r="BP50" i="3"/>
  <c r="BP51" i="3"/>
  <c r="BP52" i="3"/>
  <c r="BP53" i="3"/>
  <c r="BP54" i="3"/>
  <c r="BP55" i="3"/>
  <c r="BP56" i="3"/>
  <c r="BP57" i="3"/>
  <c r="BP58" i="3"/>
  <c r="BP59" i="3"/>
  <c r="BP60" i="3"/>
  <c r="BP61" i="3"/>
  <c r="BP62" i="3"/>
  <c r="BP63" i="3"/>
  <c r="BP64" i="3"/>
  <c r="BP65" i="3"/>
  <c r="BP66" i="3"/>
  <c r="BP67" i="3"/>
  <c r="BP68" i="3"/>
  <c r="BP69" i="3"/>
  <c r="BP70" i="3"/>
  <c r="BP71" i="3"/>
  <c r="BP72" i="3"/>
  <c r="BP73" i="3"/>
  <c r="BP74" i="3"/>
  <c r="BP75" i="3"/>
  <c r="BP76" i="3"/>
  <c r="BP77" i="3"/>
  <c r="BP78" i="3"/>
  <c r="BP79" i="3"/>
  <c r="BP80" i="3"/>
  <c r="BP81" i="3"/>
  <c r="BP82" i="3"/>
  <c r="BP83" i="3"/>
  <c r="BP84" i="3"/>
  <c r="BP85" i="3"/>
  <c r="BP86" i="3"/>
  <c r="BP87" i="3"/>
  <c r="BP88" i="3"/>
  <c r="BP89" i="3"/>
  <c r="BP90" i="3"/>
  <c r="BP91" i="3"/>
  <c r="BP92" i="3"/>
  <c r="BP93" i="3"/>
  <c r="BP94" i="3"/>
  <c r="BP95" i="3"/>
  <c r="BP96" i="3"/>
  <c r="BP97" i="3"/>
  <c r="BP98" i="3"/>
  <c r="BP99" i="3"/>
  <c r="BP100" i="3"/>
  <c r="BP101" i="3"/>
  <c r="BP102" i="3"/>
  <c r="BP103" i="3"/>
  <c r="BP104" i="3"/>
  <c r="BP105" i="3"/>
  <c r="BP106" i="3"/>
  <c r="BP107" i="3"/>
  <c r="BP108" i="3"/>
  <c r="BP109" i="3"/>
  <c r="BP110" i="3"/>
  <c r="BP111" i="3"/>
  <c r="BP112" i="3"/>
  <c r="BP113" i="3"/>
  <c r="BP114" i="3"/>
  <c r="BP115" i="3"/>
  <c r="BP116" i="3"/>
  <c r="BP117" i="3"/>
  <c r="BP118" i="3"/>
  <c r="BP119" i="3"/>
  <c r="BP120" i="3"/>
  <c r="BP121" i="3"/>
  <c r="BP122" i="3"/>
  <c r="BP123" i="3"/>
  <c r="BP124" i="3"/>
  <c r="BP125" i="3"/>
  <c r="BP126" i="3"/>
  <c r="BP127" i="3"/>
  <c r="BP128" i="3"/>
  <c r="BP129" i="3"/>
  <c r="BP130" i="3"/>
  <c r="BP131" i="3"/>
  <c r="BP132" i="3"/>
  <c r="BP133" i="3"/>
  <c r="BP134" i="3"/>
  <c r="BP135" i="3"/>
  <c r="BP136" i="3"/>
  <c r="BP137" i="3"/>
  <c r="BP138" i="3"/>
  <c r="BP139" i="3"/>
  <c r="BP140" i="3"/>
  <c r="BP141" i="3"/>
  <c r="BP5" i="3"/>
  <c r="CE3" i="1"/>
  <c r="CE4" i="1"/>
  <c r="CE5" i="1"/>
  <c r="CE6" i="1"/>
  <c r="CE7" i="1"/>
  <c r="CE8" i="1"/>
  <c r="CE9" i="1"/>
  <c r="CE10" i="1"/>
  <c r="CE11" i="1"/>
  <c r="CE12" i="1"/>
  <c r="CE13" i="1"/>
  <c r="CE14" i="1"/>
  <c r="CE15" i="1"/>
  <c r="CE16" i="1"/>
  <c r="CE17" i="1"/>
  <c r="CE18" i="1"/>
  <c r="CE19" i="1"/>
  <c r="CE20" i="1"/>
  <c r="CE21" i="1"/>
  <c r="CE22" i="1"/>
  <c r="CE23" i="1"/>
  <c r="CE24" i="1"/>
  <c r="CE25" i="1"/>
  <c r="CE26" i="1"/>
  <c r="CE27" i="1"/>
  <c r="CE28" i="1"/>
  <c r="CE29" i="1"/>
  <c r="CE30" i="1"/>
  <c r="CE31" i="1"/>
  <c r="CE32" i="1"/>
  <c r="CE33" i="1"/>
  <c r="CE34" i="1"/>
  <c r="CE35" i="1"/>
  <c r="CE36" i="1"/>
  <c r="CE37" i="1"/>
  <c r="CE38" i="1"/>
  <c r="CE39" i="1"/>
  <c r="CE40" i="1"/>
  <c r="CE41" i="1"/>
  <c r="CE42" i="1"/>
  <c r="CE43" i="1"/>
  <c r="CE44" i="1"/>
  <c r="CE45" i="1"/>
  <c r="CE46" i="1"/>
  <c r="CE47" i="1"/>
  <c r="CE48" i="1"/>
  <c r="CE49" i="1"/>
  <c r="CE50" i="1"/>
  <c r="CE51" i="1"/>
  <c r="CE52" i="1"/>
  <c r="CE53" i="1"/>
  <c r="CE54" i="1"/>
  <c r="CE55" i="1"/>
  <c r="CE56" i="1"/>
  <c r="CE57" i="1"/>
  <c r="CE58" i="1"/>
  <c r="CE59" i="1"/>
  <c r="CE60" i="1"/>
  <c r="CE61" i="1"/>
  <c r="CE62" i="1"/>
  <c r="CE63" i="1"/>
  <c r="CE64" i="1"/>
  <c r="CE65" i="1"/>
  <c r="CE66" i="1"/>
  <c r="CE67" i="1"/>
  <c r="CE68" i="1"/>
  <c r="CE69" i="1"/>
  <c r="CE70" i="1"/>
  <c r="CE71" i="1"/>
  <c r="CE72" i="1"/>
  <c r="CE73" i="1"/>
  <c r="CE74" i="1"/>
  <c r="CE75" i="1"/>
  <c r="CE76" i="1"/>
  <c r="CE77" i="1"/>
  <c r="CE78" i="1"/>
  <c r="CE79" i="1"/>
  <c r="CE80" i="1"/>
  <c r="CE81" i="1"/>
  <c r="CE82" i="1"/>
  <c r="CE83" i="1"/>
  <c r="CE84" i="1"/>
  <c r="CE85" i="1"/>
  <c r="CE86" i="1"/>
  <c r="CE87" i="1"/>
  <c r="CE88" i="1"/>
  <c r="CE89" i="1"/>
  <c r="CE90" i="1"/>
  <c r="CE91" i="1"/>
  <c r="CE92" i="1"/>
  <c r="CE93" i="1"/>
  <c r="CE94" i="1"/>
  <c r="CE95" i="1"/>
  <c r="CE96" i="1"/>
  <c r="CE97" i="1"/>
  <c r="CE98" i="1"/>
  <c r="CE99" i="1"/>
  <c r="CE100" i="1"/>
  <c r="CE101" i="1"/>
  <c r="CE102" i="1"/>
  <c r="CE103" i="1"/>
  <c r="CE104" i="1"/>
  <c r="CE105" i="1"/>
  <c r="CE106" i="1"/>
  <c r="CE107" i="1"/>
  <c r="CE108" i="1"/>
  <c r="CE109" i="1"/>
  <c r="CE110" i="1"/>
  <c r="CE111" i="1"/>
  <c r="CE112" i="1"/>
  <c r="CE113" i="1"/>
  <c r="CE114" i="1"/>
  <c r="CE115" i="1"/>
  <c r="CE116" i="1"/>
  <c r="CE117" i="1"/>
  <c r="CE118" i="1"/>
  <c r="CE119" i="1"/>
  <c r="CE120" i="1"/>
  <c r="CE121" i="1"/>
  <c r="CE122" i="1"/>
  <c r="CE123" i="1"/>
  <c r="CE124" i="1"/>
  <c r="CE125" i="1"/>
  <c r="CE126" i="1"/>
  <c r="CE127" i="1"/>
  <c r="CE128" i="1"/>
  <c r="CE129" i="1"/>
  <c r="CE130" i="1"/>
  <c r="CE131" i="1"/>
  <c r="CE132" i="1"/>
  <c r="CE133" i="1"/>
  <c r="CE134" i="1"/>
  <c r="CE135" i="1"/>
  <c r="CE136" i="1"/>
  <c r="CE137" i="1"/>
  <c r="CE138" i="1"/>
  <c r="CE139" i="1"/>
  <c r="CE140" i="1"/>
  <c r="CE141" i="1"/>
  <c r="CE142" i="1"/>
  <c r="CE143" i="1"/>
  <c r="CE144" i="1"/>
  <c r="CE145" i="1"/>
  <c r="CE146" i="1"/>
  <c r="CE147" i="1"/>
  <c r="CE148" i="1"/>
  <c r="CE149" i="1"/>
  <c r="CE150" i="1"/>
  <c r="CE151" i="1"/>
  <c r="CE152" i="1"/>
  <c r="CE153" i="1"/>
  <c r="CE154" i="1"/>
  <c r="CE155" i="1"/>
  <c r="CE156" i="1"/>
  <c r="CE157" i="1"/>
  <c r="CE158" i="1"/>
  <c r="CE159" i="1"/>
  <c r="CE160" i="1"/>
  <c r="CE161" i="1"/>
  <c r="CE162" i="1"/>
  <c r="CE163" i="1"/>
  <c r="CE164" i="1"/>
  <c r="CE165" i="1"/>
  <c r="CE166" i="1"/>
  <c r="CE167" i="1"/>
  <c r="CE168" i="1"/>
  <c r="CE169" i="1"/>
  <c r="CE170" i="1"/>
  <c r="CE171" i="1"/>
  <c r="CE172" i="1"/>
  <c r="CE173" i="1"/>
  <c r="CE174" i="1"/>
  <c r="CE175" i="1"/>
  <c r="CE176" i="1"/>
  <c r="CE177" i="1"/>
  <c r="CE178" i="1"/>
  <c r="CE179" i="1"/>
  <c r="CE180" i="1"/>
  <c r="CE181" i="1"/>
  <c r="CE182" i="1"/>
  <c r="CE183" i="1"/>
  <c r="CE184" i="1"/>
  <c r="CE185" i="1"/>
  <c r="CE186" i="1"/>
  <c r="CE187" i="1"/>
  <c r="CE188" i="1"/>
  <c r="CE189" i="1"/>
  <c r="CE190" i="1"/>
  <c r="CE191" i="1"/>
  <c r="CE192" i="1"/>
  <c r="CE193" i="1"/>
  <c r="CE2" i="1"/>
  <c r="CD3" i="1"/>
  <c r="CD4" i="1"/>
  <c r="CD5" i="1"/>
  <c r="CD6" i="1"/>
  <c r="CD7" i="1"/>
  <c r="CD8" i="1"/>
  <c r="CD9" i="1"/>
  <c r="CD10" i="1"/>
  <c r="CD11" i="1"/>
  <c r="CD12" i="1"/>
  <c r="CD13" i="1"/>
  <c r="CD14" i="1"/>
  <c r="CD15" i="1"/>
  <c r="CD16" i="1"/>
  <c r="CD17" i="1"/>
  <c r="CD18" i="1"/>
  <c r="CD19" i="1"/>
  <c r="CD20" i="1"/>
  <c r="CD21" i="1"/>
  <c r="CD22" i="1"/>
  <c r="CD23" i="1"/>
  <c r="CD24" i="1"/>
  <c r="CD25" i="1"/>
  <c r="CD26" i="1"/>
  <c r="CD27" i="1"/>
  <c r="CD28" i="1"/>
  <c r="CD29" i="1"/>
  <c r="CD30" i="1"/>
  <c r="CD31" i="1"/>
  <c r="CD32" i="1"/>
  <c r="CD33" i="1"/>
  <c r="CD34" i="1"/>
  <c r="CD35" i="1"/>
  <c r="CD36" i="1"/>
  <c r="CD37" i="1"/>
  <c r="CD38" i="1"/>
  <c r="CD39" i="1"/>
  <c r="CD40" i="1"/>
  <c r="CD41" i="1"/>
  <c r="CD42" i="1"/>
  <c r="CD43" i="1"/>
  <c r="CD44" i="1"/>
  <c r="CD45" i="1"/>
  <c r="CD46" i="1"/>
  <c r="CD47" i="1"/>
  <c r="CD48" i="1"/>
  <c r="CD49" i="1"/>
  <c r="CD50" i="1"/>
  <c r="CD51" i="1"/>
  <c r="CD52" i="1"/>
  <c r="CD53" i="1"/>
  <c r="CD54" i="1"/>
  <c r="CD55" i="1"/>
  <c r="CD56" i="1"/>
  <c r="CD57" i="1"/>
  <c r="CD58" i="1"/>
  <c r="CD59" i="1"/>
  <c r="CD60" i="1"/>
  <c r="CD61" i="1"/>
  <c r="CD62" i="1"/>
  <c r="CD63" i="1"/>
  <c r="CD64" i="1"/>
  <c r="CD65" i="1"/>
  <c r="CD66" i="1"/>
  <c r="CD67" i="1"/>
  <c r="CD68" i="1"/>
  <c r="CD69" i="1"/>
  <c r="CD70" i="1"/>
  <c r="CD71" i="1"/>
  <c r="CD72" i="1"/>
  <c r="CD73" i="1"/>
  <c r="CD74" i="1"/>
  <c r="CD75" i="1"/>
  <c r="CD76" i="1"/>
  <c r="CD77" i="1"/>
  <c r="CD78" i="1"/>
  <c r="CD79" i="1"/>
  <c r="CD80" i="1"/>
  <c r="CD81" i="1"/>
  <c r="CD82" i="1"/>
  <c r="CD83" i="1"/>
  <c r="CD84" i="1"/>
  <c r="CD85" i="1"/>
  <c r="CD86" i="1"/>
  <c r="CD87" i="1"/>
  <c r="CD88" i="1"/>
  <c r="CD89" i="1"/>
  <c r="CD90" i="1"/>
  <c r="CD91" i="1"/>
  <c r="CD92" i="1"/>
  <c r="CD93" i="1"/>
  <c r="CD94" i="1"/>
  <c r="CD95" i="1"/>
  <c r="CD96" i="1"/>
  <c r="CD97" i="1"/>
  <c r="CD98" i="1"/>
  <c r="CD99" i="1"/>
  <c r="CD100" i="1"/>
  <c r="CD101" i="1"/>
  <c r="CD102" i="1"/>
  <c r="CD103" i="1"/>
  <c r="CD104" i="1"/>
  <c r="CD105" i="1"/>
  <c r="CD106" i="1"/>
  <c r="CD107" i="1"/>
  <c r="CD108" i="1"/>
  <c r="CD109" i="1"/>
  <c r="CD110" i="1"/>
  <c r="CD111" i="1"/>
  <c r="CD112" i="1"/>
  <c r="CD113" i="1"/>
  <c r="CD114" i="1"/>
  <c r="CD115" i="1"/>
  <c r="CD116" i="1"/>
  <c r="CD117" i="1"/>
  <c r="CD118" i="1"/>
  <c r="CD119" i="1"/>
  <c r="CD120" i="1"/>
  <c r="CD121" i="1"/>
  <c r="CD122" i="1"/>
  <c r="CD123" i="1"/>
  <c r="CD124" i="1"/>
  <c r="CD125" i="1"/>
  <c r="CD126" i="1"/>
  <c r="CD127" i="1"/>
  <c r="CD128" i="1"/>
  <c r="CD129" i="1"/>
  <c r="CD130" i="1"/>
  <c r="CD131" i="1"/>
  <c r="CD132" i="1"/>
  <c r="CD133" i="1"/>
  <c r="CD134" i="1"/>
  <c r="CD135" i="1"/>
  <c r="CD136" i="1"/>
  <c r="CD137" i="1"/>
  <c r="CD138" i="1"/>
  <c r="CD139" i="1"/>
  <c r="CD140" i="1"/>
  <c r="CD141" i="1"/>
  <c r="CD142" i="1"/>
  <c r="CD143" i="1"/>
  <c r="CD144" i="1"/>
  <c r="CD145" i="1"/>
  <c r="CD146" i="1"/>
  <c r="CD147" i="1"/>
  <c r="CD148" i="1"/>
  <c r="CD149" i="1"/>
  <c r="CD150" i="1"/>
  <c r="CD151" i="1"/>
  <c r="CD152" i="1"/>
  <c r="CD153" i="1"/>
  <c r="CD154" i="1"/>
  <c r="CD155" i="1"/>
  <c r="CD156" i="1"/>
  <c r="CD157" i="1"/>
  <c r="CD158" i="1"/>
  <c r="CD159" i="1"/>
  <c r="CD160" i="1"/>
  <c r="CD161" i="1"/>
  <c r="CD162" i="1"/>
  <c r="CD163" i="1"/>
  <c r="CD164" i="1"/>
  <c r="CD165" i="1"/>
  <c r="CD166" i="1"/>
  <c r="CD167" i="1"/>
  <c r="CD168" i="1"/>
  <c r="CD169" i="1"/>
  <c r="CD170" i="1"/>
  <c r="CD171" i="1"/>
  <c r="CD172" i="1"/>
  <c r="CD173" i="1"/>
  <c r="CD174" i="1"/>
  <c r="CD175" i="1"/>
  <c r="CD176" i="1"/>
  <c r="CD177" i="1"/>
  <c r="CD178" i="1"/>
  <c r="CD179" i="1"/>
  <c r="CD180" i="1"/>
  <c r="CD181" i="1"/>
  <c r="CD182" i="1"/>
  <c r="CD183" i="1"/>
  <c r="CD184" i="1"/>
  <c r="CD185" i="1"/>
  <c r="CD186" i="1"/>
  <c r="CD187" i="1"/>
  <c r="CD188" i="1"/>
  <c r="CD189" i="1"/>
  <c r="CD190" i="1"/>
  <c r="CD191" i="1"/>
  <c r="CD192" i="1"/>
  <c r="CD193" i="1"/>
  <c r="CD2" i="1"/>
  <c r="CC3" i="1"/>
  <c r="CC4" i="1"/>
  <c r="CC5" i="1"/>
  <c r="CC6" i="1"/>
  <c r="CC7" i="1"/>
  <c r="CC8" i="1"/>
  <c r="CC9" i="1"/>
  <c r="CC10" i="1"/>
  <c r="CC11" i="1"/>
  <c r="CC12" i="1"/>
  <c r="CC13" i="1"/>
  <c r="CC14" i="1"/>
  <c r="CC15" i="1"/>
  <c r="CC16" i="1"/>
  <c r="CC17" i="1"/>
  <c r="CC18" i="1"/>
  <c r="CC19" i="1"/>
  <c r="CC20" i="1"/>
  <c r="CC21" i="1"/>
  <c r="CC22" i="1"/>
  <c r="CC23" i="1"/>
  <c r="CC24" i="1"/>
  <c r="CC25" i="1"/>
  <c r="CC26" i="1"/>
  <c r="CC27" i="1"/>
  <c r="CC28" i="1"/>
  <c r="CC29" i="1"/>
  <c r="CC30" i="1"/>
  <c r="CC31" i="1"/>
  <c r="CC32" i="1"/>
  <c r="CC33" i="1"/>
  <c r="CC34" i="1"/>
  <c r="CC35" i="1"/>
  <c r="CC36" i="1"/>
  <c r="CC37" i="1"/>
  <c r="CC38" i="1"/>
  <c r="CC39" i="1"/>
  <c r="CC40" i="1"/>
  <c r="CC41" i="1"/>
  <c r="CC42" i="1"/>
  <c r="CC43" i="1"/>
  <c r="CC44" i="1"/>
  <c r="CC45" i="1"/>
  <c r="CC46" i="1"/>
  <c r="CC47" i="1"/>
  <c r="CC48" i="1"/>
  <c r="CC49" i="1"/>
  <c r="CC50" i="1"/>
  <c r="CC51" i="1"/>
  <c r="CC52" i="1"/>
  <c r="CC53" i="1"/>
  <c r="CC54" i="1"/>
  <c r="CC55" i="1"/>
  <c r="CC56" i="1"/>
  <c r="CC57" i="1"/>
  <c r="CC58" i="1"/>
  <c r="CC59" i="1"/>
  <c r="CC60" i="1"/>
  <c r="CC61" i="1"/>
  <c r="CC62" i="1"/>
  <c r="CC63" i="1"/>
  <c r="CC64" i="1"/>
  <c r="CC65" i="1"/>
  <c r="CC66" i="1"/>
  <c r="CC67" i="1"/>
  <c r="CC68" i="1"/>
  <c r="CC69" i="1"/>
  <c r="CC70" i="1"/>
  <c r="CC71" i="1"/>
  <c r="CC72" i="1"/>
  <c r="CC73" i="1"/>
  <c r="CC74" i="1"/>
  <c r="CC75" i="1"/>
  <c r="CC76" i="1"/>
  <c r="CC77" i="1"/>
  <c r="CC78" i="1"/>
  <c r="CC79" i="1"/>
  <c r="CC80" i="1"/>
  <c r="CC81" i="1"/>
  <c r="CC82" i="1"/>
  <c r="CC83" i="1"/>
  <c r="CC84" i="1"/>
  <c r="CC85" i="1"/>
  <c r="CC86" i="1"/>
  <c r="CC87" i="1"/>
  <c r="CC88" i="1"/>
  <c r="CC89" i="1"/>
  <c r="CC90" i="1"/>
  <c r="CC91" i="1"/>
  <c r="CC92" i="1"/>
  <c r="CC93" i="1"/>
  <c r="CC94" i="1"/>
  <c r="CC95" i="1"/>
  <c r="CC96" i="1"/>
  <c r="CC97" i="1"/>
  <c r="CC98" i="1"/>
  <c r="CC99" i="1"/>
  <c r="CC100" i="1"/>
  <c r="CC101" i="1"/>
  <c r="CC102" i="1"/>
  <c r="CC103" i="1"/>
  <c r="CC104" i="1"/>
  <c r="CC105" i="1"/>
  <c r="CC106" i="1"/>
  <c r="CC107" i="1"/>
  <c r="CC108" i="1"/>
  <c r="CC109" i="1"/>
  <c r="CC110" i="1"/>
  <c r="CC111" i="1"/>
  <c r="CC112" i="1"/>
  <c r="CC113" i="1"/>
  <c r="CC114" i="1"/>
  <c r="CC115" i="1"/>
  <c r="CC116" i="1"/>
  <c r="CC117" i="1"/>
  <c r="CC118" i="1"/>
  <c r="CC119" i="1"/>
  <c r="CC120" i="1"/>
  <c r="CC121" i="1"/>
  <c r="CC122" i="1"/>
  <c r="CC123" i="1"/>
  <c r="CC124" i="1"/>
  <c r="CC125" i="1"/>
  <c r="CC126" i="1"/>
  <c r="CC127" i="1"/>
  <c r="CC128" i="1"/>
  <c r="CC129" i="1"/>
  <c r="CC130" i="1"/>
  <c r="CC131" i="1"/>
  <c r="CC132" i="1"/>
  <c r="CC133" i="1"/>
  <c r="CC134" i="1"/>
  <c r="CC135" i="1"/>
  <c r="CC136" i="1"/>
  <c r="CC137" i="1"/>
  <c r="CC138" i="1"/>
  <c r="CC139" i="1"/>
  <c r="CC140" i="1"/>
  <c r="CC141" i="1"/>
  <c r="CC142" i="1"/>
  <c r="CC143" i="1"/>
  <c r="CC144" i="1"/>
  <c r="CC145" i="1"/>
  <c r="CC146" i="1"/>
  <c r="CC147" i="1"/>
  <c r="CC148" i="1"/>
  <c r="CC149" i="1"/>
  <c r="CC150" i="1"/>
  <c r="CC151" i="1"/>
  <c r="CC152" i="1"/>
  <c r="CC153" i="1"/>
  <c r="CC154" i="1"/>
  <c r="CC155" i="1"/>
  <c r="CC156" i="1"/>
  <c r="CC157" i="1"/>
  <c r="CC158" i="1"/>
  <c r="CC159" i="1"/>
  <c r="CC160" i="1"/>
  <c r="CC161" i="1"/>
  <c r="CC162" i="1"/>
  <c r="CC163" i="1"/>
  <c r="CC164" i="1"/>
  <c r="CC165" i="1"/>
  <c r="CC166" i="1"/>
  <c r="CC167" i="1"/>
  <c r="CC168" i="1"/>
  <c r="CC169" i="1"/>
  <c r="CC170" i="1"/>
  <c r="CC171" i="1"/>
  <c r="CC172" i="1"/>
  <c r="CC173" i="1"/>
  <c r="CC174" i="1"/>
  <c r="CC175" i="1"/>
  <c r="CC176" i="1"/>
  <c r="CC177" i="1"/>
  <c r="CC178" i="1"/>
  <c r="CC179" i="1"/>
  <c r="CC180" i="1"/>
  <c r="CC181" i="1"/>
  <c r="CC182" i="1"/>
  <c r="CC183" i="1"/>
  <c r="CC184" i="1"/>
  <c r="CC185" i="1"/>
  <c r="CC186" i="1"/>
  <c r="CC187" i="1"/>
  <c r="CC188" i="1"/>
  <c r="CC189" i="1"/>
  <c r="CC190" i="1"/>
  <c r="CC191" i="1"/>
  <c r="CC192" i="1"/>
  <c r="CC193" i="1"/>
  <c r="CC2" i="1"/>
  <c r="CB3" i="1"/>
  <c r="CB4" i="1"/>
  <c r="CB5" i="1"/>
  <c r="CB6" i="1"/>
  <c r="CB7" i="1"/>
  <c r="CB8" i="1"/>
  <c r="CB9" i="1"/>
  <c r="CB10" i="1"/>
  <c r="CB11" i="1"/>
  <c r="CB12" i="1"/>
  <c r="CB13" i="1"/>
  <c r="CB14" i="1"/>
  <c r="CB15" i="1"/>
  <c r="CB16" i="1"/>
  <c r="CB17" i="1"/>
  <c r="CB18" i="1"/>
  <c r="CB19" i="1"/>
  <c r="CB20" i="1"/>
  <c r="CB21" i="1"/>
  <c r="CB22" i="1"/>
  <c r="CB23" i="1"/>
  <c r="CB24" i="1"/>
  <c r="CB25" i="1"/>
  <c r="CB26" i="1"/>
  <c r="CB27" i="1"/>
  <c r="CB28" i="1"/>
  <c r="CB29" i="1"/>
  <c r="CB30" i="1"/>
  <c r="CB31" i="1"/>
  <c r="CB32" i="1"/>
  <c r="CB33" i="1"/>
  <c r="CB34" i="1"/>
  <c r="CB35" i="1"/>
  <c r="CB36" i="1"/>
  <c r="CB37" i="1"/>
  <c r="CB38" i="1"/>
  <c r="CB39" i="1"/>
  <c r="CB40" i="1"/>
  <c r="CB41" i="1"/>
  <c r="CB42" i="1"/>
  <c r="CB43" i="1"/>
  <c r="CB44" i="1"/>
  <c r="CB45" i="1"/>
  <c r="CB46" i="1"/>
  <c r="CB47" i="1"/>
  <c r="CB48" i="1"/>
  <c r="CB49" i="1"/>
  <c r="CB50" i="1"/>
  <c r="CB51" i="1"/>
  <c r="CB52" i="1"/>
  <c r="CB53" i="1"/>
  <c r="CB54" i="1"/>
  <c r="CB55" i="1"/>
  <c r="CB56" i="1"/>
  <c r="CB57" i="1"/>
  <c r="CB58" i="1"/>
  <c r="CB59" i="1"/>
  <c r="CB60" i="1"/>
  <c r="CB61" i="1"/>
  <c r="CB62" i="1"/>
  <c r="CB63" i="1"/>
  <c r="CB64" i="1"/>
  <c r="CB65" i="1"/>
  <c r="CB66" i="1"/>
  <c r="CB67" i="1"/>
  <c r="CB68" i="1"/>
  <c r="CB69" i="1"/>
  <c r="CB70" i="1"/>
  <c r="CB71" i="1"/>
  <c r="CB72" i="1"/>
  <c r="CB73" i="1"/>
  <c r="CB74" i="1"/>
  <c r="CB75" i="1"/>
  <c r="CB76" i="1"/>
  <c r="CB77" i="1"/>
  <c r="CB78" i="1"/>
  <c r="CB79" i="1"/>
  <c r="CB80" i="1"/>
  <c r="CB81" i="1"/>
  <c r="CB82" i="1"/>
  <c r="CB83" i="1"/>
  <c r="CB84" i="1"/>
  <c r="CB85" i="1"/>
  <c r="CB86" i="1"/>
  <c r="CB87" i="1"/>
  <c r="CB88" i="1"/>
  <c r="CB89" i="1"/>
  <c r="CB90" i="1"/>
  <c r="CB91" i="1"/>
  <c r="CB92" i="1"/>
  <c r="CB93" i="1"/>
  <c r="CB94" i="1"/>
  <c r="CB95" i="1"/>
  <c r="CB96" i="1"/>
  <c r="CB97" i="1"/>
  <c r="CB98" i="1"/>
  <c r="CB99" i="1"/>
  <c r="CB100" i="1"/>
  <c r="CB101" i="1"/>
  <c r="CB102" i="1"/>
  <c r="CB103" i="1"/>
  <c r="CB104" i="1"/>
  <c r="CB105" i="1"/>
  <c r="CB106" i="1"/>
  <c r="CB107" i="1"/>
  <c r="CB108" i="1"/>
  <c r="CB109" i="1"/>
  <c r="CB110" i="1"/>
  <c r="CB111" i="1"/>
  <c r="CB112" i="1"/>
  <c r="CB113" i="1"/>
  <c r="CB114" i="1"/>
  <c r="CB115" i="1"/>
  <c r="CB116" i="1"/>
  <c r="CB117" i="1"/>
  <c r="CB118" i="1"/>
  <c r="CB119" i="1"/>
  <c r="CB120" i="1"/>
  <c r="CB121" i="1"/>
  <c r="CB122" i="1"/>
  <c r="CB123" i="1"/>
  <c r="CB124" i="1"/>
  <c r="CB125" i="1"/>
  <c r="CB126" i="1"/>
  <c r="CB127" i="1"/>
  <c r="CB128" i="1"/>
  <c r="CB129" i="1"/>
  <c r="CB130" i="1"/>
  <c r="CB131" i="1"/>
  <c r="CB132" i="1"/>
  <c r="CB133" i="1"/>
  <c r="CB134" i="1"/>
  <c r="CB135" i="1"/>
  <c r="CB136" i="1"/>
  <c r="CB137" i="1"/>
  <c r="CB138" i="1"/>
  <c r="CB139" i="1"/>
  <c r="CB140" i="1"/>
  <c r="CB141" i="1"/>
  <c r="CB142" i="1"/>
  <c r="CB143" i="1"/>
  <c r="CB144" i="1"/>
  <c r="CB145" i="1"/>
  <c r="CB146" i="1"/>
  <c r="CB147" i="1"/>
  <c r="CB148" i="1"/>
  <c r="CB149" i="1"/>
  <c r="CB150" i="1"/>
  <c r="CB151" i="1"/>
  <c r="CB152" i="1"/>
  <c r="CB153" i="1"/>
  <c r="CB154" i="1"/>
  <c r="CB155" i="1"/>
  <c r="CB156" i="1"/>
  <c r="CB157" i="1"/>
  <c r="CB158" i="1"/>
  <c r="CB159" i="1"/>
  <c r="CB160" i="1"/>
  <c r="CB161" i="1"/>
  <c r="CB162" i="1"/>
  <c r="CB163" i="1"/>
  <c r="CB164" i="1"/>
  <c r="CB165" i="1"/>
  <c r="CB166" i="1"/>
  <c r="CB167" i="1"/>
  <c r="CB168" i="1"/>
  <c r="CB169" i="1"/>
  <c r="CB170" i="1"/>
  <c r="CB171" i="1"/>
  <c r="CB172" i="1"/>
  <c r="CB173" i="1"/>
  <c r="CB174" i="1"/>
  <c r="CB175" i="1"/>
  <c r="CB176" i="1"/>
  <c r="CB177" i="1"/>
  <c r="CB178" i="1"/>
  <c r="CB179" i="1"/>
  <c r="CB180" i="1"/>
  <c r="CB181" i="1"/>
  <c r="CB182" i="1"/>
  <c r="CB183" i="1"/>
  <c r="CB184" i="1"/>
  <c r="CB185" i="1"/>
  <c r="CB186" i="1"/>
  <c r="CB187" i="1"/>
  <c r="CB188" i="1"/>
  <c r="CB189" i="1"/>
  <c r="CB190" i="1"/>
  <c r="CB191" i="1"/>
  <c r="CB192" i="1"/>
  <c r="CB193" i="1"/>
  <c r="CB2" i="1"/>
  <c r="CA3" i="1"/>
  <c r="CA4" i="1"/>
  <c r="CA5" i="1"/>
  <c r="CA6" i="1"/>
  <c r="CA7" i="1"/>
  <c r="CA8" i="1"/>
  <c r="CA9" i="1"/>
  <c r="CA10" i="1"/>
  <c r="CA11" i="1"/>
  <c r="CA12" i="1"/>
  <c r="CA13" i="1"/>
  <c r="CA14" i="1"/>
  <c r="CA15" i="1"/>
  <c r="CA16" i="1"/>
  <c r="CA17" i="1"/>
  <c r="CA18" i="1"/>
  <c r="CA19" i="1"/>
  <c r="CA20" i="1"/>
  <c r="CA21" i="1"/>
  <c r="CA22" i="1"/>
  <c r="CA23" i="1"/>
  <c r="CA24" i="1"/>
  <c r="CA25" i="1"/>
  <c r="CA26" i="1"/>
  <c r="CA27" i="1"/>
  <c r="CA28" i="1"/>
  <c r="CA29" i="1"/>
  <c r="CA30" i="1"/>
  <c r="CA31" i="1"/>
  <c r="CA32" i="1"/>
  <c r="CA33" i="1"/>
  <c r="CA34" i="1"/>
  <c r="CA35" i="1"/>
  <c r="CA36" i="1"/>
  <c r="CA37" i="1"/>
  <c r="CA38" i="1"/>
  <c r="CA39" i="1"/>
  <c r="CA40" i="1"/>
  <c r="CA41" i="1"/>
  <c r="CA42" i="1"/>
  <c r="CA43" i="1"/>
  <c r="CA44" i="1"/>
  <c r="CA45" i="1"/>
  <c r="CA46" i="1"/>
  <c r="CA47" i="1"/>
  <c r="CA48" i="1"/>
  <c r="CA49" i="1"/>
  <c r="CA50" i="1"/>
  <c r="CA51" i="1"/>
  <c r="CA52" i="1"/>
  <c r="CA53" i="1"/>
  <c r="CA54" i="1"/>
  <c r="CA55" i="1"/>
  <c r="CA56" i="1"/>
  <c r="CA57" i="1"/>
  <c r="CA58" i="1"/>
  <c r="CA59" i="1"/>
  <c r="CA60" i="1"/>
  <c r="CA61" i="1"/>
  <c r="CA62" i="1"/>
  <c r="CA63" i="1"/>
  <c r="CA64" i="1"/>
  <c r="CA65" i="1"/>
  <c r="CA66" i="1"/>
  <c r="CA67" i="1"/>
  <c r="CA68" i="1"/>
  <c r="CA69" i="1"/>
  <c r="CA70" i="1"/>
  <c r="CA71" i="1"/>
  <c r="CA72" i="1"/>
  <c r="CA73" i="1"/>
  <c r="CA74" i="1"/>
  <c r="CA75" i="1"/>
  <c r="CA76" i="1"/>
  <c r="CA77" i="1"/>
  <c r="CA78" i="1"/>
  <c r="CA79" i="1"/>
  <c r="CA80" i="1"/>
  <c r="CA81" i="1"/>
  <c r="CA82" i="1"/>
  <c r="CA83" i="1"/>
  <c r="CA84" i="1"/>
  <c r="CA85" i="1"/>
  <c r="CA86" i="1"/>
  <c r="CA87" i="1"/>
  <c r="CA88" i="1"/>
  <c r="CA89" i="1"/>
  <c r="CA90" i="1"/>
  <c r="CA91" i="1"/>
  <c r="CA92" i="1"/>
  <c r="CA93" i="1"/>
  <c r="CA94" i="1"/>
  <c r="CA95" i="1"/>
  <c r="CA96" i="1"/>
  <c r="CA97" i="1"/>
  <c r="CA98" i="1"/>
  <c r="CA99" i="1"/>
  <c r="CA100" i="1"/>
  <c r="CA101" i="1"/>
  <c r="CA102" i="1"/>
  <c r="CA103" i="1"/>
  <c r="CA104" i="1"/>
  <c r="CA105" i="1"/>
  <c r="CA106" i="1"/>
  <c r="CA107" i="1"/>
  <c r="CA108" i="1"/>
  <c r="CA109" i="1"/>
  <c r="CA110" i="1"/>
  <c r="CA111" i="1"/>
  <c r="CA112" i="1"/>
  <c r="CA113" i="1"/>
  <c r="CA114" i="1"/>
  <c r="CA115" i="1"/>
  <c r="CA116" i="1"/>
  <c r="CA117" i="1"/>
  <c r="CA118" i="1"/>
  <c r="CA119" i="1"/>
  <c r="CA120" i="1"/>
  <c r="CA121" i="1"/>
  <c r="CA122" i="1"/>
  <c r="CA123" i="1"/>
  <c r="CA124" i="1"/>
  <c r="CA125" i="1"/>
  <c r="CA126" i="1"/>
  <c r="CA127" i="1"/>
  <c r="CA128" i="1"/>
  <c r="CA129" i="1"/>
  <c r="CA130" i="1"/>
  <c r="CA131" i="1"/>
  <c r="CA132" i="1"/>
  <c r="CA133" i="1"/>
  <c r="CA134" i="1"/>
  <c r="CA135" i="1"/>
  <c r="CA136" i="1"/>
  <c r="CA137" i="1"/>
  <c r="CA138" i="1"/>
  <c r="CA139" i="1"/>
  <c r="CA140" i="1"/>
  <c r="CA141" i="1"/>
  <c r="CA142" i="1"/>
  <c r="CA143" i="1"/>
  <c r="CA144" i="1"/>
  <c r="CA145" i="1"/>
  <c r="CA146" i="1"/>
  <c r="CA147" i="1"/>
  <c r="CA148" i="1"/>
  <c r="CA149" i="1"/>
  <c r="CA150" i="1"/>
  <c r="CA151" i="1"/>
  <c r="CA152" i="1"/>
  <c r="CA153" i="1"/>
  <c r="CA154" i="1"/>
  <c r="CA155" i="1"/>
  <c r="CA156" i="1"/>
  <c r="CA157" i="1"/>
  <c r="CA158" i="1"/>
  <c r="CA159" i="1"/>
  <c r="CA160" i="1"/>
  <c r="CA161" i="1"/>
  <c r="CA162" i="1"/>
  <c r="CA163" i="1"/>
  <c r="CA164" i="1"/>
  <c r="CA165" i="1"/>
  <c r="CA166" i="1"/>
  <c r="CA167" i="1"/>
  <c r="CA168" i="1"/>
  <c r="CA169" i="1"/>
  <c r="CA170" i="1"/>
  <c r="CA171" i="1"/>
  <c r="CA172" i="1"/>
  <c r="CA173" i="1"/>
  <c r="CA174" i="1"/>
  <c r="CA175" i="1"/>
  <c r="CA176" i="1"/>
  <c r="CA177" i="1"/>
  <c r="CA178" i="1"/>
  <c r="CA179" i="1"/>
  <c r="CA180" i="1"/>
  <c r="CA181" i="1"/>
  <c r="CA182" i="1"/>
  <c r="CA183" i="1"/>
  <c r="CA184" i="1"/>
  <c r="CA185" i="1"/>
  <c r="CA186" i="1"/>
  <c r="CA187" i="1"/>
  <c r="CA188" i="1"/>
  <c r="CA189" i="1"/>
  <c r="CA190" i="1"/>
  <c r="CA191" i="1"/>
  <c r="CA192" i="1"/>
  <c r="CA193" i="1"/>
  <c r="CA2" i="1"/>
  <c r="BZ3" i="1"/>
  <c r="BZ4" i="1"/>
  <c r="BZ5" i="1"/>
  <c r="BZ6" i="1"/>
  <c r="BZ7" i="1"/>
  <c r="BZ8" i="1"/>
  <c r="BZ9" i="1"/>
  <c r="BZ10" i="1"/>
  <c r="BZ11" i="1"/>
  <c r="BZ12" i="1"/>
  <c r="BZ13" i="1"/>
  <c r="BZ14" i="1"/>
  <c r="BZ15" i="1"/>
  <c r="BZ16" i="1"/>
  <c r="BZ17" i="1"/>
  <c r="BZ18" i="1"/>
  <c r="BZ19" i="1"/>
  <c r="BZ20" i="1"/>
  <c r="BZ21" i="1"/>
  <c r="BZ22" i="1"/>
  <c r="BZ23" i="1"/>
  <c r="BZ24" i="1"/>
  <c r="BZ25" i="1"/>
  <c r="BZ26" i="1"/>
  <c r="BZ27" i="1"/>
  <c r="BZ28" i="1"/>
  <c r="BZ29" i="1"/>
  <c r="BZ30" i="1"/>
  <c r="BZ31" i="1"/>
  <c r="BZ32" i="1"/>
  <c r="BZ33" i="1"/>
  <c r="BZ34" i="1"/>
  <c r="BZ35" i="1"/>
  <c r="BZ36" i="1"/>
  <c r="BZ37" i="1"/>
  <c r="BZ38" i="1"/>
  <c r="BZ39" i="1"/>
  <c r="BZ40" i="1"/>
  <c r="BZ41" i="1"/>
  <c r="BZ42" i="1"/>
  <c r="BZ43" i="1"/>
  <c r="BZ44" i="1"/>
  <c r="BZ45" i="1"/>
  <c r="BZ46" i="1"/>
  <c r="BZ47" i="1"/>
  <c r="BZ48" i="1"/>
  <c r="BZ49" i="1"/>
  <c r="BZ50" i="1"/>
  <c r="BZ51" i="1"/>
  <c r="BZ52" i="1"/>
  <c r="BZ53" i="1"/>
  <c r="BZ54" i="1"/>
  <c r="BZ55" i="1"/>
  <c r="BZ56" i="1"/>
  <c r="BZ57" i="1"/>
  <c r="BZ58" i="1"/>
  <c r="BZ59" i="1"/>
  <c r="BZ60" i="1"/>
  <c r="BZ61" i="1"/>
  <c r="BZ62" i="1"/>
  <c r="BZ63" i="1"/>
  <c r="BZ64" i="1"/>
  <c r="BZ65" i="1"/>
  <c r="BZ66" i="1"/>
  <c r="BZ67" i="1"/>
  <c r="BZ68" i="1"/>
  <c r="BZ69" i="1"/>
  <c r="BZ70" i="1"/>
  <c r="BZ71" i="1"/>
  <c r="BZ72" i="1"/>
  <c r="BZ73" i="1"/>
  <c r="BZ74" i="1"/>
  <c r="BZ75" i="1"/>
  <c r="BZ76" i="1"/>
  <c r="BZ77" i="1"/>
  <c r="BZ78" i="1"/>
  <c r="BZ79" i="1"/>
  <c r="BZ80" i="1"/>
  <c r="BZ81" i="1"/>
  <c r="BZ82" i="1"/>
  <c r="BZ83" i="1"/>
  <c r="BZ84" i="1"/>
  <c r="BZ85" i="1"/>
  <c r="BZ86" i="1"/>
  <c r="BZ87" i="1"/>
  <c r="BZ88" i="1"/>
  <c r="BZ89" i="1"/>
  <c r="BZ90" i="1"/>
  <c r="BZ91" i="1"/>
  <c r="BZ92" i="1"/>
  <c r="BZ93" i="1"/>
  <c r="BZ94" i="1"/>
  <c r="BZ95" i="1"/>
  <c r="BZ96" i="1"/>
  <c r="BZ97" i="1"/>
  <c r="BZ98" i="1"/>
  <c r="BZ99" i="1"/>
  <c r="BZ100" i="1"/>
  <c r="BZ101" i="1"/>
  <c r="BZ102" i="1"/>
  <c r="BZ103" i="1"/>
  <c r="BZ104" i="1"/>
  <c r="BZ105" i="1"/>
  <c r="BZ106" i="1"/>
  <c r="BZ107" i="1"/>
  <c r="BZ108" i="1"/>
  <c r="BZ109" i="1"/>
  <c r="BZ110" i="1"/>
  <c r="BZ111" i="1"/>
  <c r="BZ112" i="1"/>
  <c r="BZ113" i="1"/>
  <c r="BZ114" i="1"/>
  <c r="BZ115" i="1"/>
  <c r="BZ116" i="1"/>
  <c r="BZ117" i="1"/>
  <c r="BZ118" i="1"/>
  <c r="BZ119" i="1"/>
  <c r="BZ120" i="1"/>
  <c r="BZ121" i="1"/>
  <c r="BZ122" i="1"/>
  <c r="BZ123" i="1"/>
  <c r="BZ124" i="1"/>
  <c r="BZ125" i="1"/>
  <c r="BZ126" i="1"/>
  <c r="BZ127" i="1"/>
  <c r="BZ128" i="1"/>
  <c r="BZ129" i="1"/>
  <c r="BZ130" i="1"/>
  <c r="BZ131" i="1"/>
  <c r="BZ132" i="1"/>
  <c r="BZ133" i="1"/>
  <c r="BZ134" i="1"/>
  <c r="BZ135" i="1"/>
  <c r="BZ136" i="1"/>
  <c r="BZ137" i="1"/>
  <c r="BZ138" i="1"/>
  <c r="BZ139" i="1"/>
  <c r="BZ140" i="1"/>
  <c r="BZ141" i="1"/>
  <c r="BZ142" i="1"/>
  <c r="BZ143" i="1"/>
  <c r="BZ144" i="1"/>
  <c r="BZ145" i="1"/>
  <c r="BZ146" i="1"/>
  <c r="BZ147" i="1"/>
  <c r="BZ148" i="1"/>
  <c r="BZ149" i="1"/>
  <c r="BZ150" i="1"/>
  <c r="BZ151" i="1"/>
  <c r="BZ152" i="1"/>
  <c r="BZ153" i="1"/>
  <c r="BZ154" i="1"/>
  <c r="BZ155" i="1"/>
  <c r="BZ156" i="1"/>
  <c r="BZ157" i="1"/>
  <c r="BZ158" i="1"/>
  <c r="BZ159" i="1"/>
  <c r="BZ160" i="1"/>
  <c r="BZ161" i="1"/>
  <c r="BZ162" i="1"/>
  <c r="BZ163" i="1"/>
  <c r="BZ164" i="1"/>
  <c r="BZ165" i="1"/>
  <c r="BZ166" i="1"/>
  <c r="BZ167" i="1"/>
  <c r="BZ168" i="1"/>
  <c r="BZ169" i="1"/>
  <c r="BZ170" i="1"/>
  <c r="BZ171" i="1"/>
  <c r="BZ172" i="1"/>
  <c r="BZ173" i="1"/>
  <c r="BZ174" i="1"/>
  <c r="BZ175" i="1"/>
  <c r="BZ176" i="1"/>
  <c r="BZ177" i="1"/>
  <c r="BZ178" i="1"/>
  <c r="BZ179" i="1"/>
  <c r="BZ180" i="1"/>
  <c r="BZ181" i="1"/>
  <c r="BZ182" i="1"/>
  <c r="BZ183" i="1"/>
  <c r="BZ184" i="1"/>
  <c r="BZ185" i="1"/>
  <c r="BZ186" i="1"/>
  <c r="BZ187" i="1"/>
  <c r="BZ188" i="1"/>
  <c r="BZ189" i="1"/>
  <c r="BZ190" i="1"/>
  <c r="BZ191" i="1"/>
  <c r="BZ192" i="1"/>
  <c r="BZ193" i="1"/>
  <c r="BZ2" i="1"/>
  <c r="BY3" i="1"/>
  <c r="BY4" i="1"/>
  <c r="BY5" i="1"/>
  <c r="BY6" i="1"/>
  <c r="BY7" i="1"/>
  <c r="BY8" i="1"/>
  <c r="BY9" i="1"/>
  <c r="BY10" i="1"/>
  <c r="BY11" i="1"/>
  <c r="BY12" i="1"/>
  <c r="BY13" i="1"/>
  <c r="BY14" i="1"/>
  <c r="BY15" i="1"/>
  <c r="BY16" i="1"/>
  <c r="BY17" i="1"/>
  <c r="BY18" i="1"/>
  <c r="BY19" i="1"/>
  <c r="BY20" i="1"/>
  <c r="BY21" i="1"/>
  <c r="BY22" i="1"/>
  <c r="BY23" i="1"/>
  <c r="BY24" i="1"/>
  <c r="BY25" i="1"/>
  <c r="BY26" i="1"/>
  <c r="BY27" i="1"/>
  <c r="BY28" i="1"/>
  <c r="BY29" i="1"/>
  <c r="BY30" i="1"/>
  <c r="BY31" i="1"/>
  <c r="BY32" i="1"/>
  <c r="BY33" i="1"/>
  <c r="BY34" i="1"/>
  <c r="BY35" i="1"/>
  <c r="BY36" i="1"/>
  <c r="BY37" i="1"/>
  <c r="BY38" i="1"/>
  <c r="BY39" i="1"/>
  <c r="BY40" i="1"/>
  <c r="BY41" i="1"/>
  <c r="BY42" i="1"/>
  <c r="BY43" i="1"/>
  <c r="BY44" i="1"/>
  <c r="BY45" i="1"/>
  <c r="BY46" i="1"/>
  <c r="BY47" i="1"/>
  <c r="BY48" i="1"/>
  <c r="BY49" i="1"/>
  <c r="BY50" i="1"/>
  <c r="BY51" i="1"/>
  <c r="BY52" i="1"/>
  <c r="BY53" i="1"/>
  <c r="BY54" i="1"/>
  <c r="BY55" i="1"/>
  <c r="BY56" i="1"/>
  <c r="BY57" i="1"/>
  <c r="BY58" i="1"/>
  <c r="BY59" i="1"/>
  <c r="BY60" i="1"/>
  <c r="BY61" i="1"/>
  <c r="BY62" i="1"/>
  <c r="BY63" i="1"/>
  <c r="BY64" i="1"/>
  <c r="BY65" i="1"/>
  <c r="BY66" i="1"/>
  <c r="BY67" i="1"/>
  <c r="BY68" i="1"/>
  <c r="BY69" i="1"/>
  <c r="BY70" i="1"/>
  <c r="BY71" i="1"/>
  <c r="BY72" i="1"/>
  <c r="BY73" i="1"/>
  <c r="BY74" i="1"/>
  <c r="BY75" i="1"/>
  <c r="BY76" i="1"/>
  <c r="BY77" i="1"/>
  <c r="BY78" i="1"/>
  <c r="BY79" i="1"/>
  <c r="BY80" i="1"/>
  <c r="BY81" i="1"/>
  <c r="BY82" i="1"/>
  <c r="BY83" i="1"/>
  <c r="BY84" i="1"/>
  <c r="BY85" i="1"/>
  <c r="BY86" i="1"/>
  <c r="BY87" i="1"/>
  <c r="BY88" i="1"/>
  <c r="BY89" i="1"/>
  <c r="BY90" i="1"/>
  <c r="BY91" i="1"/>
  <c r="BY92" i="1"/>
  <c r="BY93" i="1"/>
  <c r="BY94" i="1"/>
  <c r="BY95" i="1"/>
  <c r="BY96" i="1"/>
  <c r="BY97" i="1"/>
  <c r="BY98" i="1"/>
  <c r="BY99" i="1"/>
  <c r="BY100" i="1"/>
  <c r="BY101" i="1"/>
  <c r="BY102" i="1"/>
  <c r="BY103" i="1"/>
  <c r="BY104" i="1"/>
  <c r="BY105" i="1"/>
  <c r="BY106" i="1"/>
  <c r="BY107" i="1"/>
  <c r="BY108" i="1"/>
  <c r="BY109" i="1"/>
  <c r="BY110" i="1"/>
  <c r="BY111" i="1"/>
  <c r="BY112" i="1"/>
  <c r="BY113" i="1"/>
  <c r="BY114" i="1"/>
  <c r="BY115" i="1"/>
  <c r="BY116" i="1"/>
  <c r="BY117" i="1"/>
  <c r="BY118" i="1"/>
  <c r="BY119" i="1"/>
  <c r="BY120" i="1"/>
  <c r="BY121" i="1"/>
  <c r="BY122" i="1"/>
  <c r="BY123" i="1"/>
  <c r="BY124" i="1"/>
  <c r="BY125" i="1"/>
  <c r="BY126" i="1"/>
  <c r="BY127" i="1"/>
  <c r="BY128" i="1"/>
  <c r="BY129" i="1"/>
  <c r="BY130" i="1"/>
  <c r="BY131" i="1"/>
  <c r="BY132" i="1"/>
  <c r="BY133" i="1"/>
  <c r="BY134" i="1"/>
  <c r="BY135" i="1"/>
  <c r="BY136" i="1"/>
  <c r="BY137" i="1"/>
  <c r="BY138" i="1"/>
  <c r="BY139" i="1"/>
  <c r="BY140" i="1"/>
  <c r="BY141" i="1"/>
  <c r="BY142" i="1"/>
  <c r="BY143" i="1"/>
  <c r="BY144" i="1"/>
  <c r="BY145" i="1"/>
  <c r="BY146" i="1"/>
  <c r="BY147" i="1"/>
  <c r="BY148" i="1"/>
  <c r="BY149" i="1"/>
  <c r="BY150" i="1"/>
  <c r="BY151" i="1"/>
  <c r="BY152" i="1"/>
  <c r="BY153" i="1"/>
  <c r="BY154" i="1"/>
  <c r="BY155" i="1"/>
  <c r="BY156" i="1"/>
  <c r="BY157" i="1"/>
  <c r="BY158" i="1"/>
  <c r="BY159" i="1"/>
  <c r="BY160" i="1"/>
  <c r="BY161" i="1"/>
  <c r="BY162" i="1"/>
  <c r="BY163" i="1"/>
  <c r="BY164" i="1"/>
  <c r="BY165" i="1"/>
  <c r="BY166" i="1"/>
  <c r="BY167" i="1"/>
  <c r="BY168" i="1"/>
  <c r="BY169" i="1"/>
  <c r="BY170" i="1"/>
  <c r="BY171" i="1"/>
  <c r="BY172" i="1"/>
  <c r="BY173" i="1"/>
  <c r="BY174" i="1"/>
  <c r="BY175" i="1"/>
  <c r="BY176" i="1"/>
  <c r="BY177" i="1"/>
  <c r="BY178" i="1"/>
  <c r="BY179" i="1"/>
  <c r="BY180" i="1"/>
  <c r="BY181" i="1"/>
  <c r="BY182" i="1"/>
  <c r="BY183" i="1"/>
  <c r="BY184" i="1"/>
  <c r="BY185" i="1"/>
  <c r="BY186" i="1"/>
  <c r="BY187" i="1"/>
  <c r="BY188" i="1"/>
  <c r="BY189" i="1"/>
  <c r="BY190" i="1"/>
  <c r="BY191" i="1"/>
  <c r="BY192" i="1"/>
  <c r="BY193" i="1"/>
  <c r="BY2" i="1"/>
  <c r="BX3" i="1"/>
  <c r="BX4" i="1"/>
  <c r="BX5" i="1"/>
  <c r="BX6" i="1"/>
  <c r="BX7" i="1"/>
  <c r="BX8" i="1"/>
  <c r="BX9" i="1"/>
  <c r="BX10" i="1"/>
  <c r="BX11" i="1"/>
  <c r="BX12" i="1"/>
  <c r="BX13" i="1"/>
  <c r="BX14" i="1"/>
  <c r="BX15" i="1"/>
  <c r="BX16" i="1"/>
  <c r="BX17" i="1"/>
  <c r="BX18" i="1"/>
  <c r="BX19" i="1"/>
  <c r="BX20" i="1"/>
  <c r="BX21" i="1"/>
  <c r="BX22" i="1"/>
  <c r="BX23" i="1"/>
  <c r="BX24" i="1"/>
  <c r="BX25" i="1"/>
  <c r="BX26" i="1"/>
  <c r="BX27" i="1"/>
  <c r="BX28" i="1"/>
  <c r="BX29" i="1"/>
  <c r="BX30" i="1"/>
  <c r="BX31" i="1"/>
  <c r="BX32" i="1"/>
  <c r="BX33" i="1"/>
  <c r="BX34" i="1"/>
  <c r="BX35" i="1"/>
  <c r="BX36" i="1"/>
  <c r="BX37" i="1"/>
  <c r="BX38" i="1"/>
  <c r="BX39" i="1"/>
  <c r="BX40" i="1"/>
  <c r="BX41" i="1"/>
  <c r="BX42" i="1"/>
  <c r="BX43" i="1"/>
  <c r="BX44" i="1"/>
  <c r="BX45" i="1"/>
  <c r="BX46" i="1"/>
  <c r="BX47" i="1"/>
  <c r="BX48" i="1"/>
  <c r="BX49" i="1"/>
  <c r="BX50" i="1"/>
  <c r="BX51" i="1"/>
  <c r="BX52" i="1"/>
  <c r="BX53" i="1"/>
  <c r="BX54" i="1"/>
  <c r="BX55" i="1"/>
  <c r="BX56" i="1"/>
  <c r="BX57" i="1"/>
  <c r="BX58" i="1"/>
  <c r="BX59" i="1"/>
  <c r="BX60" i="1"/>
  <c r="BX61" i="1"/>
  <c r="BX62" i="1"/>
  <c r="BX63" i="1"/>
  <c r="BX64" i="1"/>
  <c r="BX65" i="1"/>
  <c r="BX66" i="1"/>
  <c r="BX67" i="1"/>
  <c r="BX68" i="1"/>
  <c r="BX69" i="1"/>
  <c r="BX70" i="1"/>
  <c r="BX71" i="1"/>
  <c r="BX72" i="1"/>
  <c r="BX73" i="1"/>
  <c r="BX74" i="1"/>
  <c r="BX75" i="1"/>
  <c r="BX76" i="1"/>
  <c r="BX77" i="1"/>
  <c r="BX78" i="1"/>
  <c r="BX79" i="1"/>
  <c r="BX80" i="1"/>
  <c r="BX81" i="1"/>
  <c r="BX82" i="1"/>
  <c r="BX83" i="1"/>
  <c r="BX84" i="1"/>
  <c r="BX85" i="1"/>
  <c r="BX86" i="1"/>
  <c r="BX87" i="1"/>
  <c r="BX88" i="1"/>
  <c r="BX89" i="1"/>
  <c r="BX90" i="1"/>
  <c r="BX91" i="1"/>
  <c r="BX92" i="1"/>
  <c r="BX93" i="1"/>
  <c r="BX94" i="1"/>
  <c r="BX95" i="1"/>
  <c r="BX96" i="1"/>
  <c r="BX97" i="1"/>
  <c r="BX98" i="1"/>
  <c r="BX99" i="1"/>
  <c r="BX100" i="1"/>
  <c r="BX101" i="1"/>
  <c r="BX102" i="1"/>
  <c r="BX103" i="1"/>
  <c r="BX104" i="1"/>
  <c r="BX105" i="1"/>
  <c r="BX106" i="1"/>
  <c r="BX107" i="1"/>
  <c r="BX108" i="1"/>
  <c r="BX109" i="1"/>
  <c r="BX110" i="1"/>
  <c r="BX111" i="1"/>
  <c r="BX112" i="1"/>
  <c r="BX113" i="1"/>
  <c r="BX114" i="1"/>
  <c r="BX115" i="1"/>
  <c r="BX116" i="1"/>
  <c r="BX117" i="1"/>
  <c r="BX118" i="1"/>
  <c r="BX119" i="1"/>
  <c r="BX120" i="1"/>
  <c r="BX121" i="1"/>
  <c r="BX122" i="1"/>
  <c r="BX123" i="1"/>
  <c r="BX124" i="1"/>
  <c r="BX125" i="1"/>
  <c r="BX126" i="1"/>
  <c r="BX127" i="1"/>
  <c r="BX128" i="1"/>
  <c r="BX129" i="1"/>
  <c r="BX130" i="1"/>
  <c r="BX131" i="1"/>
  <c r="BX132" i="1"/>
  <c r="BX133" i="1"/>
  <c r="BX134" i="1"/>
  <c r="BX135" i="1"/>
  <c r="BX136" i="1"/>
  <c r="BX137" i="1"/>
  <c r="BX138" i="1"/>
  <c r="BX139" i="1"/>
  <c r="BX140" i="1"/>
  <c r="BX141" i="1"/>
  <c r="BX142" i="1"/>
  <c r="BX143" i="1"/>
  <c r="BX144" i="1"/>
  <c r="BX145" i="1"/>
  <c r="BX146" i="1"/>
  <c r="BX147" i="1"/>
  <c r="BX148" i="1"/>
  <c r="BX149" i="1"/>
  <c r="BX150" i="1"/>
  <c r="BX151" i="1"/>
  <c r="BX152" i="1"/>
  <c r="BX153" i="1"/>
  <c r="BX154" i="1"/>
  <c r="BX155" i="1"/>
  <c r="BX156" i="1"/>
  <c r="BX157" i="1"/>
  <c r="BX158" i="1"/>
  <c r="BX159" i="1"/>
  <c r="BX160" i="1"/>
  <c r="BX161" i="1"/>
  <c r="BX162" i="1"/>
  <c r="BX163" i="1"/>
  <c r="BX164" i="1"/>
  <c r="BX165" i="1"/>
  <c r="BX166" i="1"/>
  <c r="BX167" i="1"/>
  <c r="BX168" i="1"/>
  <c r="BX169" i="1"/>
  <c r="BX170" i="1"/>
  <c r="BX171" i="1"/>
  <c r="BX172" i="1"/>
  <c r="BX173" i="1"/>
  <c r="BX174" i="1"/>
  <c r="BX175" i="1"/>
  <c r="BX176" i="1"/>
  <c r="BX177" i="1"/>
  <c r="BX178" i="1"/>
  <c r="BX179" i="1"/>
  <c r="BX180" i="1"/>
  <c r="BX181" i="1"/>
  <c r="BX182" i="1"/>
  <c r="BX183" i="1"/>
  <c r="BX184" i="1"/>
  <c r="BX185" i="1"/>
  <c r="BX186" i="1"/>
  <c r="BX187" i="1"/>
  <c r="BX188" i="1"/>
  <c r="BX189" i="1"/>
  <c r="BX190" i="1"/>
  <c r="BX191" i="1"/>
  <c r="BX192" i="1"/>
  <c r="BX193" i="1"/>
  <c r="BX2" i="1"/>
  <c r="BW3" i="1"/>
  <c r="BW4" i="1"/>
  <c r="BW5" i="1"/>
  <c r="BW6" i="1"/>
  <c r="BW7" i="1"/>
  <c r="BW8" i="1"/>
  <c r="BW9" i="1"/>
  <c r="BW10" i="1"/>
  <c r="BW11" i="1"/>
  <c r="BW12" i="1"/>
  <c r="BW13" i="1"/>
  <c r="BW14" i="1"/>
  <c r="BW15" i="1"/>
  <c r="BW16" i="1"/>
  <c r="BW17" i="1"/>
  <c r="BW18" i="1"/>
  <c r="BW19" i="1"/>
  <c r="BW20" i="1"/>
  <c r="BW21" i="1"/>
  <c r="BW22" i="1"/>
  <c r="BW23" i="1"/>
  <c r="BW24" i="1"/>
  <c r="BW25" i="1"/>
  <c r="BW26" i="1"/>
  <c r="BW27" i="1"/>
  <c r="BW28" i="1"/>
  <c r="BW29" i="1"/>
  <c r="BW30" i="1"/>
  <c r="BW31" i="1"/>
  <c r="BW32" i="1"/>
  <c r="BW33" i="1"/>
  <c r="BW34" i="1"/>
  <c r="BW35" i="1"/>
  <c r="BW36" i="1"/>
  <c r="BW37" i="1"/>
  <c r="BW38" i="1"/>
  <c r="BW39" i="1"/>
  <c r="BW40" i="1"/>
  <c r="BW41" i="1"/>
  <c r="BW42" i="1"/>
  <c r="BW43" i="1"/>
  <c r="BW44" i="1"/>
  <c r="BW45" i="1"/>
  <c r="BW46" i="1"/>
  <c r="BW47" i="1"/>
  <c r="BW48" i="1"/>
  <c r="BW49" i="1"/>
  <c r="BW50" i="1"/>
  <c r="BW51" i="1"/>
  <c r="BW52" i="1"/>
  <c r="BW53" i="1"/>
  <c r="BW54" i="1"/>
  <c r="BW55" i="1"/>
  <c r="BW56" i="1"/>
  <c r="BW57" i="1"/>
  <c r="BW58" i="1"/>
  <c r="BW59" i="1"/>
  <c r="BW60" i="1"/>
  <c r="BW61" i="1"/>
  <c r="BW62" i="1"/>
  <c r="BW63" i="1"/>
  <c r="BW64" i="1"/>
  <c r="BW65" i="1"/>
  <c r="BW66" i="1"/>
  <c r="BW67" i="1"/>
  <c r="BW68" i="1"/>
  <c r="BW69" i="1"/>
  <c r="BW70" i="1"/>
  <c r="BW71" i="1"/>
  <c r="BW72" i="1"/>
  <c r="BW73" i="1"/>
  <c r="BW74" i="1"/>
  <c r="BW75" i="1"/>
  <c r="BW76" i="1"/>
  <c r="BW77" i="1"/>
  <c r="BW78" i="1"/>
  <c r="BW79" i="1"/>
  <c r="BW80" i="1"/>
  <c r="BW81" i="1"/>
  <c r="BW82" i="1"/>
  <c r="BW83" i="1"/>
  <c r="BW84" i="1"/>
  <c r="BW85" i="1"/>
  <c r="BW86" i="1"/>
  <c r="BW87" i="1"/>
  <c r="BW88" i="1"/>
  <c r="BW89" i="1"/>
  <c r="BW90" i="1"/>
  <c r="BW91" i="1"/>
  <c r="BW92" i="1"/>
  <c r="BW93" i="1"/>
  <c r="BW94" i="1"/>
  <c r="BW95" i="1"/>
  <c r="BW96" i="1"/>
  <c r="BW97" i="1"/>
  <c r="BW98" i="1"/>
  <c r="BW99" i="1"/>
  <c r="BW100" i="1"/>
  <c r="BW101" i="1"/>
  <c r="BW102" i="1"/>
  <c r="BW103" i="1"/>
  <c r="BW104" i="1"/>
  <c r="BW105" i="1"/>
  <c r="BW106" i="1"/>
  <c r="BW107" i="1"/>
  <c r="BW108" i="1"/>
  <c r="BW109" i="1"/>
  <c r="BW110" i="1"/>
  <c r="BW111" i="1"/>
  <c r="BW112" i="1"/>
  <c r="BW113" i="1"/>
  <c r="BW114" i="1"/>
  <c r="BW115" i="1"/>
  <c r="BW116" i="1"/>
  <c r="BW117" i="1"/>
  <c r="BW118" i="1"/>
  <c r="BW119" i="1"/>
  <c r="BW120" i="1"/>
  <c r="BW121" i="1"/>
  <c r="BW122" i="1"/>
  <c r="BW123" i="1"/>
  <c r="BW124" i="1"/>
  <c r="BW125" i="1"/>
  <c r="BW126" i="1"/>
  <c r="BW127" i="1"/>
  <c r="BW128" i="1"/>
  <c r="BW129" i="1"/>
  <c r="BW130" i="1"/>
  <c r="BW131" i="1"/>
  <c r="BW132" i="1"/>
  <c r="BW133" i="1"/>
  <c r="BW134" i="1"/>
  <c r="BW135" i="1"/>
  <c r="BW136" i="1"/>
  <c r="BW137" i="1"/>
  <c r="BW138" i="1"/>
  <c r="BW139" i="1"/>
  <c r="BW140" i="1"/>
  <c r="BW141" i="1"/>
  <c r="BW142" i="1"/>
  <c r="BW143" i="1"/>
  <c r="BW144" i="1"/>
  <c r="BW145" i="1"/>
  <c r="BW146" i="1"/>
  <c r="BW147" i="1"/>
  <c r="BW148" i="1"/>
  <c r="BW149" i="1"/>
  <c r="BW150" i="1"/>
  <c r="BW151" i="1"/>
  <c r="BW152" i="1"/>
  <c r="BW153" i="1"/>
  <c r="BW154" i="1"/>
  <c r="BW155" i="1"/>
  <c r="BW156" i="1"/>
  <c r="BW157" i="1"/>
  <c r="BW158" i="1"/>
  <c r="BW159" i="1"/>
  <c r="BW160" i="1"/>
  <c r="BW161" i="1"/>
  <c r="BW162" i="1"/>
  <c r="BW163" i="1"/>
  <c r="BW164" i="1"/>
  <c r="BW165" i="1"/>
  <c r="BW166" i="1"/>
  <c r="BW167" i="1"/>
  <c r="BW168" i="1"/>
  <c r="BW169" i="1"/>
  <c r="BW170" i="1"/>
  <c r="BW171" i="1"/>
  <c r="BW172" i="1"/>
  <c r="BW173" i="1"/>
  <c r="BW174" i="1"/>
  <c r="BW175" i="1"/>
  <c r="BW176" i="1"/>
  <c r="BW177" i="1"/>
  <c r="BW178" i="1"/>
  <c r="BW179" i="1"/>
  <c r="BW180" i="1"/>
  <c r="BW181" i="1"/>
  <c r="BW182" i="1"/>
  <c r="BW183" i="1"/>
  <c r="BW184" i="1"/>
  <c r="BW185" i="1"/>
  <c r="BW186" i="1"/>
  <c r="BW187" i="1"/>
  <c r="BW188" i="1"/>
  <c r="BW189" i="1"/>
  <c r="BW190" i="1"/>
  <c r="BW191" i="1"/>
  <c r="BW192" i="1"/>
  <c r="BW193" i="1"/>
  <c r="BW2" i="1"/>
  <c r="BV3" i="1"/>
  <c r="BV4" i="1"/>
  <c r="BV5" i="1"/>
  <c r="BV6" i="1"/>
  <c r="BV7" i="1"/>
  <c r="BV8" i="1"/>
  <c r="BV9" i="1"/>
  <c r="BV10" i="1"/>
  <c r="BV11" i="1"/>
  <c r="BV12" i="1"/>
  <c r="BV13" i="1"/>
  <c r="BV14" i="1"/>
  <c r="BV15" i="1"/>
  <c r="BV16" i="1"/>
  <c r="BV17" i="1"/>
  <c r="BV18" i="1"/>
  <c r="BV19" i="1"/>
  <c r="BV20" i="1"/>
  <c r="BV21" i="1"/>
  <c r="BV22" i="1"/>
  <c r="BV23" i="1"/>
  <c r="BV24" i="1"/>
  <c r="BV25" i="1"/>
  <c r="BV26" i="1"/>
  <c r="BV27" i="1"/>
  <c r="BV28" i="1"/>
  <c r="BV29" i="1"/>
  <c r="BV30" i="1"/>
  <c r="BV31" i="1"/>
  <c r="BV32" i="1"/>
  <c r="BV33" i="1"/>
  <c r="BV34" i="1"/>
  <c r="BV35" i="1"/>
  <c r="BV36" i="1"/>
  <c r="BV37" i="1"/>
  <c r="BV38" i="1"/>
  <c r="BV39" i="1"/>
  <c r="BV40" i="1"/>
  <c r="BV41" i="1"/>
  <c r="BV42" i="1"/>
  <c r="BV43" i="1"/>
  <c r="BV44" i="1"/>
  <c r="BV45" i="1"/>
  <c r="BV46" i="1"/>
  <c r="BV47" i="1"/>
  <c r="BV48" i="1"/>
  <c r="BV49" i="1"/>
  <c r="BV50" i="1"/>
  <c r="BV51" i="1"/>
  <c r="BV52" i="1"/>
  <c r="BV53" i="1"/>
  <c r="BV54" i="1"/>
  <c r="BV55" i="1"/>
  <c r="BV56" i="1"/>
  <c r="BV57" i="1"/>
  <c r="BV58" i="1"/>
  <c r="BV59" i="1"/>
  <c r="BV60" i="1"/>
  <c r="BV61" i="1"/>
  <c r="BV62" i="1"/>
  <c r="BV63" i="1"/>
  <c r="BV64" i="1"/>
  <c r="BV65" i="1"/>
  <c r="BV66" i="1"/>
  <c r="BV67" i="1"/>
  <c r="BV68" i="1"/>
  <c r="BV69" i="1"/>
  <c r="BV70" i="1"/>
  <c r="BV71" i="1"/>
  <c r="BV72" i="1"/>
  <c r="BV73" i="1"/>
  <c r="BV74" i="1"/>
  <c r="BV75" i="1"/>
  <c r="BV76" i="1"/>
  <c r="BV77" i="1"/>
  <c r="BV78" i="1"/>
  <c r="BV79" i="1"/>
  <c r="BV80" i="1"/>
  <c r="BV81" i="1"/>
  <c r="BV82" i="1"/>
  <c r="BV83" i="1"/>
  <c r="BV84" i="1"/>
  <c r="BV85" i="1"/>
  <c r="BV86" i="1"/>
  <c r="BV87" i="1"/>
  <c r="BV88" i="1"/>
  <c r="BV89" i="1"/>
  <c r="BV90" i="1"/>
  <c r="BV91" i="1"/>
  <c r="BV92" i="1"/>
  <c r="BV93" i="1"/>
  <c r="BV94" i="1"/>
  <c r="BV95" i="1"/>
  <c r="BV96" i="1"/>
  <c r="BV97" i="1"/>
  <c r="BV98" i="1"/>
  <c r="BV99" i="1"/>
  <c r="BV100" i="1"/>
  <c r="BV101" i="1"/>
  <c r="BV102" i="1"/>
  <c r="BV103" i="1"/>
  <c r="BV104" i="1"/>
  <c r="BV105" i="1"/>
  <c r="BV106" i="1"/>
  <c r="BV107" i="1"/>
  <c r="BV108" i="1"/>
  <c r="BV109" i="1"/>
  <c r="BV110" i="1"/>
  <c r="BV111" i="1"/>
  <c r="BV112" i="1"/>
  <c r="BV113" i="1"/>
  <c r="BV114" i="1"/>
  <c r="BV115" i="1"/>
  <c r="BV116" i="1"/>
  <c r="BV117" i="1"/>
  <c r="BV118" i="1"/>
  <c r="BV119" i="1"/>
  <c r="BV120" i="1"/>
  <c r="BV121" i="1"/>
  <c r="BV122" i="1"/>
  <c r="BV123" i="1"/>
  <c r="BV124" i="1"/>
  <c r="BV125" i="1"/>
  <c r="BV126" i="1"/>
  <c r="BV127" i="1"/>
  <c r="BV128" i="1"/>
  <c r="BV129" i="1"/>
  <c r="BV130" i="1"/>
  <c r="BV131" i="1"/>
  <c r="BV132" i="1"/>
  <c r="BV133" i="1"/>
  <c r="BV134" i="1"/>
  <c r="BV135" i="1"/>
  <c r="BV136" i="1"/>
  <c r="BV137" i="1"/>
  <c r="BV138" i="1"/>
  <c r="BV139" i="1"/>
  <c r="BV140" i="1"/>
  <c r="BV141" i="1"/>
  <c r="BV142" i="1"/>
  <c r="BV143" i="1"/>
  <c r="BV144" i="1"/>
  <c r="BV145" i="1"/>
  <c r="BV146" i="1"/>
  <c r="BV147" i="1"/>
  <c r="BV148" i="1"/>
  <c r="BV149" i="1"/>
  <c r="BV150" i="1"/>
  <c r="BV151" i="1"/>
  <c r="BV152" i="1"/>
  <c r="BV153" i="1"/>
  <c r="BV154" i="1"/>
  <c r="BV155" i="1"/>
  <c r="BV156" i="1"/>
  <c r="BV157" i="1"/>
  <c r="BV158" i="1"/>
  <c r="BV159" i="1"/>
  <c r="BV160" i="1"/>
  <c r="BV161" i="1"/>
  <c r="BV162" i="1"/>
  <c r="BV163" i="1"/>
  <c r="BV164" i="1"/>
  <c r="BV165" i="1"/>
  <c r="BV166" i="1"/>
  <c r="BV167" i="1"/>
  <c r="BV168" i="1"/>
  <c r="BV169" i="1"/>
  <c r="BV170" i="1"/>
  <c r="BV171" i="1"/>
  <c r="BV172" i="1"/>
  <c r="BV173" i="1"/>
  <c r="BV174" i="1"/>
  <c r="BV175" i="1"/>
  <c r="BV176" i="1"/>
  <c r="BV177" i="1"/>
  <c r="BV178" i="1"/>
  <c r="BV179" i="1"/>
  <c r="BV180" i="1"/>
  <c r="BV181" i="1"/>
  <c r="BV182" i="1"/>
  <c r="BV183" i="1"/>
  <c r="BV184" i="1"/>
  <c r="BV185" i="1"/>
  <c r="BV186" i="1"/>
  <c r="BV187" i="1"/>
  <c r="BV188" i="1"/>
  <c r="BV189" i="1"/>
  <c r="BV190" i="1"/>
  <c r="BV191" i="1"/>
  <c r="BV192" i="1"/>
  <c r="BV193" i="1"/>
  <c r="BV2" i="1"/>
  <c r="BU3" i="1"/>
  <c r="BU4" i="1"/>
  <c r="BU5" i="1"/>
  <c r="BU6" i="1"/>
  <c r="BU7" i="1"/>
  <c r="BU8" i="1"/>
  <c r="BU9" i="1"/>
  <c r="BU10" i="1"/>
  <c r="BU11" i="1"/>
  <c r="BU12" i="1"/>
  <c r="BU13" i="1"/>
  <c r="BU14" i="1"/>
  <c r="BU15" i="1"/>
  <c r="BU16" i="1"/>
  <c r="BU17" i="1"/>
  <c r="BU18" i="1"/>
  <c r="BU19" i="1"/>
  <c r="BU20" i="1"/>
  <c r="BU21" i="1"/>
  <c r="BU22" i="1"/>
  <c r="BU23" i="1"/>
  <c r="BU24" i="1"/>
  <c r="BU25" i="1"/>
  <c r="BU26" i="1"/>
  <c r="BU27" i="1"/>
  <c r="BU28" i="1"/>
  <c r="BU29" i="1"/>
  <c r="BU30" i="1"/>
  <c r="BU31" i="1"/>
  <c r="BU32" i="1"/>
  <c r="BU33" i="1"/>
  <c r="BU34" i="1"/>
  <c r="BU35" i="1"/>
  <c r="BU36" i="1"/>
  <c r="BU37" i="1"/>
  <c r="BU38" i="1"/>
  <c r="BU39" i="1"/>
  <c r="BU40" i="1"/>
  <c r="BU41" i="1"/>
  <c r="BU42" i="1"/>
  <c r="BU43" i="1"/>
  <c r="BU44" i="1"/>
  <c r="BU45" i="1"/>
  <c r="BU46" i="1"/>
  <c r="BU47" i="1"/>
  <c r="BU48" i="1"/>
  <c r="BU49" i="1"/>
  <c r="BU50" i="1"/>
  <c r="BU51" i="1"/>
  <c r="BU52" i="1"/>
  <c r="BU53" i="1"/>
  <c r="BU54" i="1"/>
  <c r="BU55" i="1"/>
  <c r="BU56" i="1"/>
  <c r="BU57" i="1"/>
  <c r="BU58" i="1"/>
  <c r="BU59" i="1"/>
  <c r="BU60" i="1"/>
  <c r="BU61" i="1"/>
  <c r="BU62" i="1"/>
  <c r="BU63" i="1"/>
  <c r="BU64" i="1"/>
  <c r="BU65" i="1"/>
  <c r="BU66" i="1"/>
  <c r="BU67" i="1"/>
  <c r="BU68" i="1"/>
  <c r="BU69" i="1"/>
  <c r="BU70" i="1"/>
  <c r="BU71" i="1"/>
  <c r="BU72" i="1"/>
  <c r="BU73" i="1"/>
  <c r="BU74" i="1"/>
  <c r="BU75" i="1"/>
  <c r="BU76" i="1"/>
  <c r="BU77" i="1"/>
  <c r="BU78" i="1"/>
  <c r="BU79" i="1"/>
  <c r="BU80" i="1"/>
  <c r="BU81" i="1"/>
  <c r="BU82" i="1"/>
  <c r="BU83" i="1"/>
  <c r="BU84" i="1"/>
  <c r="BU85" i="1"/>
  <c r="BU86" i="1"/>
  <c r="BU87" i="1"/>
  <c r="BU88" i="1"/>
  <c r="BU89" i="1"/>
  <c r="BU90" i="1"/>
  <c r="BU91" i="1"/>
  <c r="BU92" i="1"/>
  <c r="BU93" i="1"/>
  <c r="BU94" i="1"/>
  <c r="BU95" i="1"/>
  <c r="BU96" i="1"/>
  <c r="BU97" i="1"/>
  <c r="BU98" i="1"/>
  <c r="BU99" i="1"/>
  <c r="BU100" i="1"/>
  <c r="BU101" i="1"/>
  <c r="BU102" i="1"/>
  <c r="BU103" i="1"/>
  <c r="BU104" i="1"/>
  <c r="BU105" i="1"/>
  <c r="BU106" i="1"/>
  <c r="BU107" i="1"/>
  <c r="BU108" i="1"/>
  <c r="BU109" i="1"/>
  <c r="BU110" i="1"/>
  <c r="BU111" i="1"/>
  <c r="BU112" i="1"/>
  <c r="BU113" i="1"/>
  <c r="BU114" i="1"/>
  <c r="BU115" i="1"/>
  <c r="BU116" i="1"/>
  <c r="BU117" i="1"/>
  <c r="BU118" i="1"/>
  <c r="BU119" i="1"/>
  <c r="BU120" i="1"/>
  <c r="BU121" i="1"/>
  <c r="BU122" i="1"/>
  <c r="BU123" i="1"/>
  <c r="BU124" i="1"/>
  <c r="BU125" i="1"/>
  <c r="BU126" i="1"/>
  <c r="BU127" i="1"/>
  <c r="BU128" i="1"/>
  <c r="BU129" i="1"/>
  <c r="BU130" i="1"/>
  <c r="BU131" i="1"/>
  <c r="BU132" i="1"/>
  <c r="BU133" i="1"/>
  <c r="BU134" i="1"/>
  <c r="BU135" i="1"/>
  <c r="BU136" i="1"/>
  <c r="BU137" i="1"/>
  <c r="BU138" i="1"/>
  <c r="BU139" i="1"/>
  <c r="BU140" i="1"/>
  <c r="BU141" i="1"/>
  <c r="BU142" i="1"/>
  <c r="BU143" i="1"/>
  <c r="BU144" i="1"/>
  <c r="BU145" i="1"/>
  <c r="BU146" i="1"/>
  <c r="BU147" i="1"/>
  <c r="BU148" i="1"/>
  <c r="BU149" i="1"/>
  <c r="BU150" i="1"/>
  <c r="BU151" i="1"/>
  <c r="BU152" i="1"/>
  <c r="BU153" i="1"/>
  <c r="BU154" i="1"/>
  <c r="BU155" i="1"/>
  <c r="BU156" i="1"/>
  <c r="BU157" i="1"/>
  <c r="BU158" i="1"/>
  <c r="BU159" i="1"/>
  <c r="BU160" i="1"/>
  <c r="BU161" i="1"/>
  <c r="BU162" i="1"/>
  <c r="BU163" i="1"/>
  <c r="BU164" i="1"/>
  <c r="BU165" i="1"/>
  <c r="BU166" i="1"/>
  <c r="BU167" i="1"/>
  <c r="BU168" i="1"/>
  <c r="BU169" i="1"/>
  <c r="BU170" i="1"/>
  <c r="BU171" i="1"/>
  <c r="BU172" i="1"/>
  <c r="BU173" i="1"/>
  <c r="BU174" i="1"/>
  <c r="BU175" i="1"/>
  <c r="BU176" i="1"/>
  <c r="BU177" i="1"/>
  <c r="BU178" i="1"/>
  <c r="BU179" i="1"/>
  <c r="BU180" i="1"/>
  <c r="BU181" i="1"/>
  <c r="BU182" i="1"/>
  <c r="BU183" i="1"/>
  <c r="BU184" i="1"/>
  <c r="BU185" i="1"/>
  <c r="BU186" i="1"/>
  <c r="BU187" i="1"/>
  <c r="BU188" i="1"/>
  <c r="BU189" i="1"/>
  <c r="BU190" i="1"/>
  <c r="BU191" i="1"/>
  <c r="BU192" i="1"/>
  <c r="BU193" i="1"/>
  <c r="BU2" i="1"/>
  <c r="BT3" i="1"/>
  <c r="BT4" i="1"/>
  <c r="BT5" i="1"/>
  <c r="BT6" i="1"/>
  <c r="BT7" i="1"/>
  <c r="BT8" i="1"/>
  <c r="BT9" i="1"/>
  <c r="BT10" i="1"/>
  <c r="BT11" i="1"/>
  <c r="BT12" i="1"/>
  <c r="BT13" i="1"/>
  <c r="BT14" i="1"/>
  <c r="BT15" i="1"/>
  <c r="BT16" i="1"/>
  <c r="BT17" i="1"/>
  <c r="BT18" i="1"/>
  <c r="BT19" i="1"/>
  <c r="BT20" i="1"/>
  <c r="BT21" i="1"/>
  <c r="BT22" i="1"/>
  <c r="BT23" i="1"/>
  <c r="BT24" i="1"/>
  <c r="BT25" i="1"/>
  <c r="BT26" i="1"/>
  <c r="BT27" i="1"/>
  <c r="BT28" i="1"/>
  <c r="BT29" i="1"/>
  <c r="BT30" i="1"/>
  <c r="BT31" i="1"/>
  <c r="BT32" i="1"/>
  <c r="BT33" i="1"/>
  <c r="BT34" i="1"/>
  <c r="BT35" i="1"/>
  <c r="BT36" i="1"/>
  <c r="BT37" i="1"/>
  <c r="BT38" i="1"/>
  <c r="BT39" i="1"/>
  <c r="BT40" i="1"/>
  <c r="BT41" i="1"/>
  <c r="BT42" i="1"/>
  <c r="BT43" i="1"/>
  <c r="BT44" i="1"/>
  <c r="BT45" i="1"/>
  <c r="BT46" i="1"/>
  <c r="BT47" i="1"/>
  <c r="BT48" i="1"/>
  <c r="BT49" i="1"/>
  <c r="BT50" i="1"/>
  <c r="BT51" i="1"/>
  <c r="BT52" i="1"/>
  <c r="BT53" i="1"/>
  <c r="BT54" i="1"/>
  <c r="BT55" i="1"/>
  <c r="BT56" i="1"/>
  <c r="BT57" i="1"/>
  <c r="BT58" i="1"/>
  <c r="BT59" i="1"/>
  <c r="BT60" i="1"/>
  <c r="BT61" i="1"/>
  <c r="BT62" i="1"/>
  <c r="BT63" i="1"/>
  <c r="BT64" i="1"/>
  <c r="BT65" i="1"/>
  <c r="BT66" i="1"/>
  <c r="BT67" i="1"/>
  <c r="BT68" i="1"/>
  <c r="BT69" i="1"/>
  <c r="BT70" i="1"/>
  <c r="BT71" i="1"/>
  <c r="BT72" i="1"/>
  <c r="BT73" i="1"/>
  <c r="BT74" i="1"/>
  <c r="BT75" i="1"/>
  <c r="BT76" i="1"/>
  <c r="BT77" i="1"/>
  <c r="BT78" i="1"/>
  <c r="BT79" i="1"/>
  <c r="BT80" i="1"/>
  <c r="BT81" i="1"/>
  <c r="BT82" i="1"/>
  <c r="BT83" i="1"/>
  <c r="BT84" i="1"/>
  <c r="BT85" i="1"/>
  <c r="BT86" i="1"/>
  <c r="BT87" i="1"/>
  <c r="BT88" i="1"/>
  <c r="BT89" i="1"/>
  <c r="BT90" i="1"/>
  <c r="BT91" i="1"/>
  <c r="BT92" i="1"/>
  <c r="BT93" i="1"/>
  <c r="BT94" i="1"/>
  <c r="BT95" i="1"/>
  <c r="BT96" i="1"/>
  <c r="BT97" i="1"/>
  <c r="BT98" i="1"/>
  <c r="BT99" i="1"/>
  <c r="BT100" i="1"/>
  <c r="BT101" i="1"/>
  <c r="BT102" i="1"/>
  <c r="BT103" i="1"/>
  <c r="BT104" i="1"/>
  <c r="BT105" i="1"/>
  <c r="BT106" i="1"/>
  <c r="BT107" i="1"/>
  <c r="BT108" i="1"/>
  <c r="BT109" i="1"/>
  <c r="BT110" i="1"/>
  <c r="BT111" i="1"/>
  <c r="BT112" i="1"/>
  <c r="BT113" i="1"/>
  <c r="BT114" i="1"/>
  <c r="BT115" i="1"/>
  <c r="BT116" i="1"/>
  <c r="BT117" i="1"/>
  <c r="BT118" i="1"/>
  <c r="BT119" i="1"/>
  <c r="BT120" i="1"/>
  <c r="BT121" i="1"/>
  <c r="BT122" i="1"/>
  <c r="BT123" i="1"/>
  <c r="BT124" i="1"/>
  <c r="BT125" i="1"/>
  <c r="BT126" i="1"/>
  <c r="BT127" i="1"/>
  <c r="BT128" i="1"/>
  <c r="BT129" i="1"/>
  <c r="BT130" i="1"/>
  <c r="BT131" i="1"/>
  <c r="BT132" i="1"/>
  <c r="BT133" i="1"/>
  <c r="BT134" i="1"/>
  <c r="BT135" i="1"/>
  <c r="BT136" i="1"/>
  <c r="BT137" i="1"/>
  <c r="BT138" i="1"/>
  <c r="BT139" i="1"/>
  <c r="BT140" i="1"/>
  <c r="BT141" i="1"/>
  <c r="BT142" i="1"/>
  <c r="BT143" i="1"/>
  <c r="BT144" i="1"/>
  <c r="BT145" i="1"/>
  <c r="BT146" i="1"/>
  <c r="BT147" i="1"/>
  <c r="BT148" i="1"/>
  <c r="BT149" i="1"/>
  <c r="BT150" i="1"/>
  <c r="BT151" i="1"/>
  <c r="BT152" i="1"/>
  <c r="BT153" i="1"/>
  <c r="BT154" i="1"/>
  <c r="BT155" i="1"/>
  <c r="BT156" i="1"/>
  <c r="BT157" i="1"/>
  <c r="BT158" i="1"/>
  <c r="BT159" i="1"/>
  <c r="BT160" i="1"/>
  <c r="BT161" i="1"/>
  <c r="BT162" i="1"/>
  <c r="BT163" i="1"/>
  <c r="BT164" i="1"/>
  <c r="BT165" i="1"/>
  <c r="BT166" i="1"/>
  <c r="BT167" i="1"/>
  <c r="BT168" i="1"/>
  <c r="BT169" i="1"/>
  <c r="BT170" i="1"/>
  <c r="BT171" i="1"/>
  <c r="BT172" i="1"/>
  <c r="BT173" i="1"/>
  <c r="BT174" i="1"/>
  <c r="BT175" i="1"/>
  <c r="BT176" i="1"/>
  <c r="BT177" i="1"/>
  <c r="BT178" i="1"/>
  <c r="BT179" i="1"/>
  <c r="BT180" i="1"/>
  <c r="BT181" i="1"/>
  <c r="BT182" i="1"/>
  <c r="BT183" i="1"/>
  <c r="BT184" i="1"/>
  <c r="BT185" i="1"/>
  <c r="BT186" i="1"/>
  <c r="BT187" i="1"/>
  <c r="BT188" i="1"/>
  <c r="BT189" i="1"/>
  <c r="BT190" i="1"/>
  <c r="BT191" i="1"/>
  <c r="BT192" i="1"/>
  <c r="BT193" i="1"/>
  <c r="BT2" i="1"/>
  <c r="BS3" i="1"/>
  <c r="BS4" i="1"/>
  <c r="BS5" i="1"/>
  <c r="BS6" i="1"/>
  <c r="BS7" i="1"/>
  <c r="BS8" i="1"/>
  <c r="BS9" i="1"/>
  <c r="BS10" i="1"/>
  <c r="BS11" i="1"/>
  <c r="BS12" i="1"/>
  <c r="BS13" i="1"/>
  <c r="BS14" i="1"/>
  <c r="BS15" i="1"/>
  <c r="BS16" i="1"/>
  <c r="BS17" i="1"/>
  <c r="BS18" i="1"/>
  <c r="BS19" i="1"/>
  <c r="BS20" i="1"/>
  <c r="BS21" i="1"/>
  <c r="BS22" i="1"/>
  <c r="BS23" i="1"/>
  <c r="BS24" i="1"/>
  <c r="BS25" i="1"/>
  <c r="BS26" i="1"/>
  <c r="BS27" i="1"/>
  <c r="BS28" i="1"/>
  <c r="BS29" i="1"/>
  <c r="BS30" i="1"/>
  <c r="BS31" i="1"/>
  <c r="BS32" i="1"/>
  <c r="BS33" i="1"/>
  <c r="BS34" i="1"/>
  <c r="BS35" i="1"/>
  <c r="BS36" i="1"/>
  <c r="BS37" i="1"/>
  <c r="BS38" i="1"/>
  <c r="BS39" i="1"/>
  <c r="BS40" i="1"/>
  <c r="BS41" i="1"/>
  <c r="BS42" i="1"/>
  <c r="BS43" i="1"/>
  <c r="BS44" i="1"/>
  <c r="BS45" i="1"/>
  <c r="BS46" i="1"/>
  <c r="BS47" i="1"/>
  <c r="BS48" i="1"/>
  <c r="BS49" i="1"/>
  <c r="BS50" i="1"/>
  <c r="BS51" i="1"/>
  <c r="BS52" i="1"/>
  <c r="BS53" i="1"/>
  <c r="BS54" i="1"/>
  <c r="BS55" i="1"/>
  <c r="BS56" i="1"/>
  <c r="BS57" i="1"/>
  <c r="BS58" i="1"/>
  <c r="BS59" i="1"/>
  <c r="BS60" i="1"/>
  <c r="BS61" i="1"/>
  <c r="BS62" i="1"/>
  <c r="BS63" i="1"/>
  <c r="BS64" i="1"/>
  <c r="BS65" i="1"/>
  <c r="BS66" i="1"/>
  <c r="BS67" i="1"/>
  <c r="BS68" i="1"/>
  <c r="BS69" i="1"/>
  <c r="BS70" i="1"/>
  <c r="BS71" i="1"/>
  <c r="BS72" i="1"/>
  <c r="BS73" i="1"/>
  <c r="BS74" i="1"/>
  <c r="BS75" i="1"/>
  <c r="BS76" i="1"/>
  <c r="BS77" i="1"/>
  <c r="BS78" i="1"/>
  <c r="BS79" i="1"/>
  <c r="BS80" i="1"/>
  <c r="BS81" i="1"/>
  <c r="BS82" i="1"/>
  <c r="BS83" i="1"/>
  <c r="BS84" i="1"/>
  <c r="BS85" i="1"/>
  <c r="BS86" i="1"/>
  <c r="BS87" i="1"/>
  <c r="BS88" i="1"/>
  <c r="BS89" i="1"/>
  <c r="BS90" i="1"/>
  <c r="BS91" i="1"/>
  <c r="BS92" i="1"/>
  <c r="BS93" i="1"/>
  <c r="BS94" i="1"/>
  <c r="BS95" i="1"/>
  <c r="BS96" i="1"/>
  <c r="BS97" i="1"/>
  <c r="BS98" i="1"/>
  <c r="BS99" i="1"/>
  <c r="BS100" i="1"/>
  <c r="BS101" i="1"/>
  <c r="BS102" i="1"/>
  <c r="BS103" i="1"/>
  <c r="BS104" i="1"/>
  <c r="BS105" i="1"/>
  <c r="BS106" i="1"/>
  <c r="BS107" i="1"/>
  <c r="BS108" i="1"/>
  <c r="BS109" i="1"/>
  <c r="BS110" i="1"/>
  <c r="BS111" i="1"/>
  <c r="BS112" i="1"/>
  <c r="BS113" i="1"/>
  <c r="BS114" i="1"/>
  <c r="BS115" i="1"/>
  <c r="BS116" i="1"/>
  <c r="BS117" i="1"/>
  <c r="BS118" i="1"/>
  <c r="BS119" i="1"/>
  <c r="BS120" i="1"/>
  <c r="BS121" i="1"/>
  <c r="BS122" i="1"/>
  <c r="BS123" i="1"/>
  <c r="BS124" i="1"/>
  <c r="BS125" i="1"/>
  <c r="BS126" i="1"/>
  <c r="BS127" i="1"/>
  <c r="BS128" i="1"/>
  <c r="BS129" i="1"/>
  <c r="BS130" i="1"/>
  <c r="BS131" i="1"/>
  <c r="BS132" i="1"/>
  <c r="BS133" i="1"/>
  <c r="BS134" i="1"/>
  <c r="BS135" i="1"/>
  <c r="BS136" i="1"/>
  <c r="BS137" i="1"/>
  <c r="BS138" i="1"/>
  <c r="BS139" i="1"/>
  <c r="BS140" i="1"/>
  <c r="BS141" i="1"/>
  <c r="BS142" i="1"/>
  <c r="BS143" i="1"/>
  <c r="BS144" i="1"/>
  <c r="BS145" i="1"/>
  <c r="BS146" i="1"/>
  <c r="BS147" i="1"/>
  <c r="BS148" i="1"/>
  <c r="BS149" i="1"/>
  <c r="BS150" i="1"/>
  <c r="BS151" i="1"/>
  <c r="BS152" i="1"/>
  <c r="BS153" i="1"/>
  <c r="BS154" i="1"/>
  <c r="BS155" i="1"/>
  <c r="BS156" i="1"/>
  <c r="BS157" i="1"/>
  <c r="BS158" i="1"/>
  <c r="BS159" i="1"/>
  <c r="BS160" i="1"/>
  <c r="BS161" i="1"/>
  <c r="BS162" i="1"/>
  <c r="BS163" i="1"/>
  <c r="BS164" i="1"/>
  <c r="BS165" i="1"/>
  <c r="BS166" i="1"/>
  <c r="BS167" i="1"/>
  <c r="BS168" i="1"/>
  <c r="BS169" i="1"/>
  <c r="BS170" i="1"/>
  <c r="BS171" i="1"/>
  <c r="BS172" i="1"/>
  <c r="BS173" i="1"/>
  <c r="BS174" i="1"/>
  <c r="BS175" i="1"/>
  <c r="BS176" i="1"/>
  <c r="BS177" i="1"/>
  <c r="BS178" i="1"/>
  <c r="BS179" i="1"/>
  <c r="BS180" i="1"/>
  <c r="BS181" i="1"/>
  <c r="BS182" i="1"/>
  <c r="BS183" i="1"/>
  <c r="BS184" i="1"/>
  <c r="BS185" i="1"/>
  <c r="BS186" i="1"/>
  <c r="BS187" i="1"/>
  <c r="BS188" i="1"/>
  <c r="BS189" i="1"/>
  <c r="BS190" i="1"/>
  <c r="BS191" i="1"/>
  <c r="BS192" i="1"/>
  <c r="BS193" i="1"/>
  <c r="BS2" i="1"/>
  <c r="BR3" i="1"/>
  <c r="CF3" i="1" s="1"/>
  <c r="BR4" i="1"/>
  <c r="CF4" i="1" s="1"/>
  <c r="BR5" i="1"/>
  <c r="CF5" i="1" s="1"/>
  <c r="BR6" i="1"/>
  <c r="CF6" i="1" s="1"/>
  <c r="BR7" i="1"/>
  <c r="CF7" i="1" s="1"/>
  <c r="BR8" i="1"/>
  <c r="CF8" i="1" s="1"/>
  <c r="BR9" i="1"/>
  <c r="CF9" i="1" s="1"/>
  <c r="BR10" i="1"/>
  <c r="CF10" i="1" s="1"/>
  <c r="BR11" i="1"/>
  <c r="CF11" i="1" s="1"/>
  <c r="BR12" i="1"/>
  <c r="CF12" i="1" s="1"/>
  <c r="BR13" i="1"/>
  <c r="CF13" i="1" s="1"/>
  <c r="BR14" i="1"/>
  <c r="CF14" i="1" s="1"/>
  <c r="BR15" i="1"/>
  <c r="CF15" i="1" s="1"/>
  <c r="BR16" i="1"/>
  <c r="CF16" i="1" s="1"/>
  <c r="BR17" i="1"/>
  <c r="CF17" i="1" s="1"/>
  <c r="BR18" i="1"/>
  <c r="CF18" i="1" s="1"/>
  <c r="BR19" i="1"/>
  <c r="CF19" i="1" s="1"/>
  <c r="BR20" i="1"/>
  <c r="CF20" i="1" s="1"/>
  <c r="BR21" i="1"/>
  <c r="CF21" i="1" s="1"/>
  <c r="BR22" i="1"/>
  <c r="CF22" i="1" s="1"/>
  <c r="BR23" i="1"/>
  <c r="CF23" i="1" s="1"/>
  <c r="BR24" i="1"/>
  <c r="CF24" i="1" s="1"/>
  <c r="BR25" i="1"/>
  <c r="CF25" i="1" s="1"/>
  <c r="BR26" i="1"/>
  <c r="CF26" i="1" s="1"/>
  <c r="BR27" i="1"/>
  <c r="CF27" i="1" s="1"/>
  <c r="BR28" i="1"/>
  <c r="CF28" i="1" s="1"/>
  <c r="BR29" i="1"/>
  <c r="CF29" i="1" s="1"/>
  <c r="BR30" i="1"/>
  <c r="CF30" i="1" s="1"/>
  <c r="BR31" i="1"/>
  <c r="CF31" i="1" s="1"/>
  <c r="BR32" i="1"/>
  <c r="CF32" i="1" s="1"/>
  <c r="BR33" i="1"/>
  <c r="CF33" i="1" s="1"/>
  <c r="BR34" i="1"/>
  <c r="CF34" i="1" s="1"/>
  <c r="BR35" i="1"/>
  <c r="CF35" i="1" s="1"/>
  <c r="BR36" i="1"/>
  <c r="CF36" i="1" s="1"/>
  <c r="BR37" i="1"/>
  <c r="CF37" i="1" s="1"/>
  <c r="BR38" i="1"/>
  <c r="CF38" i="1" s="1"/>
  <c r="BR39" i="1"/>
  <c r="CF39" i="1" s="1"/>
  <c r="BR40" i="1"/>
  <c r="CF40" i="1" s="1"/>
  <c r="BR41" i="1"/>
  <c r="CF41" i="1" s="1"/>
  <c r="BR42" i="1"/>
  <c r="CF42" i="1" s="1"/>
  <c r="BR43" i="1"/>
  <c r="CF43" i="1" s="1"/>
  <c r="BR44" i="1"/>
  <c r="CF44" i="1" s="1"/>
  <c r="BR45" i="1"/>
  <c r="CF45" i="1" s="1"/>
  <c r="BR46" i="1"/>
  <c r="CF46" i="1" s="1"/>
  <c r="BR47" i="1"/>
  <c r="CF47" i="1" s="1"/>
  <c r="BR48" i="1"/>
  <c r="CF48" i="1" s="1"/>
  <c r="BR49" i="1"/>
  <c r="CF49" i="1" s="1"/>
  <c r="BR50" i="1"/>
  <c r="CF50" i="1" s="1"/>
  <c r="BR51" i="1"/>
  <c r="CF51" i="1" s="1"/>
  <c r="BR52" i="1"/>
  <c r="CF52" i="1" s="1"/>
  <c r="BR53" i="1"/>
  <c r="CF53" i="1" s="1"/>
  <c r="BR54" i="1"/>
  <c r="CF54" i="1" s="1"/>
  <c r="BR55" i="1"/>
  <c r="CF55" i="1" s="1"/>
  <c r="BR56" i="1"/>
  <c r="CF56" i="1" s="1"/>
  <c r="BR57" i="1"/>
  <c r="CF57" i="1" s="1"/>
  <c r="BR58" i="1"/>
  <c r="CF58" i="1" s="1"/>
  <c r="BR59" i="1"/>
  <c r="CF59" i="1" s="1"/>
  <c r="BR60" i="1"/>
  <c r="CF60" i="1" s="1"/>
  <c r="BR61" i="1"/>
  <c r="CF61" i="1" s="1"/>
  <c r="BR62" i="1"/>
  <c r="CF62" i="1" s="1"/>
  <c r="BR63" i="1"/>
  <c r="CF63" i="1" s="1"/>
  <c r="BR64" i="1"/>
  <c r="CF64" i="1" s="1"/>
  <c r="BR65" i="1"/>
  <c r="CF65" i="1" s="1"/>
  <c r="BR66" i="1"/>
  <c r="CF66" i="1" s="1"/>
  <c r="BR67" i="1"/>
  <c r="CF67" i="1" s="1"/>
  <c r="BR68" i="1"/>
  <c r="CF68" i="1" s="1"/>
  <c r="BR69" i="1"/>
  <c r="CF69" i="1" s="1"/>
  <c r="BR70" i="1"/>
  <c r="CF70" i="1" s="1"/>
  <c r="BR71" i="1"/>
  <c r="CF71" i="1" s="1"/>
  <c r="BR72" i="1"/>
  <c r="CF72" i="1" s="1"/>
  <c r="BR73" i="1"/>
  <c r="CF73" i="1" s="1"/>
  <c r="BR74" i="1"/>
  <c r="CF74" i="1" s="1"/>
  <c r="BR75" i="1"/>
  <c r="CF75" i="1" s="1"/>
  <c r="BR76" i="1"/>
  <c r="CF76" i="1" s="1"/>
  <c r="BR77" i="1"/>
  <c r="CF77" i="1" s="1"/>
  <c r="BR78" i="1"/>
  <c r="CF78" i="1" s="1"/>
  <c r="BR79" i="1"/>
  <c r="CF79" i="1" s="1"/>
  <c r="BR80" i="1"/>
  <c r="CF80" i="1" s="1"/>
  <c r="BR81" i="1"/>
  <c r="CF81" i="1" s="1"/>
  <c r="BR82" i="1"/>
  <c r="CF82" i="1" s="1"/>
  <c r="BR83" i="1"/>
  <c r="CF83" i="1" s="1"/>
  <c r="BR84" i="1"/>
  <c r="CF84" i="1" s="1"/>
  <c r="BR85" i="1"/>
  <c r="CF85" i="1" s="1"/>
  <c r="BR86" i="1"/>
  <c r="CF86" i="1" s="1"/>
  <c r="BR87" i="1"/>
  <c r="CF87" i="1" s="1"/>
  <c r="BR88" i="1"/>
  <c r="CF88" i="1" s="1"/>
  <c r="BR89" i="1"/>
  <c r="CF89" i="1" s="1"/>
  <c r="BR90" i="1"/>
  <c r="CF90" i="1" s="1"/>
  <c r="BR91" i="1"/>
  <c r="CF91" i="1" s="1"/>
  <c r="BR92" i="1"/>
  <c r="CF92" i="1" s="1"/>
  <c r="BR93" i="1"/>
  <c r="CF93" i="1" s="1"/>
  <c r="BR94" i="1"/>
  <c r="CF94" i="1" s="1"/>
  <c r="BR95" i="1"/>
  <c r="CF95" i="1" s="1"/>
  <c r="BR96" i="1"/>
  <c r="CF96" i="1" s="1"/>
  <c r="BR97" i="1"/>
  <c r="CF97" i="1" s="1"/>
  <c r="BR98" i="1"/>
  <c r="CF98" i="1" s="1"/>
  <c r="BR99" i="1"/>
  <c r="CF99" i="1" s="1"/>
  <c r="BR100" i="1"/>
  <c r="CF100" i="1" s="1"/>
  <c r="BR101" i="1"/>
  <c r="CF101" i="1" s="1"/>
  <c r="BR102" i="1"/>
  <c r="CF102" i="1" s="1"/>
  <c r="BR103" i="1"/>
  <c r="CF103" i="1" s="1"/>
  <c r="BR104" i="1"/>
  <c r="CF104" i="1" s="1"/>
  <c r="BR105" i="1"/>
  <c r="CF105" i="1" s="1"/>
  <c r="BR106" i="1"/>
  <c r="CF106" i="1" s="1"/>
  <c r="BR107" i="1"/>
  <c r="CF107" i="1" s="1"/>
  <c r="BR108" i="1"/>
  <c r="CF108" i="1" s="1"/>
  <c r="BR109" i="1"/>
  <c r="CF109" i="1" s="1"/>
  <c r="BR110" i="1"/>
  <c r="CF110" i="1" s="1"/>
  <c r="BR111" i="1"/>
  <c r="CF111" i="1" s="1"/>
  <c r="BR112" i="1"/>
  <c r="CF112" i="1" s="1"/>
  <c r="BR113" i="1"/>
  <c r="CF113" i="1" s="1"/>
  <c r="BR114" i="1"/>
  <c r="CF114" i="1" s="1"/>
  <c r="BR115" i="1"/>
  <c r="CF115" i="1" s="1"/>
  <c r="BR116" i="1"/>
  <c r="CF116" i="1" s="1"/>
  <c r="BR117" i="1"/>
  <c r="CF117" i="1" s="1"/>
  <c r="BR118" i="1"/>
  <c r="CF118" i="1" s="1"/>
  <c r="BR119" i="1"/>
  <c r="CF119" i="1" s="1"/>
  <c r="BR120" i="1"/>
  <c r="CF120" i="1" s="1"/>
  <c r="BR121" i="1"/>
  <c r="CF121" i="1" s="1"/>
  <c r="BR122" i="1"/>
  <c r="CF122" i="1" s="1"/>
  <c r="BR123" i="1"/>
  <c r="CF123" i="1" s="1"/>
  <c r="BR124" i="1"/>
  <c r="CF124" i="1" s="1"/>
  <c r="BR125" i="1"/>
  <c r="CF125" i="1" s="1"/>
  <c r="BR126" i="1"/>
  <c r="CF126" i="1" s="1"/>
  <c r="BR127" i="1"/>
  <c r="CF127" i="1" s="1"/>
  <c r="BR128" i="1"/>
  <c r="CF128" i="1" s="1"/>
  <c r="BR129" i="1"/>
  <c r="CF129" i="1" s="1"/>
  <c r="BR130" i="1"/>
  <c r="CF130" i="1" s="1"/>
  <c r="BR131" i="1"/>
  <c r="CF131" i="1" s="1"/>
  <c r="BR132" i="1"/>
  <c r="CF132" i="1" s="1"/>
  <c r="BR133" i="1"/>
  <c r="CF133" i="1" s="1"/>
  <c r="BR134" i="1"/>
  <c r="CF134" i="1" s="1"/>
  <c r="BR135" i="1"/>
  <c r="CF135" i="1" s="1"/>
  <c r="BR136" i="1"/>
  <c r="CF136" i="1" s="1"/>
  <c r="BR137" i="1"/>
  <c r="CF137" i="1" s="1"/>
  <c r="BR138" i="1"/>
  <c r="CF138" i="1" s="1"/>
  <c r="BR139" i="1"/>
  <c r="CF139" i="1" s="1"/>
  <c r="BR140" i="1"/>
  <c r="CF140" i="1" s="1"/>
  <c r="BR141" i="1"/>
  <c r="CF141" i="1" s="1"/>
  <c r="BR142" i="1"/>
  <c r="CF142" i="1" s="1"/>
  <c r="BR143" i="1"/>
  <c r="CF143" i="1" s="1"/>
  <c r="BR144" i="1"/>
  <c r="CF144" i="1" s="1"/>
  <c r="BR145" i="1"/>
  <c r="CF145" i="1" s="1"/>
  <c r="BR146" i="1"/>
  <c r="CF146" i="1" s="1"/>
  <c r="BR147" i="1"/>
  <c r="CF147" i="1" s="1"/>
  <c r="BR148" i="1"/>
  <c r="CF148" i="1" s="1"/>
  <c r="BR149" i="1"/>
  <c r="CF149" i="1" s="1"/>
  <c r="BR150" i="1"/>
  <c r="CF150" i="1" s="1"/>
  <c r="BR151" i="1"/>
  <c r="CF151" i="1" s="1"/>
  <c r="BR152" i="1"/>
  <c r="CF152" i="1" s="1"/>
  <c r="BR153" i="1"/>
  <c r="CF153" i="1" s="1"/>
  <c r="BR154" i="1"/>
  <c r="CF154" i="1" s="1"/>
  <c r="BR155" i="1"/>
  <c r="CF155" i="1" s="1"/>
  <c r="BR156" i="1"/>
  <c r="CF156" i="1" s="1"/>
  <c r="BR157" i="1"/>
  <c r="CF157" i="1" s="1"/>
  <c r="BR158" i="1"/>
  <c r="CF158" i="1" s="1"/>
  <c r="BR159" i="1"/>
  <c r="CF159" i="1" s="1"/>
  <c r="BR160" i="1"/>
  <c r="CF160" i="1" s="1"/>
  <c r="BR161" i="1"/>
  <c r="CF161" i="1" s="1"/>
  <c r="BR162" i="1"/>
  <c r="BR163" i="1"/>
  <c r="CF163" i="1" s="1"/>
  <c r="BR164" i="1"/>
  <c r="CF164" i="1" s="1"/>
  <c r="BR165" i="1"/>
  <c r="CF165" i="1" s="1"/>
  <c r="BR166" i="1"/>
  <c r="CF166" i="1" s="1"/>
  <c r="BR167" i="1"/>
  <c r="CF167" i="1" s="1"/>
  <c r="BR168" i="1"/>
  <c r="CF168" i="1" s="1"/>
  <c r="BR169" i="1"/>
  <c r="CF169" i="1" s="1"/>
  <c r="BR170" i="1"/>
  <c r="CF170" i="1" s="1"/>
  <c r="BR171" i="1"/>
  <c r="CF171" i="1" s="1"/>
  <c r="BR172" i="1"/>
  <c r="CF172" i="1" s="1"/>
  <c r="BR173" i="1"/>
  <c r="CF173" i="1" s="1"/>
  <c r="BR174" i="1"/>
  <c r="CF174" i="1" s="1"/>
  <c r="BR175" i="1"/>
  <c r="CF175" i="1" s="1"/>
  <c r="BR176" i="1"/>
  <c r="CF176" i="1" s="1"/>
  <c r="BR177" i="1"/>
  <c r="CF177" i="1" s="1"/>
  <c r="BR178" i="1"/>
  <c r="CF178" i="1" s="1"/>
  <c r="BR179" i="1"/>
  <c r="CF179" i="1" s="1"/>
  <c r="BR180" i="1"/>
  <c r="CF180" i="1" s="1"/>
  <c r="BR181" i="1"/>
  <c r="CF181" i="1" s="1"/>
  <c r="BR182" i="1"/>
  <c r="CF182" i="1" s="1"/>
  <c r="BR183" i="1"/>
  <c r="CF183" i="1" s="1"/>
  <c r="BR184" i="1"/>
  <c r="CF184" i="1" s="1"/>
  <c r="BR185" i="1"/>
  <c r="CF185" i="1" s="1"/>
  <c r="BR186" i="1"/>
  <c r="CF186" i="1" s="1"/>
  <c r="BR187" i="1"/>
  <c r="CF187" i="1" s="1"/>
  <c r="BR188" i="1"/>
  <c r="CF188" i="1" s="1"/>
  <c r="BR189" i="1"/>
  <c r="CF189" i="1" s="1"/>
  <c r="BR190" i="1"/>
  <c r="CF190" i="1" s="1"/>
  <c r="BR191" i="1"/>
  <c r="CF191" i="1" s="1"/>
  <c r="BR192" i="1"/>
  <c r="CF192" i="1" s="1"/>
  <c r="BR193" i="1"/>
  <c r="BR2" i="1"/>
  <c r="CF2" i="1" s="1"/>
  <c r="BQ3" i="1"/>
  <c r="BQ4" i="1"/>
  <c r="BQ5" i="1"/>
  <c r="BQ6" i="1"/>
  <c r="BQ7" i="1"/>
  <c r="BQ8" i="1"/>
  <c r="BQ9" i="1"/>
  <c r="BQ10" i="1"/>
  <c r="BQ11" i="1"/>
  <c r="BQ12" i="1"/>
  <c r="BQ13" i="1"/>
  <c r="BQ14" i="1"/>
  <c r="BQ15" i="1"/>
  <c r="BQ16" i="1"/>
  <c r="BQ17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6" i="1"/>
  <c r="BQ37" i="1"/>
  <c r="BQ38" i="1"/>
  <c r="BQ39" i="1"/>
  <c r="BQ40" i="1"/>
  <c r="BQ41" i="1"/>
  <c r="BQ42" i="1"/>
  <c r="BQ43" i="1"/>
  <c r="BQ44" i="1"/>
  <c r="BQ45" i="1"/>
  <c r="BQ46" i="1"/>
  <c r="BQ47" i="1"/>
  <c r="BQ48" i="1"/>
  <c r="BQ49" i="1"/>
  <c r="BQ50" i="1"/>
  <c r="BQ51" i="1"/>
  <c r="BQ52" i="1"/>
  <c r="BQ53" i="1"/>
  <c r="BQ54" i="1"/>
  <c r="BQ55" i="1"/>
  <c r="BQ56" i="1"/>
  <c r="BQ57" i="1"/>
  <c r="BQ58" i="1"/>
  <c r="BQ59" i="1"/>
  <c r="BQ60" i="1"/>
  <c r="BQ61" i="1"/>
  <c r="BQ62" i="1"/>
  <c r="BQ63" i="1"/>
  <c r="BQ64" i="1"/>
  <c r="BQ65" i="1"/>
  <c r="BQ66" i="1"/>
  <c r="BQ67" i="1"/>
  <c r="BQ68" i="1"/>
  <c r="BQ69" i="1"/>
  <c r="BQ70" i="1"/>
  <c r="BQ71" i="1"/>
  <c r="BQ72" i="1"/>
  <c r="BQ73" i="1"/>
  <c r="BQ74" i="1"/>
  <c r="BQ75" i="1"/>
  <c r="BQ76" i="1"/>
  <c r="BQ77" i="1"/>
  <c r="BQ78" i="1"/>
  <c r="BQ79" i="1"/>
  <c r="BQ80" i="1"/>
  <c r="BQ81" i="1"/>
  <c r="BQ82" i="1"/>
  <c r="BQ83" i="1"/>
  <c r="BQ84" i="1"/>
  <c r="BQ85" i="1"/>
  <c r="BQ86" i="1"/>
  <c r="BQ87" i="1"/>
  <c r="BQ88" i="1"/>
  <c r="BQ89" i="1"/>
  <c r="BQ90" i="1"/>
  <c r="BQ91" i="1"/>
  <c r="BQ92" i="1"/>
  <c r="BQ93" i="1"/>
  <c r="BQ94" i="1"/>
  <c r="BQ95" i="1"/>
  <c r="BQ96" i="1"/>
  <c r="BQ97" i="1"/>
  <c r="BQ98" i="1"/>
  <c r="BQ99" i="1"/>
  <c r="BQ100" i="1"/>
  <c r="BQ101" i="1"/>
  <c r="BQ102" i="1"/>
  <c r="BQ103" i="1"/>
  <c r="BQ104" i="1"/>
  <c r="BQ105" i="1"/>
  <c r="BQ106" i="1"/>
  <c r="BQ107" i="1"/>
  <c r="BQ108" i="1"/>
  <c r="BQ109" i="1"/>
  <c r="BQ110" i="1"/>
  <c r="BQ111" i="1"/>
  <c r="BQ112" i="1"/>
  <c r="BQ113" i="1"/>
  <c r="BQ114" i="1"/>
  <c r="BQ115" i="1"/>
  <c r="BQ116" i="1"/>
  <c r="BQ117" i="1"/>
  <c r="BQ118" i="1"/>
  <c r="BQ119" i="1"/>
  <c r="BQ120" i="1"/>
  <c r="BQ121" i="1"/>
  <c r="BQ122" i="1"/>
  <c r="BQ123" i="1"/>
  <c r="BQ124" i="1"/>
  <c r="BQ125" i="1"/>
  <c r="BQ126" i="1"/>
  <c r="BQ127" i="1"/>
  <c r="BQ128" i="1"/>
  <c r="BQ129" i="1"/>
  <c r="BQ130" i="1"/>
  <c r="BQ131" i="1"/>
  <c r="BQ132" i="1"/>
  <c r="BQ133" i="1"/>
  <c r="BQ134" i="1"/>
  <c r="BQ135" i="1"/>
  <c r="BQ136" i="1"/>
  <c r="BQ137" i="1"/>
  <c r="BQ138" i="1"/>
  <c r="BQ139" i="1"/>
  <c r="BQ140" i="1"/>
  <c r="BQ141" i="1"/>
  <c r="BQ142" i="1"/>
  <c r="BQ143" i="1"/>
  <c r="BQ144" i="1"/>
  <c r="BQ145" i="1"/>
  <c r="BQ146" i="1"/>
  <c r="BQ147" i="1"/>
  <c r="BQ148" i="1"/>
  <c r="BQ149" i="1"/>
  <c r="BQ150" i="1"/>
  <c r="BQ151" i="1"/>
  <c r="BQ152" i="1"/>
  <c r="BQ153" i="1"/>
  <c r="BQ154" i="1"/>
  <c r="BQ155" i="1"/>
  <c r="BQ156" i="1"/>
  <c r="BQ157" i="1"/>
  <c r="BQ158" i="1"/>
  <c r="BQ159" i="1"/>
  <c r="BQ160" i="1"/>
  <c r="BQ161" i="1"/>
  <c r="BQ162" i="1"/>
  <c r="BQ163" i="1"/>
  <c r="BQ164" i="1"/>
  <c r="BQ165" i="1"/>
  <c r="BQ166" i="1"/>
  <c r="BQ167" i="1"/>
  <c r="BQ168" i="1"/>
  <c r="BQ169" i="1"/>
  <c r="BQ170" i="1"/>
  <c r="BQ171" i="1"/>
  <c r="BQ172" i="1"/>
  <c r="BQ173" i="1"/>
  <c r="BQ174" i="1"/>
  <c r="BQ175" i="1"/>
  <c r="BQ176" i="1"/>
  <c r="BQ177" i="1"/>
  <c r="BQ178" i="1"/>
  <c r="BQ179" i="1"/>
  <c r="BQ180" i="1"/>
  <c r="BQ181" i="1"/>
  <c r="BQ182" i="1"/>
  <c r="BQ183" i="1"/>
  <c r="BQ184" i="1"/>
  <c r="BQ185" i="1"/>
  <c r="BQ186" i="1"/>
  <c r="BQ187" i="1"/>
  <c r="BQ188" i="1"/>
  <c r="BQ189" i="1"/>
  <c r="BQ190" i="1"/>
  <c r="BQ2" i="1"/>
  <c r="F6" i="3"/>
  <c r="F7" i="3"/>
  <c r="F8" i="3"/>
  <c r="F9" i="3"/>
  <c r="F10" i="3"/>
  <c r="F11" i="3"/>
  <c r="F12" i="3"/>
  <c r="F13" i="3"/>
  <c r="F14" i="3"/>
  <c r="F15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5" i="3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2" i="1"/>
  <c r="CF162" i="1" l="1"/>
  <c r="CF193" i="1"/>
</calcChain>
</file>

<file path=xl/sharedStrings.xml><?xml version="1.0" encoding="utf-8"?>
<sst xmlns="http://schemas.openxmlformats.org/spreadsheetml/2006/main" count="3701" uniqueCount="599">
  <si>
    <t xml:space="preserve">IDENT             </t>
  </si>
  <si>
    <t xml:space="preserve">Depth </t>
  </si>
  <si>
    <t xml:space="preserve">Formation </t>
  </si>
  <si>
    <t xml:space="preserve">Ag                  </t>
  </si>
  <si>
    <t xml:space="preserve">Al                  </t>
  </si>
  <si>
    <t xml:space="preserve">As                  </t>
  </si>
  <si>
    <t xml:space="preserve">Ba                  </t>
  </si>
  <si>
    <t xml:space="preserve">Be                  </t>
  </si>
  <si>
    <t xml:space="preserve">Bi                  </t>
  </si>
  <si>
    <t xml:space="preserve">Ca                  </t>
  </si>
  <si>
    <t xml:space="preserve">Cd                  </t>
  </si>
  <si>
    <t xml:space="preserve">Co                  </t>
  </si>
  <si>
    <t xml:space="preserve">Cr                  </t>
  </si>
  <si>
    <t xml:space="preserve">Cs                  </t>
  </si>
  <si>
    <t xml:space="preserve">Cu                  </t>
  </si>
  <si>
    <t xml:space="preserve">Fe                  </t>
  </si>
  <si>
    <t xml:space="preserve">Ga                  </t>
  </si>
  <si>
    <t xml:space="preserve">Hf                  </t>
  </si>
  <si>
    <t xml:space="preserve">In                  </t>
  </si>
  <si>
    <t xml:space="preserve">K                   </t>
  </si>
  <si>
    <t xml:space="preserve">Li                  </t>
  </si>
  <si>
    <t xml:space="preserve">Mg                  </t>
  </si>
  <si>
    <t xml:space="preserve">Mn                  </t>
  </si>
  <si>
    <t xml:space="preserve">Mo                  </t>
  </si>
  <si>
    <t xml:space="preserve">Na                  </t>
  </si>
  <si>
    <t xml:space="preserve">Nb                  </t>
  </si>
  <si>
    <t xml:space="preserve">Ni                  </t>
  </si>
  <si>
    <t xml:space="preserve">P                   </t>
  </si>
  <si>
    <t xml:space="preserve">Pb                  </t>
  </si>
  <si>
    <t xml:space="preserve">Rb                  </t>
  </si>
  <si>
    <t xml:space="preserve">Re                  </t>
  </si>
  <si>
    <t xml:space="preserve">S                   </t>
  </si>
  <si>
    <t xml:space="preserve">Sb                  </t>
  </si>
  <si>
    <t xml:space="preserve">Sc                  </t>
  </si>
  <si>
    <t xml:space="preserve">Se                  </t>
  </si>
  <si>
    <t xml:space="preserve">Si                  </t>
  </si>
  <si>
    <t xml:space="preserve">Sn                  </t>
  </si>
  <si>
    <t xml:space="preserve">Sr                  </t>
  </si>
  <si>
    <t xml:space="preserve">Ta                  </t>
  </si>
  <si>
    <t xml:space="preserve">Te                  </t>
  </si>
  <si>
    <t xml:space="preserve">Th                  </t>
  </si>
  <si>
    <t xml:space="preserve">Ti                  </t>
  </si>
  <si>
    <t xml:space="preserve">Tl                  </t>
  </si>
  <si>
    <t xml:space="preserve">U                   </t>
  </si>
  <si>
    <t xml:space="preserve">V                   </t>
  </si>
  <si>
    <t xml:space="preserve">W                   </t>
  </si>
  <si>
    <t xml:space="preserve">Y                   </t>
  </si>
  <si>
    <t xml:space="preserve">Zn                  </t>
  </si>
  <si>
    <t xml:space="preserve">Zr                  </t>
  </si>
  <si>
    <t xml:space="preserve">La                  </t>
  </si>
  <si>
    <t xml:space="preserve">Ce                  </t>
  </si>
  <si>
    <t xml:space="preserve">Pr                  </t>
  </si>
  <si>
    <t xml:space="preserve">Nd                  </t>
  </si>
  <si>
    <t xml:space="preserve">Sm                  </t>
  </si>
  <si>
    <t xml:space="preserve">Eu                  </t>
  </si>
  <si>
    <t xml:space="preserve">Gd                  </t>
  </si>
  <si>
    <t xml:space="preserve">Tb                  </t>
  </si>
  <si>
    <t xml:space="preserve">Dy                  </t>
  </si>
  <si>
    <t xml:space="preserve">Ho                  </t>
  </si>
  <si>
    <t xml:space="preserve">Er                  </t>
  </si>
  <si>
    <t xml:space="preserve">Tm                  </t>
  </si>
  <si>
    <t xml:space="preserve">Yb                  </t>
  </si>
  <si>
    <t xml:space="preserve">Lu                  </t>
  </si>
  <si>
    <t xml:space="preserve">MCDD0005 Shale 1    </t>
  </si>
  <si>
    <t xml:space="preserve">Mallapunyah </t>
  </si>
  <si>
    <t xml:space="preserve">     &lt;0.5</t>
  </si>
  <si>
    <t xml:space="preserve">    &lt;0.05</t>
  </si>
  <si>
    <t xml:space="preserve">     &lt;0.1</t>
  </si>
  <si>
    <t xml:space="preserve">       &lt;5</t>
  </si>
  <si>
    <t xml:space="preserve">     &lt;0.2</t>
  </si>
  <si>
    <t xml:space="preserve">MCDD0005 Shale 2    </t>
  </si>
  <si>
    <t xml:space="preserve">MCDD0005 Shale 3    </t>
  </si>
  <si>
    <t xml:space="preserve">MCDD0005 Shale 4    </t>
  </si>
  <si>
    <t xml:space="preserve">MCDD0005 Shale 5    </t>
  </si>
  <si>
    <t xml:space="preserve">MCDD0005 Shale 6    </t>
  </si>
  <si>
    <t xml:space="preserve">MCDD0005 Shale 7    </t>
  </si>
  <si>
    <t xml:space="preserve">MCDD0005 Shale 8    </t>
  </si>
  <si>
    <t xml:space="preserve">      &lt;50</t>
  </si>
  <si>
    <t xml:space="preserve">MCDD0005 Shale 9    </t>
  </si>
  <si>
    <t xml:space="preserve">MCDD0005 Shale 10   </t>
  </si>
  <si>
    <t xml:space="preserve">MCDD0005 Shale 11   </t>
  </si>
  <si>
    <t xml:space="preserve">       &lt;2</t>
  </si>
  <si>
    <t xml:space="preserve">MCDD0005 Shale 12   </t>
  </si>
  <si>
    <t xml:space="preserve">MCDD0005 Shale 13   </t>
  </si>
  <si>
    <t xml:space="preserve">MCDD0005 Shale 14   </t>
  </si>
  <si>
    <t xml:space="preserve">   &lt;0.005</t>
  </si>
  <si>
    <t xml:space="preserve">MCDD0005 Shale 15   </t>
  </si>
  <si>
    <t xml:space="preserve">MCDD0005 Shale 16   </t>
  </si>
  <si>
    <t xml:space="preserve">MCDD0005 Shale 17   </t>
  </si>
  <si>
    <t xml:space="preserve">MCDD0005 Shale 18   </t>
  </si>
  <si>
    <t xml:space="preserve">MCDD0005 Shale 19   </t>
  </si>
  <si>
    <t xml:space="preserve">MCDD0005 Shale 20   </t>
  </si>
  <si>
    <t xml:space="preserve">MCDD0005 Shale 21   </t>
  </si>
  <si>
    <t xml:space="preserve">MCDD0005 Shale 22   </t>
  </si>
  <si>
    <t xml:space="preserve">MCDD0005 Shale 23   </t>
  </si>
  <si>
    <t xml:space="preserve">MCDD0005 Shale 24   </t>
  </si>
  <si>
    <t xml:space="preserve">MCDD0005 Shale 25   </t>
  </si>
  <si>
    <t xml:space="preserve">MCDD0005 Shale 26   </t>
  </si>
  <si>
    <t xml:space="preserve">MCDD0005 Shale 27   </t>
  </si>
  <si>
    <t xml:space="preserve">MCDD0005 Shale 28   </t>
  </si>
  <si>
    <t xml:space="preserve">MCDD0005 Shale 29   </t>
  </si>
  <si>
    <t xml:space="preserve">MCDD0005 Shale 30   </t>
  </si>
  <si>
    <t xml:space="preserve">MCDD0005 Shale 31   </t>
  </si>
  <si>
    <t xml:space="preserve">MCDD0005 Shale 32   </t>
  </si>
  <si>
    <t xml:space="preserve">MCDD0005 Shale 33   </t>
  </si>
  <si>
    <t xml:space="preserve">MCDD0005 Shale 34   </t>
  </si>
  <si>
    <t xml:space="preserve">MCDD0005 Shale 35   </t>
  </si>
  <si>
    <t xml:space="preserve">MCDD0005 Shale 36   </t>
  </si>
  <si>
    <t xml:space="preserve">MCDD0005 Shale 37   </t>
  </si>
  <si>
    <t xml:space="preserve">MCDD0005 Shale 38   </t>
  </si>
  <si>
    <t xml:space="preserve">MCDD0005 Shale 39   </t>
  </si>
  <si>
    <t xml:space="preserve">MCDD0005 Shale 40   </t>
  </si>
  <si>
    <t xml:space="preserve">MCDD0005 Shale 41   </t>
  </si>
  <si>
    <t xml:space="preserve">MCDD0005 Shale 42   </t>
  </si>
  <si>
    <t xml:space="preserve">MCDD0005 Shale 43   </t>
  </si>
  <si>
    <t xml:space="preserve">MCDD0005 Shale 44   </t>
  </si>
  <si>
    <t xml:space="preserve">MCDD0005 Shale 45   </t>
  </si>
  <si>
    <t xml:space="preserve">MCDD0005 Shale 46   </t>
  </si>
  <si>
    <t xml:space="preserve">MCDD0005 Shale 47   </t>
  </si>
  <si>
    <t xml:space="preserve">MCDD0005 Shale 48   </t>
  </si>
  <si>
    <t xml:space="preserve">      &lt;20</t>
  </si>
  <si>
    <t xml:space="preserve">      &lt;10</t>
  </si>
  <si>
    <t xml:space="preserve">       &lt;1</t>
  </si>
  <si>
    <t xml:space="preserve">MCDD0005 Shale 49   </t>
  </si>
  <si>
    <t xml:space="preserve">MCDD0005 Shale 50   </t>
  </si>
  <si>
    <t xml:space="preserve">MCDD0005 Shale 51   </t>
  </si>
  <si>
    <t xml:space="preserve">MCDD0005 Shale 52   </t>
  </si>
  <si>
    <t xml:space="preserve">MCDD0005 Shale 53   </t>
  </si>
  <si>
    <t xml:space="preserve">MCDD0005 Shale 54   </t>
  </si>
  <si>
    <t xml:space="preserve">MCDD0005 Shale 55   </t>
  </si>
  <si>
    <t xml:space="preserve">MCDD0005 Shale 56   </t>
  </si>
  <si>
    <t xml:space="preserve">MCDD0005 Shale 57   </t>
  </si>
  <si>
    <t xml:space="preserve">MCDD0005 Shale 58   </t>
  </si>
  <si>
    <t xml:space="preserve">MCDD0005 Shale 59   </t>
  </si>
  <si>
    <t xml:space="preserve">MCDD0005 Shale 60   </t>
  </si>
  <si>
    <t xml:space="preserve">MCDD0005 Shale 61   </t>
  </si>
  <si>
    <t xml:space="preserve">MCDD0005 Shale 62   </t>
  </si>
  <si>
    <t xml:space="preserve">    &lt;0.02</t>
  </si>
  <si>
    <t xml:space="preserve">MCDD0005 Shale 63   </t>
  </si>
  <si>
    <t xml:space="preserve">MCDD0005 Shale 64   </t>
  </si>
  <si>
    <t xml:space="preserve">MCDD0005 Shale 65   </t>
  </si>
  <si>
    <t xml:space="preserve">MCDD0005 Shale 66   </t>
  </si>
  <si>
    <t xml:space="preserve">MCDD0005 Shale 67   </t>
  </si>
  <si>
    <t xml:space="preserve">MCDD0005 Shale 68   </t>
  </si>
  <si>
    <t xml:space="preserve">MCDD0005 Shale 69   </t>
  </si>
  <si>
    <t xml:space="preserve">MCDD0005 Shale 70   </t>
  </si>
  <si>
    <t xml:space="preserve">MCDD0005 Shale 71   </t>
  </si>
  <si>
    <t xml:space="preserve">MCDD0005 Shale 72   </t>
  </si>
  <si>
    <t xml:space="preserve">MCDD0005 Shale 73   </t>
  </si>
  <si>
    <t xml:space="preserve">MCDD0005 Shale 74   </t>
  </si>
  <si>
    <t xml:space="preserve">MCDD0005 Shale 75   </t>
  </si>
  <si>
    <t xml:space="preserve">MCDD0005 Shale 76   </t>
  </si>
  <si>
    <t xml:space="preserve">MCDD0005 Shale 77   </t>
  </si>
  <si>
    <t xml:space="preserve">MCDD0005 Shale 78   </t>
  </si>
  <si>
    <t xml:space="preserve">MCDD0005 Shale 79   </t>
  </si>
  <si>
    <t xml:space="preserve">MCDD0005 Shale 80   </t>
  </si>
  <si>
    <t xml:space="preserve">MCDD0005 Shale 81   </t>
  </si>
  <si>
    <t xml:space="preserve">MCDD0005 Shale 82   </t>
  </si>
  <si>
    <t xml:space="preserve">MCDD0005 Shale 83   </t>
  </si>
  <si>
    <t xml:space="preserve">MCDD0005 Shale 84   </t>
  </si>
  <si>
    <t xml:space="preserve">MCDD0005 Shale 85   </t>
  </si>
  <si>
    <t xml:space="preserve">MCDD0005 Shale 86   </t>
  </si>
  <si>
    <t xml:space="preserve">MCDD0005 Shale 87   </t>
  </si>
  <si>
    <t xml:space="preserve">MCDD0005 Shale 88   </t>
  </si>
  <si>
    <t xml:space="preserve">MCDD0005 Shale 89   </t>
  </si>
  <si>
    <t xml:space="preserve">MCDD0005 Shale 90   </t>
  </si>
  <si>
    <t xml:space="preserve">MCDD0005 Shale 91   </t>
  </si>
  <si>
    <t xml:space="preserve">MCDD0005 Shale 92   </t>
  </si>
  <si>
    <t xml:space="preserve">MCDD0005 Shale 93   </t>
  </si>
  <si>
    <t xml:space="preserve">MCDD0005 Shale 94   </t>
  </si>
  <si>
    <t xml:space="preserve">MCDD0005 Shale 95   </t>
  </si>
  <si>
    <t xml:space="preserve">MCDD0005 Shale 96   </t>
  </si>
  <si>
    <t xml:space="preserve">MCDD0005 Shale 97   </t>
  </si>
  <si>
    <t xml:space="preserve">MCDD0005 Shale 98   </t>
  </si>
  <si>
    <t xml:space="preserve">MCDD0005 Shale 99   </t>
  </si>
  <si>
    <t xml:space="preserve">MCDD0005 Shale 100  </t>
  </si>
  <si>
    <t xml:space="preserve">    &lt;0.01</t>
  </si>
  <si>
    <t xml:space="preserve">MCDD0005 Shale 101  </t>
  </si>
  <si>
    <t xml:space="preserve">MCDD0005 Shale 102  </t>
  </si>
  <si>
    <t xml:space="preserve">MCDD0005 Shale 103  </t>
  </si>
  <si>
    <t xml:space="preserve">MCDD0005 Shale 104  </t>
  </si>
  <si>
    <t xml:space="preserve">MCDD0005 Shale 105  </t>
  </si>
  <si>
    <t xml:space="preserve">MCDD0005 Shale 106  </t>
  </si>
  <si>
    <t xml:space="preserve">MCDD0005 Shale 107  </t>
  </si>
  <si>
    <t xml:space="preserve">MCDD0005 Shale 108  </t>
  </si>
  <si>
    <t xml:space="preserve">MCDD0005 Shale 109  </t>
  </si>
  <si>
    <t xml:space="preserve">MCDD0005 Shale 110  </t>
  </si>
  <si>
    <t xml:space="preserve">MCDD0005 Shale 111  </t>
  </si>
  <si>
    <t xml:space="preserve">MCDD0005 Shale 112  </t>
  </si>
  <si>
    <t xml:space="preserve">MCDD0005 Shale 113  </t>
  </si>
  <si>
    <t xml:space="preserve">MCDD0005 Shale 114  </t>
  </si>
  <si>
    <t xml:space="preserve">MCDD0005 Shale 115  </t>
  </si>
  <si>
    <t xml:space="preserve">MCDD0005 Shale 116  </t>
  </si>
  <si>
    <t xml:space="preserve">MCDD0005 Shale 117  </t>
  </si>
  <si>
    <t xml:space="preserve">MCDD0005 Shale 118  </t>
  </si>
  <si>
    <t xml:space="preserve">MCDD0005 Shale 119  </t>
  </si>
  <si>
    <t xml:space="preserve">MCDD0005 Shale 120  </t>
  </si>
  <si>
    <t xml:space="preserve">MCDD0005 Shale 121  </t>
  </si>
  <si>
    <t xml:space="preserve">MCDD0005 Shale 122  </t>
  </si>
  <si>
    <t xml:space="preserve">MCDD0005 Shale 123  </t>
  </si>
  <si>
    <t xml:space="preserve">MCDD0005 Shale 124  </t>
  </si>
  <si>
    <t xml:space="preserve">MCDD0005 Shale 125  </t>
  </si>
  <si>
    <t xml:space="preserve">MCDD0005 Shale 172  </t>
  </si>
  <si>
    <t>Wollogorang</t>
  </si>
  <si>
    <t xml:space="preserve">MCDD0005 Shale 127  </t>
  </si>
  <si>
    <t xml:space="preserve">MCDD0005 Shale 128  </t>
  </si>
  <si>
    <t xml:space="preserve">MCDD0005 Shale 129  </t>
  </si>
  <si>
    <t xml:space="preserve">MCDD0005 Shale 130  </t>
  </si>
  <si>
    <t xml:space="preserve">MCDD0005 Shale 126  </t>
  </si>
  <si>
    <t xml:space="preserve">MCDD0005 Shale 133  </t>
  </si>
  <si>
    <t xml:space="preserve">MCDD0005 Shale 131  </t>
  </si>
  <si>
    <t xml:space="preserve">MCDD0005 Shale 132  </t>
  </si>
  <si>
    <t xml:space="preserve">MCDD0005 Shale 134  </t>
  </si>
  <si>
    <t xml:space="preserve">MCDD0005 Shale 135  </t>
  </si>
  <si>
    <t xml:space="preserve">MCDD0005 Shale 136  </t>
  </si>
  <si>
    <t xml:space="preserve">MCDD0005 Shale 137  </t>
  </si>
  <si>
    <t xml:space="preserve">MCDD0005 Shale 138  </t>
  </si>
  <si>
    <t xml:space="preserve">MCDD0005 Shale 139  </t>
  </si>
  <si>
    <t xml:space="preserve">MCDD0005 Shale 140  </t>
  </si>
  <si>
    <t xml:space="preserve">MCDD0005 Shale 141  </t>
  </si>
  <si>
    <t xml:space="preserve">MCDD0005 Shale 142  </t>
  </si>
  <si>
    <t xml:space="preserve">MCDD0005 Shale 143  </t>
  </si>
  <si>
    <t xml:space="preserve">MCDD0005 Shale 145  </t>
  </si>
  <si>
    <t xml:space="preserve">MCDD0005 Shale 146  </t>
  </si>
  <si>
    <t xml:space="preserve">MCDD0005 Shale 147  </t>
  </si>
  <si>
    <t xml:space="preserve">MCDD0005 Shale 148  </t>
  </si>
  <si>
    <t xml:space="preserve">MCDD0005 Shale 149  </t>
  </si>
  <si>
    <t xml:space="preserve">MCDD0005 Shale 150  </t>
  </si>
  <si>
    <t xml:space="preserve">MCDD0005 Shale 152  </t>
  </si>
  <si>
    <t xml:space="preserve">MCDD0005 Shale 151  </t>
  </si>
  <si>
    <t xml:space="preserve">MCDD0005 Shale 153  </t>
  </si>
  <si>
    <t xml:space="preserve">MCDD0005 Shale 154  </t>
  </si>
  <si>
    <t xml:space="preserve">MCDD0005 Shale 155  </t>
  </si>
  <si>
    <t xml:space="preserve">MCDD0005 Shale 156  </t>
  </si>
  <si>
    <t xml:space="preserve">MCDD0005 Shale 157  </t>
  </si>
  <si>
    <t xml:space="preserve">MCDD0005 Shale 159  </t>
  </si>
  <si>
    <t xml:space="preserve">MCDD0005 Shale 160  </t>
  </si>
  <si>
    <t xml:space="preserve">MCDD0005 Shale 161  </t>
  </si>
  <si>
    <t xml:space="preserve">MCDD0005 Shale 162  </t>
  </si>
  <si>
    <t xml:space="preserve">MCDD0005 Shale 163  </t>
  </si>
  <si>
    <t xml:space="preserve">MCDD0005 Shale 164  </t>
  </si>
  <si>
    <t xml:space="preserve">MCDD0005 Shale 165  </t>
  </si>
  <si>
    <t xml:space="preserve">MCDD0005 Shale 166  </t>
  </si>
  <si>
    <t xml:space="preserve">MCDD0005 Shale 167  </t>
  </si>
  <si>
    <t xml:space="preserve">MCDD0005 Shale 168  </t>
  </si>
  <si>
    <t xml:space="preserve">MCDD0005 Shale 169  </t>
  </si>
  <si>
    <t xml:space="preserve">MCDD0005 Shale 170  </t>
  </si>
  <si>
    <t xml:space="preserve">MCDD0005 Shale 171  </t>
  </si>
  <si>
    <t xml:space="preserve">MCDD0005 Shale 173  </t>
  </si>
  <si>
    <t xml:space="preserve">MCDD0005 Shale 174  </t>
  </si>
  <si>
    <t xml:space="preserve">MCDD0005 Shale 175  </t>
  </si>
  <si>
    <t xml:space="preserve">MCDD0005 Shale 176  </t>
  </si>
  <si>
    <t xml:space="preserve">MCDD0005 Shale 177  </t>
  </si>
  <si>
    <t xml:space="preserve">MCDD0005 Shale 178  </t>
  </si>
  <si>
    <t xml:space="preserve">MCDD0005 Shale 179  </t>
  </si>
  <si>
    <t xml:space="preserve">MCDD0005 Shale 180  </t>
  </si>
  <si>
    <t xml:space="preserve">MCDD0005 Shale 181  </t>
  </si>
  <si>
    <t xml:space="preserve">MCDD0005 Shale 182  </t>
  </si>
  <si>
    <t xml:space="preserve">MCDD0005 Shale 183  </t>
  </si>
  <si>
    <t xml:space="preserve">MCDD0005 Shale 184  </t>
  </si>
  <si>
    <t xml:space="preserve">MCDD0005 Shale 185  </t>
  </si>
  <si>
    <t xml:space="preserve">MCDD0005 Shale 186  </t>
  </si>
  <si>
    <t xml:space="preserve">MCDD0005 Shale 187  </t>
  </si>
  <si>
    <t xml:space="preserve">MCDD0005 Shale 188  </t>
  </si>
  <si>
    <t xml:space="preserve">MCDD0005 Shale 189  </t>
  </si>
  <si>
    <t xml:space="preserve">MCDD0005 Shale 190  </t>
  </si>
  <si>
    <t xml:space="preserve">MCDD0005 Shale 191  </t>
  </si>
  <si>
    <t xml:space="preserve">UNITS             </t>
  </si>
  <si>
    <t xml:space="preserve">ppm                 </t>
  </si>
  <si>
    <t xml:space="preserve">%                   </t>
  </si>
  <si>
    <t xml:space="preserve">SCHEME            </t>
  </si>
  <si>
    <t xml:space="preserve">MA102               </t>
  </si>
  <si>
    <t xml:space="preserve">LB101               </t>
  </si>
  <si>
    <t xml:space="preserve">MA101               </t>
  </si>
  <si>
    <t xml:space="preserve">LB102               </t>
  </si>
  <si>
    <t xml:space="preserve">DETECTION LIMIT   </t>
  </si>
  <si>
    <t xml:space="preserve">Sample </t>
  </si>
  <si>
    <t>Depth (m)</t>
  </si>
  <si>
    <t>SRA TOC</t>
  </si>
  <si>
    <t>S1</t>
  </si>
  <si>
    <t>S2</t>
  </si>
  <si>
    <t>S3</t>
  </si>
  <si>
    <t>Tmax (°C)</t>
  </si>
  <si>
    <t>Calc. % Ro</t>
  </si>
  <si>
    <t>HI</t>
  </si>
  <si>
    <t>OI</t>
  </si>
  <si>
    <t>S2/S3</t>
  </si>
  <si>
    <t>S1/TOC *100</t>
  </si>
  <si>
    <t>PI</t>
  </si>
  <si>
    <t>1</t>
  </si>
  <si>
    <t>2</t>
  </si>
  <si>
    <t>N/A</t>
  </si>
  <si>
    <t>3</t>
  </si>
  <si>
    <t>4</t>
  </si>
  <si>
    <t>5</t>
  </si>
  <si>
    <t>6</t>
  </si>
  <si>
    <t>7</t>
  </si>
  <si>
    <t>8</t>
  </si>
  <si>
    <t>9</t>
  </si>
  <si>
    <t>19</t>
  </si>
  <si>
    <t>29</t>
  </si>
  <si>
    <t>39</t>
  </si>
  <si>
    <t>49</t>
  </si>
  <si>
    <t>59</t>
  </si>
  <si>
    <t>69</t>
  </si>
  <si>
    <t>79</t>
  </si>
  <si>
    <t>89</t>
  </si>
  <si>
    <t>99</t>
  </si>
  <si>
    <t>109</t>
  </si>
  <si>
    <t>119</t>
  </si>
  <si>
    <t>129</t>
  </si>
  <si>
    <t>139</t>
  </si>
  <si>
    <t>149</t>
  </si>
  <si>
    <t>159</t>
  </si>
  <si>
    <t>169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</si>
  <si>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</si>
  <si>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</si>
  <si>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</si>
  <si>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</si>
  <si>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</si>
  <si>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</si>
  <si>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</si>
  <si>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</si>
  <si>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</si>
  <si>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</si>
  <si>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</si>
  <si>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</si>
  <si>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</si>
  <si>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</si>
  <si>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</si>
  <si>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</si>
  <si>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</si>
  <si>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</si>
  <si>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Ag</t>
  </si>
  <si>
    <t>ppb</t>
  </si>
  <si>
    <t xml:space="preserve">MCDD0003 Shale 1    </t>
  </si>
  <si>
    <t xml:space="preserve">MCDD0003 Shale 2    </t>
  </si>
  <si>
    <t xml:space="preserve">MCDD0003 Shale 3    </t>
  </si>
  <si>
    <t xml:space="preserve">MCDD0003 Shale 4    </t>
  </si>
  <si>
    <t xml:space="preserve">MCDD0003 Shale 5    </t>
  </si>
  <si>
    <t xml:space="preserve">MCDD0003 Shale 6    </t>
  </si>
  <si>
    <t xml:space="preserve">MCDD0003 Shale 7    </t>
  </si>
  <si>
    <t xml:space="preserve">MCDD0003 Shale 8    </t>
  </si>
  <si>
    <t xml:space="preserve">MCDD0003 Shale 9    </t>
  </si>
  <si>
    <t xml:space="preserve">MCDD0003 Shale 11   </t>
  </si>
  <si>
    <t xml:space="preserve">MCDD0003 Shale 12   </t>
  </si>
  <si>
    <t xml:space="preserve">MCDD0003 Shale 13   </t>
  </si>
  <si>
    <t xml:space="preserve">MCDD0003 Shale 14   </t>
  </si>
  <si>
    <t xml:space="preserve">MCDD0003 Shale 15   </t>
  </si>
  <si>
    <t xml:space="preserve">MCDD0003 Shale 16   </t>
  </si>
  <si>
    <t xml:space="preserve">MCDD0003 Shale 17   </t>
  </si>
  <si>
    <t xml:space="preserve">MCDD0003 Shale 18   </t>
  </si>
  <si>
    <t xml:space="preserve">MCDD0003 Shale 19   </t>
  </si>
  <si>
    <t xml:space="preserve">MCDD0003 Shale 20   </t>
  </si>
  <si>
    <t xml:space="preserve">MCDD0003 Shale 21   </t>
  </si>
  <si>
    <t xml:space="preserve">MCDD0003 Shale 22   </t>
  </si>
  <si>
    <t xml:space="preserve">MCDD0003 Shale 23   </t>
  </si>
  <si>
    <t xml:space="preserve">MCDD0003 Shale 24   </t>
  </si>
  <si>
    <t xml:space="preserve">MCDD0003 Shale 25   </t>
  </si>
  <si>
    <t xml:space="preserve">MCDD0003 Shale 26   </t>
  </si>
  <si>
    <t xml:space="preserve">MCDD0003 Shale 27   </t>
  </si>
  <si>
    <t xml:space="preserve">MCDD0003 Shale 28   </t>
  </si>
  <si>
    <t xml:space="preserve">MCDD0003 Shale 29   </t>
  </si>
  <si>
    <t xml:space="preserve">MCDD0003 Shale 30   </t>
  </si>
  <si>
    <t xml:space="preserve">MCDD0003 Shale 31   </t>
  </si>
  <si>
    <t xml:space="preserve">MCDD0003 Shale 32   </t>
  </si>
  <si>
    <t xml:space="preserve">MCDD0003 Shale 33   </t>
  </si>
  <si>
    <t xml:space="preserve">MCDD0003 Shale 34   </t>
  </si>
  <si>
    <t xml:space="preserve">MCDD0003 Shale 35   </t>
  </si>
  <si>
    <t xml:space="preserve">MCDD0003 Shale 36   </t>
  </si>
  <si>
    <t xml:space="preserve">MCDD0003 Shale 37   </t>
  </si>
  <si>
    <t xml:space="preserve">MCDD0003 Shale 38   </t>
  </si>
  <si>
    <t xml:space="preserve">MCDD0003 Shale 39   </t>
  </si>
  <si>
    <t xml:space="preserve">MCDD0003 Shale 40   </t>
  </si>
  <si>
    <t xml:space="preserve">MCDD0003 Shale 41   </t>
  </si>
  <si>
    <t xml:space="preserve">MCDD0003 Shale 42   </t>
  </si>
  <si>
    <t xml:space="preserve">MCDD0003 Shale 43   </t>
  </si>
  <si>
    <t xml:space="preserve">MCDD0003 Shale 44   </t>
  </si>
  <si>
    <t xml:space="preserve">MCDD0003 Shale 45   </t>
  </si>
  <si>
    <t xml:space="preserve">MCDD0003 Shale 46   </t>
  </si>
  <si>
    <t xml:space="preserve">MCDD0003 Shale 47   </t>
  </si>
  <si>
    <t xml:space="preserve">MCDD0003 Shale 48   </t>
  </si>
  <si>
    <t xml:space="preserve">MCDD0003 Shale 49   </t>
  </si>
  <si>
    <t xml:space="preserve">MCDD0003 Shale 50   </t>
  </si>
  <si>
    <t xml:space="preserve">MCDD0003 Shale 51   </t>
  </si>
  <si>
    <t xml:space="preserve">MCDD0003 Shale 52   </t>
  </si>
  <si>
    <t xml:space="preserve">MCDD0003 Shale 53   </t>
  </si>
  <si>
    <t xml:space="preserve">MCDD0003 Shale 54   </t>
  </si>
  <si>
    <t xml:space="preserve">MCDD0003 Shale 55   </t>
  </si>
  <si>
    <t xml:space="preserve">MCDD0003 Shale 56   </t>
  </si>
  <si>
    <t xml:space="preserve">MCDD0003 Shale 57   </t>
  </si>
  <si>
    <t xml:space="preserve">MCDD0003 Shale 58   </t>
  </si>
  <si>
    <t xml:space="preserve">MCDD0003 Shale 59   </t>
  </si>
  <si>
    <t xml:space="preserve">MCDD0003 Shale 60   </t>
  </si>
  <si>
    <t xml:space="preserve">MCDD0003 Shale 61   </t>
  </si>
  <si>
    <t xml:space="preserve">MCDD0003 Shale 62   </t>
  </si>
  <si>
    <t xml:space="preserve">MCDD0003 Shale 63   </t>
  </si>
  <si>
    <t xml:space="preserve">MCDD0003 Shale 64   </t>
  </si>
  <si>
    <t xml:space="preserve">MCDD0003 Shale 65   </t>
  </si>
  <si>
    <t xml:space="preserve">MCDD0003 Shale 66   </t>
  </si>
  <si>
    <t xml:space="preserve">MCDD0003 Shale 67   </t>
  </si>
  <si>
    <t xml:space="preserve">MCDD0003 Shale 68   </t>
  </si>
  <si>
    <t xml:space="preserve">MCDD0003 Shale 69   </t>
  </si>
  <si>
    <t xml:space="preserve">MCDD0003 Shale 70   </t>
  </si>
  <si>
    <t xml:space="preserve">MCDD0003 Shale 71   </t>
  </si>
  <si>
    <t xml:space="preserve">MCDD0003 Shale 72   </t>
  </si>
  <si>
    <t xml:space="preserve">MCDD0003 Shale 73   </t>
  </si>
  <si>
    <t xml:space="preserve">MCDD0003 Shale 74   </t>
  </si>
  <si>
    <t xml:space="preserve">MCDD0003 Shale 75   </t>
  </si>
  <si>
    <t xml:space="preserve">MCDD0003 Shale 76   </t>
  </si>
  <si>
    <t xml:space="preserve">MCDD0003 Shale 77   </t>
  </si>
  <si>
    <t xml:space="preserve">MCDD0003 Shale 78   </t>
  </si>
  <si>
    <t xml:space="preserve">MCDD0003 Shale 79   </t>
  </si>
  <si>
    <t xml:space="preserve">MCDD0003 Shale 80   </t>
  </si>
  <si>
    <t xml:space="preserve">MCDD0003 Shale 81   </t>
  </si>
  <si>
    <t xml:space="preserve">MCDD0003 Shale 82   </t>
  </si>
  <si>
    <t xml:space="preserve">MCDD0003 Wur1  (83)     </t>
  </si>
  <si>
    <t>Wuraliwuntya</t>
  </si>
  <si>
    <t>MCDD0003 Wur2 (84)</t>
  </si>
  <si>
    <t xml:space="preserve">MCDD0003 Wur3 (85)     </t>
  </si>
  <si>
    <t xml:space="preserve">MCDD0003 Wur4 (86)       </t>
  </si>
  <si>
    <t xml:space="preserve">MCDD0003 Wur5 (87)      </t>
  </si>
  <si>
    <t xml:space="preserve">MCDD0003 Wur6 (88)       </t>
  </si>
  <si>
    <t xml:space="preserve">MCDD0003 Wur7 (89)       </t>
  </si>
  <si>
    <t xml:space="preserve">MCDD0003 Wur8 (90)     </t>
  </si>
  <si>
    <t xml:space="preserve">MCDD0003 Wur9 (91)     </t>
  </si>
  <si>
    <t xml:space="preserve">MCDD0003 Wur10 (92)      </t>
  </si>
  <si>
    <t xml:space="preserve">MCDD0003 Wur11 (93)     </t>
  </si>
  <si>
    <t xml:space="preserve">MCDD0003 Wur12 (94)      </t>
  </si>
  <si>
    <t xml:space="preserve">MCDD0003 Wur13 (95)      </t>
  </si>
  <si>
    <t xml:space="preserve">MCDD0003 Wur14 (96)      </t>
  </si>
  <si>
    <t xml:space="preserve">MCDD0003 Wur15 (97)      </t>
  </si>
  <si>
    <t xml:space="preserve">MCDD0003 Wur16 (98)     </t>
  </si>
  <si>
    <t xml:space="preserve">MCDD0003 Wur17 (99)     </t>
  </si>
  <si>
    <t xml:space="preserve">MCDD0003 Wur18 (100)     </t>
  </si>
  <si>
    <t xml:space="preserve">MCDD0003 Wur19 (101)     </t>
  </si>
  <si>
    <t xml:space="preserve">MCDD0003 Wur20 (102)     </t>
  </si>
  <si>
    <t xml:space="preserve">MCDD0003 Wur21 (103)      </t>
  </si>
  <si>
    <t xml:space="preserve">MCDD0003 Wur22 (104)     </t>
  </si>
  <si>
    <t xml:space="preserve">MCDD0003 Wur23 (105)      </t>
  </si>
  <si>
    <t xml:space="preserve">MCDD0003 Wur29 (111)      </t>
  </si>
  <si>
    <t xml:space="preserve">MCDD0003 Wur30 (112)    </t>
  </si>
  <si>
    <t xml:space="preserve">MCDD0003 Wur31 (113)     </t>
  </si>
  <si>
    <t xml:space="preserve">MCDD0003 Wur32 (114)      </t>
  </si>
  <si>
    <t xml:space="preserve">MCDD0003 Wur33 (115)   </t>
  </si>
  <si>
    <t xml:space="preserve">MCDD0003 Wur34 (116)     </t>
  </si>
  <si>
    <t xml:space="preserve">MCDD0003 Wur35 (117)      </t>
  </si>
  <si>
    <t xml:space="preserve">MCDD0003 Wur36 (118)      </t>
  </si>
  <si>
    <t xml:space="preserve">MCDD0003 Wur37 (119)      </t>
  </si>
  <si>
    <t xml:space="preserve">MCDD0003 Wur38 (120)    </t>
  </si>
  <si>
    <t xml:space="preserve">MCDD0003 Wur39 (121)    </t>
  </si>
  <si>
    <t xml:space="preserve">MCDD0003 Wur40 (122)     </t>
  </si>
  <si>
    <t xml:space="preserve">MCDD0003 Wur41 (123)     </t>
  </si>
  <si>
    <t xml:space="preserve">MCDD0003 Wur42 (124)      </t>
  </si>
  <si>
    <t xml:space="preserve">MCDD0003 Wur43 (125)    </t>
  </si>
  <si>
    <t xml:space="preserve">MCDD0003 Wur44 (126)     </t>
  </si>
  <si>
    <t xml:space="preserve">MCDD0003 Wur45 (127)      </t>
  </si>
  <si>
    <t xml:space="preserve">MCDD0003 Wur46 (128)     </t>
  </si>
  <si>
    <t xml:space="preserve">MCDD0003 Wur47 (129)    </t>
  </si>
  <si>
    <t xml:space="preserve">MCDD0003 Wur48 (130)    </t>
  </si>
  <si>
    <t xml:space="preserve">MCDD0003 Wur49 (131)    </t>
  </si>
  <si>
    <t xml:space="preserve">MCDD0003 Wur50 (132)      </t>
  </si>
  <si>
    <t xml:space="preserve">MCDD0003 Wur51 (133)      </t>
  </si>
  <si>
    <t xml:space="preserve">MCDD0003 Wur52 (134)     </t>
  </si>
  <si>
    <t xml:space="preserve">MCDD0003 Wur53 (135)    </t>
  </si>
  <si>
    <t xml:space="preserve">MCDD0003 Wur54 (136)      </t>
  </si>
  <si>
    <t xml:space="preserve">MCDD0003 Wur55 (137)      </t>
  </si>
  <si>
    <t xml:space="preserve">MCDD0003 Wur56 (138)      </t>
  </si>
  <si>
    <t xml:space="preserve">MCDD0003 Wur57 (139)      </t>
  </si>
  <si>
    <t xml:space="preserve">MCDD0003 Wur58 (140)      </t>
  </si>
  <si>
    <t xml:space="preserve">MCDD0003 Wur59 (141)      </t>
  </si>
  <si>
    <t xml:space="preserve">MCDD0003 Wur60 (142)      </t>
  </si>
  <si>
    <t xml:space="preserve">MCDD0003 Wur61 (143)      </t>
  </si>
  <si>
    <t>13</t>
  </si>
  <si>
    <t>23</t>
  </si>
  <si>
    <t>28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</si>
  <si>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</si>
  <si>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</si>
  <si>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</si>
  <si>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</si>
  <si>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</si>
  <si>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</si>
  <si>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</si>
  <si>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</si>
  <si>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</si>
  <si>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</si>
  <si>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</si>
  <si>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</si>
  <si>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</si>
  <si>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</si>
  <si>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</si>
  <si>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</si>
  <si>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</si>
  <si>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</si>
  <si>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</si>
  <si>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</si>
  <si>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</si>
  <si>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</si>
  <si>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</si>
  <si>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</si>
  <si>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</si>
  <si>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</si>
  <si>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</si>
  <si>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</si>
  <si>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</si>
  <si>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</si>
  <si>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</si>
  <si>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</si>
  <si>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</si>
  <si>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</si>
  <si>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</si>
  <si>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</si>
  <si>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</si>
  <si>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</si>
  <si>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</si>
  <si>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</si>
  <si>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</si>
  <si>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</si>
  <si>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</si>
  <si>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</si>
  <si>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</si>
  <si>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</si>
  <si>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</si>
  <si>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</si>
  <si>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</si>
  <si>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</si>
  <si>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</si>
  <si>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</si>
  <si>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</si>
  <si>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</si>
  <si>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90</t>
  </si>
  <si>
    <t>91</t>
  </si>
  <si>
    <t>93</t>
  </si>
  <si>
    <t>94</t>
  </si>
  <si>
    <t>95</t>
  </si>
  <si>
    <t>96</t>
  </si>
  <si>
    <t>97</t>
  </si>
  <si>
    <t>98</t>
  </si>
  <si>
    <t>100</t>
  </si>
  <si>
    <t>101</t>
  </si>
  <si>
    <t>102</t>
  </si>
  <si>
    <t>103</t>
  </si>
  <si>
    <t>104</t>
  </si>
  <si>
    <t>105</t>
  </si>
  <si>
    <t>111</t>
  </si>
  <si>
    <t>112</t>
  </si>
  <si>
    <t>113</t>
  </si>
  <si>
    <t>114</t>
  </si>
  <si>
    <t>115</t>
  </si>
  <si>
    <t>116</t>
  </si>
  <si>
    <t>117</t>
  </si>
  <si>
    <t>118</t>
  </si>
  <si>
    <t>120</t>
  </si>
  <si>
    <t>121</t>
  </si>
  <si>
    <t>122</t>
  </si>
  <si>
    <t>125</t>
  </si>
  <si>
    <t>126</t>
  </si>
  <si>
    <t>128</t>
  </si>
  <si>
    <t>130</t>
  </si>
  <si>
    <t>131</t>
  </si>
  <si>
    <t>132</t>
  </si>
  <si>
    <t>138</t>
  </si>
  <si>
    <t>140</t>
  </si>
  <si>
    <t>141</t>
  </si>
  <si>
    <t>142</t>
  </si>
  <si>
    <t>143</t>
  </si>
  <si>
    <t xml:space="preserve">sample </t>
  </si>
  <si>
    <t>d13C</t>
  </si>
  <si>
    <t>d13Cerr</t>
  </si>
  <si>
    <t>d18O</t>
  </si>
  <si>
    <t>d18Oerr</t>
  </si>
  <si>
    <t>Formation</t>
  </si>
  <si>
    <t>Amelia Dolostone</t>
  </si>
  <si>
    <t>Mo/Al</t>
  </si>
  <si>
    <t>U/Al</t>
  </si>
  <si>
    <t>V/Al</t>
  </si>
  <si>
    <t>La(SN)</t>
  </si>
  <si>
    <t>Ce(SN)</t>
  </si>
  <si>
    <t>Pr(SN)</t>
  </si>
  <si>
    <t>Nd(SN)</t>
  </si>
  <si>
    <t>Sm(SN)</t>
  </si>
  <si>
    <t>Eu(SN)</t>
  </si>
  <si>
    <t>Gd(SN)</t>
  </si>
  <si>
    <t>Tb(SN)</t>
  </si>
  <si>
    <t>Dy(SN)</t>
  </si>
  <si>
    <t>Y(SN)</t>
  </si>
  <si>
    <t>Ho(SN)</t>
  </si>
  <si>
    <t>Er(SN)</t>
  </si>
  <si>
    <t>Tm(SN)</t>
  </si>
  <si>
    <t>Yb(SN)</t>
  </si>
  <si>
    <t>Lu(SN)</t>
  </si>
  <si>
    <t>Ce*</t>
  </si>
  <si>
    <t>Zn  (mol)</t>
  </si>
  <si>
    <t>Fe (mol)</t>
  </si>
  <si>
    <t>Radiogenic Sr</t>
  </si>
  <si>
    <t>Stable Sr</t>
  </si>
  <si>
    <t>Err</t>
  </si>
  <si>
    <t>87Sr/86Sr</t>
  </si>
  <si>
    <t>d88/86Sr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</si>
</sst>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'MCDD0005 Organic Geochem'!$B$2:$B$43</c:f>
              <c:numCache>
                <c:formatCode>General</c:formatCode>
                <c:ptCount val="42"/>
                <c:pt idx="0">
                  <c:v>165.2</c:v>
                </c:pt>
                <c:pt idx="1">
                  <c:v>166.3</c:v>
                </c:pt>
                <c:pt idx="2">
                  <c:v>167.3</c:v>
                </c:pt>
                <c:pt idx="3">
                  <c:v>167.9</c:v>
                </c:pt>
                <c:pt idx="4">
                  <c:v>169.9</c:v>
                </c:pt>
                <c:pt idx="5">
                  <c:v>170.7</c:v>
                </c:pt>
                <c:pt idx="6">
                  <c:v>171.8</c:v>
                </c:pt>
                <c:pt idx="7">
                  <c:v>172.8</c:v>
                </c:pt>
                <c:pt idx="8">
                  <c:v>173.9</c:v>
                </c:pt>
                <c:pt idx="9">
                  <c:v>185.9</c:v>
                </c:pt>
                <c:pt idx="10">
                  <c:v>198.4</c:v>
                </c:pt>
                <c:pt idx="11">
                  <c:v>210.5</c:v>
                </c:pt>
                <c:pt idx="12">
                  <c:v>222.9</c:v>
                </c:pt>
                <c:pt idx="13">
                  <c:v>236.1</c:v>
                </c:pt>
                <c:pt idx="14">
                  <c:v>248.6</c:v>
                </c:pt>
                <c:pt idx="15">
                  <c:v>262.60000000000002</c:v>
                </c:pt>
                <c:pt idx="16">
                  <c:v>279.10000000000002</c:v>
                </c:pt>
                <c:pt idx="17">
                  <c:v>293.89999999999998</c:v>
                </c:pt>
                <c:pt idx="18">
                  <c:v>308.89999999999998</c:v>
                </c:pt>
                <c:pt idx="19">
                  <c:v>325</c:v>
                </c:pt>
                <c:pt idx="20">
                  <c:v>341.7</c:v>
                </c:pt>
                <c:pt idx="21">
                  <c:v>496.66</c:v>
                </c:pt>
                <c:pt idx="22">
                  <c:v>508.6</c:v>
                </c:pt>
                <c:pt idx="23">
                  <c:v>519.36</c:v>
                </c:pt>
                <c:pt idx="24">
                  <c:v>531.16999999999996</c:v>
                </c:pt>
                <c:pt idx="25">
                  <c:v>539.1</c:v>
                </c:pt>
                <c:pt idx="26">
                  <c:v>540.70000000000005</c:v>
                </c:pt>
                <c:pt idx="27">
                  <c:v>541.45000000000005</c:v>
                </c:pt>
                <c:pt idx="28">
                  <c:v>544.5</c:v>
                </c:pt>
                <c:pt idx="29">
                  <c:v>544.79999999999995</c:v>
                </c:pt>
                <c:pt idx="30">
                  <c:v>546.79999999999995</c:v>
                </c:pt>
                <c:pt idx="31">
                  <c:v>547.9</c:v>
                </c:pt>
                <c:pt idx="32">
                  <c:v>548.9</c:v>
                </c:pt>
                <c:pt idx="33">
                  <c:v>549.66999999999996</c:v>
                </c:pt>
                <c:pt idx="34">
                  <c:v>550.5</c:v>
                </c:pt>
                <c:pt idx="35">
                  <c:v>550.9</c:v>
                </c:pt>
                <c:pt idx="36">
                  <c:v>551.1</c:v>
                </c:pt>
                <c:pt idx="37">
                  <c:v>551.72</c:v>
                </c:pt>
                <c:pt idx="38">
                  <c:v>553.38</c:v>
                </c:pt>
                <c:pt idx="39">
                  <c:v>554.25</c:v>
                </c:pt>
                <c:pt idx="40">
                  <c:v>554.63</c:v>
                </c:pt>
                <c:pt idx="41">
                  <c:v>555.39</c:v>
                </c:pt>
              </c:numCache>
            </c:numRef>
          </c:xVal>
          <c:yVal>
            <c:numRef>
              <c:f>'MCDD0005 Organic Geochem'!$N$2:$N$43</c:f>
              <c:numCache>
                <c:formatCode>General</c:formatCode>
                <c:ptCount val="42"/>
                <c:pt idx="0">
                  <c:v>0.42857142857142849</c:v>
                </c:pt>
                <c:pt idx="1">
                  <c:v>0.25</c:v>
                </c:pt>
                <c:pt idx="2">
                  <c:v>0.33333333333333337</c:v>
                </c:pt>
                <c:pt idx="3">
                  <c:v>0.36363636363636359</c:v>
                </c:pt>
                <c:pt idx="4">
                  <c:v>0.18181818181818182</c:v>
                </c:pt>
                <c:pt idx="5">
                  <c:v>0.25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0.19999999999999998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0.5</c:v>
                </c:pt>
                <c:pt idx="15">
                  <c:v>0</c:v>
                </c:pt>
                <c:pt idx="16">
                  <c:v>0.16666666666666666</c:v>
                </c:pt>
                <c:pt idx="17">
                  <c:v>0.33333333333333337</c:v>
                </c:pt>
                <c:pt idx="18">
                  <c:v>0</c:v>
                </c:pt>
                <c:pt idx="19">
                  <c:v>0.33333333333333337</c:v>
                </c:pt>
                <c:pt idx="20">
                  <c:v>0.33333333333333337</c:v>
                </c:pt>
                <c:pt idx="21">
                  <c:v>0</c:v>
                </c:pt>
                <c:pt idx="22">
                  <c:v>0.2</c:v>
                </c:pt>
                <c:pt idx="23">
                  <c:v>0.25</c:v>
                </c:pt>
                <c:pt idx="24">
                  <c:v>0</c:v>
                </c:pt>
                <c:pt idx="25">
                  <c:v>0.29032258064516125</c:v>
                </c:pt>
                <c:pt idx="26">
                  <c:v>0.25</c:v>
                </c:pt>
                <c:pt idx="27">
                  <c:v>0.20967741935483872</c:v>
                </c:pt>
                <c:pt idx="28">
                  <c:v>0.19855072463768117</c:v>
                </c:pt>
                <c:pt idx="29">
                  <c:v>0.21802325581395349</c:v>
                </c:pt>
                <c:pt idx="30">
                  <c:v>0.23318385650224216</c:v>
                </c:pt>
                <c:pt idx="31">
                  <c:v>0.17210144927536231</c:v>
                </c:pt>
                <c:pt idx="32">
                  <c:v>0.25384615384615383</c:v>
                </c:pt>
                <c:pt idx="33">
                  <c:v>0.22737306843267108</c:v>
                </c:pt>
                <c:pt idx="34">
                  <c:v>0.30418250950570347</c:v>
                </c:pt>
                <c:pt idx="35">
                  <c:v>0.19844357976653695</c:v>
                </c:pt>
                <c:pt idx="36">
                  <c:v>0.19292604501607716</c:v>
                </c:pt>
                <c:pt idx="37">
                  <c:v>0.18723404255319148</c:v>
                </c:pt>
                <c:pt idx="38">
                  <c:v>0.21409214092140921</c:v>
                </c:pt>
                <c:pt idx="39">
                  <c:v>0.26277372262773718</c:v>
                </c:pt>
                <c:pt idx="40">
                  <c:v>0.29921259842519687</c:v>
                </c:pt>
                <c:pt idx="41">
                  <c:v>0.19512195121951217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F3-47CA-8BFD-BBD58A6BA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261480"/>
        <c:axId val="455262136"/>
      </c:scatterChart>
      <c:valAx>
        <c:axId val="45526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262136"/>
        <c:crosses val="autoZero"/>
        <c:crossBetween val="midCat"/>
      </c:valAx>
      <c:valAx>
        <c:axId val="455262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261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4273840769903761E-4"/>
                  <c:y val="-0.2849438611840186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'MCDD0005 Organic Geochem'!$E$2:$E$22</c:f>
              <c:numCache>
                <c:formatCode>General</c:formatCode>
                <c:ptCount val="21"/>
                <c:pt idx="0">
                  <c:v>0.03</c:v>
                </c:pt>
                <c:pt idx="1">
                  <c:v>0.01</c:v>
                </c:pt>
                <c:pt idx="2">
                  <c:v>0.01</c:v>
                </c:pt>
                <c:pt idx="3">
                  <c:v>0.04</c:v>
                </c:pt>
                <c:pt idx="4">
                  <c:v>0.02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0.01</c:v>
                </c:pt>
                <c:pt idx="15">
                  <c:v>0</c:v>
                </c:pt>
                <c:pt idx="16">
                  <c:v>0.01</c:v>
                </c:pt>
                <c:pt idx="17">
                  <c:v>0.01</c:v>
                </c:pt>
                <c:pt idx="18">
                  <c:v>0</c:v>
                </c:pt>
                <c:pt idx="19">
                  <c:v>0.01</c:v>
                </c:pt>
                <c:pt idx="20">
                  <c:v>0.01</c:v>
                </c:pt>
              </c:numCache>
            </c:numRef>
          </c:xVal>
          <c:yVal>
            <c:numRef>
              <c:f>'MCDD0005 Organic Geochem'!$H$2:$H$22</c:f>
              <c:numCache>
                <c:formatCode>General</c:formatCode>
                <c:ptCount val="21"/>
                <c:pt idx="0">
                  <c:v>359.03309999999999</c:v>
                </c:pt>
                <c:pt idx="1">
                  <c:v>0</c:v>
                </c:pt>
                <c:pt idx="2">
                  <c:v>345.90230000000003</c:v>
                </c:pt>
                <c:pt idx="3">
                  <c:v>308.81630000000001</c:v>
                </c:pt>
                <c:pt idx="4">
                  <c:v>333.52980000000002</c:v>
                </c:pt>
                <c:pt idx="5">
                  <c:v>552.65949999999998</c:v>
                </c:pt>
                <c:pt idx="6">
                  <c:v>337.6508</c:v>
                </c:pt>
                <c:pt idx="7">
                  <c:v>335.51600000000002</c:v>
                </c:pt>
                <c:pt idx="8">
                  <c:v>389.58069999999998</c:v>
                </c:pt>
                <c:pt idx="9">
                  <c:v>314.48779999999999</c:v>
                </c:pt>
                <c:pt idx="10">
                  <c:v>609.22609999999997</c:v>
                </c:pt>
                <c:pt idx="11">
                  <c:v>606.38720000000001</c:v>
                </c:pt>
                <c:pt idx="12">
                  <c:v>431.86869999999999</c:v>
                </c:pt>
                <c:pt idx="13">
                  <c:v>342.04309999999998</c:v>
                </c:pt>
                <c:pt idx="14">
                  <c:v>369.17039999999997</c:v>
                </c:pt>
                <c:pt idx="15">
                  <c:v>549.66520000000003</c:v>
                </c:pt>
                <c:pt idx="16">
                  <c:v>333.47750000000002</c:v>
                </c:pt>
                <c:pt idx="17">
                  <c:v>318.52460000000002</c:v>
                </c:pt>
                <c:pt idx="18">
                  <c:v>575.54660000000001</c:v>
                </c:pt>
                <c:pt idx="19">
                  <c:v>367.98919999999998</c:v>
                </c:pt>
                <c:pt idx="20">
                  <c:v>335.70569999999998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23-4934-B5D5-CF5826245C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452447"/>
        <c:axId val="383451199"/>
      </c:scatterChart>
      <c:valAx>
        <c:axId val="3834524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3451199"/>
        <c:crosses val="autoZero"/>
        <c:crossBetween val="midCat"/>
      </c:valAx>
      <c:valAx>
        <c:axId val="383451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34524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'MCDD0005 Isotopes'!$A$2:$A$83</c:f>
              <c:numCache>
                <c:formatCode>General</c:formatCode>
                <c:ptCount val="82"/>
                <c:pt idx="0">
                  <c:v>10.81</c:v>
                </c:pt>
                <c:pt idx="1">
                  <c:v>12.24</c:v>
                </c:pt>
                <c:pt idx="2">
                  <c:v>13.71</c:v>
                </c:pt>
                <c:pt idx="3">
                  <c:v>14.41</c:v>
                </c:pt>
                <c:pt idx="4">
                  <c:v>15.27</c:v>
                </c:pt>
                <c:pt idx="5">
                  <c:v>17.510000000000002</c:v>
                </c:pt>
                <c:pt idx="6">
                  <c:v>21.41</c:v>
                </c:pt>
                <c:pt idx="7">
                  <c:v>19.149999999999999</c:v>
                </c:pt>
                <c:pt idx="8">
                  <c:v>23.54</c:v>
                </c:pt>
                <c:pt idx="9">
                  <c:v>25.57</c:v>
                </c:pt>
                <c:pt idx="10">
                  <c:v>28.02</c:v>
                </c:pt>
                <c:pt idx="11">
                  <c:v>29.21</c:v>
                </c:pt>
                <c:pt idx="12">
                  <c:v>30.49</c:v>
                </c:pt>
                <c:pt idx="13">
                  <c:v>32.72</c:v>
                </c:pt>
                <c:pt idx="14">
                  <c:v>33.950000000000003</c:v>
                </c:pt>
                <c:pt idx="15">
                  <c:v>36</c:v>
                </c:pt>
                <c:pt idx="16">
                  <c:v>37.54</c:v>
                </c:pt>
                <c:pt idx="17">
                  <c:v>38.9</c:v>
                </c:pt>
                <c:pt idx="18">
                  <c:v>40.15</c:v>
                </c:pt>
                <c:pt idx="19">
                  <c:v>41.5</c:v>
                </c:pt>
                <c:pt idx="20">
                  <c:v>43.27</c:v>
                </c:pt>
                <c:pt idx="21">
                  <c:v>44</c:v>
                </c:pt>
                <c:pt idx="22">
                  <c:v>45.84</c:v>
                </c:pt>
                <c:pt idx="23">
                  <c:v>46.9</c:v>
                </c:pt>
                <c:pt idx="24">
                  <c:v>48.4</c:v>
                </c:pt>
                <c:pt idx="25">
                  <c:v>52.03</c:v>
                </c:pt>
                <c:pt idx="26">
                  <c:v>53.93</c:v>
                </c:pt>
                <c:pt idx="27">
                  <c:v>55.37</c:v>
                </c:pt>
                <c:pt idx="28">
                  <c:v>55.87</c:v>
                </c:pt>
                <c:pt idx="29">
                  <c:v>58.8</c:v>
                </c:pt>
                <c:pt idx="30">
                  <c:v>60.2</c:v>
                </c:pt>
                <c:pt idx="31">
                  <c:v>63.13</c:v>
                </c:pt>
                <c:pt idx="32">
                  <c:v>66.69</c:v>
                </c:pt>
                <c:pt idx="33">
                  <c:v>68.290000000000006</c:v>
                </c:pt>
                <c:pt idx="34">
                  <c:v>71.7</c:v>
                </c:pt>
                <c:pt idx="35">
                  <c:v>73.349999999999994</c:v>
                </c:pt>
                <c:pt idx="36">
                  <c:v>75.75</c:v>
                </c:pt>
                <c:pt idx="37">
                  <c:v>76.7</c:v>
                </c:pt>
                <c:pt idx="38">
                  <c:v>78.569999999999993</c:v>
                </c:pt>
                <c:pt idx="39">
                  <c:v>80.95</c:v>
                </c:pt>
                <c:pt idx="40">
                  <c:v>83.35</c:v>
                </c:pt>
                <c:pt idx="41">
                  <c:v>85.6</c:v>
                </c:pt>
                <c:pt idx="42">
                  <c:v>85.75</c:v>
                </c:pt>
                <c:pt idx="43">
                  <c:v>87.5</c:v>
                </c:pt>
                <c:pt idx="44">
                  <c:v>89.42</c:v>
                </c:pt>
                <c:pt idx="45">
                  <c:v>91.23</c:v>
                </c:pt>
                <c:pt idx="46">
                  <c:v>92.86</c:v>
                </c:pt>
                <c:pt idx="47">
                  <c:v>93.2</c:v>
                </c:pt>
                <c:pt idx="48">
                  <c:v>95.19</c:v>
                </c:pt>
                <c:pt idx="49">
                  <c:v>97.97</c:v>
                </c:pt>
                <c:pt idx="50">
                  <c:v>99.5</c:v>
                </c:pt>
                <c:pt idx="51">
                  <c:v>101.9</c:v>
                </c:pt>
                <c:pt idx="52">
                  <c:v>103.63</c:v>
                </c:pt>
                <c:pt idx="53">
                  <c:v>104.83</c:v>
                </c:pt>
                <c:pt idx="54">
                  <c:v>107.07</c:v>
                </c:pt>
                <c:pt idx="55">
                  <c:v>108.3</c:v>
                </c:pt>
                <c:pt idx="56">
                  <c:v>110.75</c:v>
                </c:pt>
                <c:pt idx="57">
                  <c:v>113.05</c:v>
                </c:pt>
                <c:pt idx="58">
                  <c:v>114</c:v>
                </c:pt>
                <c:pt idx="59">
                  <c:v>115.9</c:v>
                </c:pt>
                <c:pt idx="60">
                  <c:v>116.77</c:v>
                </c:pt>
                <c:pt idx="61">
                  <c:v>119.77</c:v>
                </c:pt>
                <c:pt idx="62">
                  <c:v>121.03</c:v>
                </c:pt>
                <c:pt idx="63">
                  <c:v>122.86</c:v>
                </c:pt>
                <c:pt idx="64">
                  <c:v>124.4</c:v>
                </c:pt>
                <c:pt idx="65">
                  <c:v>125.83</c:v>
                </c:pt>
                <c:pt idx="66">
                  <c:v>127.71</c:v>
                </c:pt>
                <c:pt idx="67">
                  <c:v>129.35</c:v>
                </c:pt>
                <c:pt idx="68">
                  <c:v>130.63</c:v>
                </c:pt>
                <c:pt idx="69">
                  <c:v>133.09</c:v>
                </c:pt>
                <c:pt idx="70">
                  <c:v>135.55000000000001</c:v>
                </c:pt>
                <c:pt idx="71">
                  <c:v>136.62</c:v>
                </c:pt>
                <c:pt idx="72">
                  <c:v>140.1</c:v>
                </c:pt>
                <c:pt idx="73">
                  <c:v>142.52000000000001</c:v>
                </c:pt>
                <c:pt idx="74">
                  <c:v>144.55000000000001</c:v>
                </c:pt>
                <c:pt idx="75">
                  <c:v>147.07</c:v>
                </c:pt>
                <c:pt idx="76">
                  <c:v>148.15</c:v>
                </c:pt>
                <c:pt idx="77">
                  <c:v>150.96</c:v>
                </c:pt>
                <c:pt idx="78">
                  <c:v>156.41999999999999</c:v>
                </c:pt>
                <c:pt idx="79">
                  <c:v>158.38</c:v>
                </c:pt>
                <c:pt idx="80">
                  <c:v>159.72999999999999</c:v>
                </c:pt>
                <c:pt idx="81">
                  <c:v>161.97999999999999</c:v>
                </c:pt>
              </c:numCache>
            </c:numRef>
          </c:xVal>
          <c:yVal>
            <c:numRef>
              <c:f>'MCDD0005 Isotopes'!$D$2:$D$83</c:f>
              <c:numCache>
                <c:formatCode>General</c:formatCode>
                <c:ptCount val="82"/>
                <c:pt idx="0">
                  <c:v>-2.3989700401323373</c:v>
                </c:pt>
                <c:pt idx="1">
                  <c:v>-1.2743153746543303</c:v>
                </c:pt>
                <c:pt idx="2">
                  <c:v>-0.71804061586488765</c:v>
                </c:pt>
                <c:pt idx="3">
                  <c:v>-1.147850154074366</c:v>
                </c:pt>
                <c:pt idx="4">
                  <c:v>-2.2516381981048119</c:v>
                </c:pt>
                <c:pt idx="5">
                  <c:v>-0.94010622104412922</c:v>
                </c:pt>
                <c:pt idx="6">
                  <c:v>-1.1979050184874671</c:v>
                </c:pt>
                <c:pt idx="7">
                  <c:v>0.2129508070114691</c:v>
                </c:pt>
                <c:pt idx="8">
                  <c:v>-0.638427206413964</c:v>
                </c:pt>
                <c:pt idx="9">
                  <c:v>-0.96206563726869354</c:v>
                </c:pt>
                <c:pt idx="10">
                  <c:v>-0.37792743549038016</c:v>
                </c:pt>
                <c:pt idx="11">
                  <c:v>-0.7171594408839097</c:v>
                </c:pt>
                <c:pt idx="12">
                  <c:v>-3.098523679982728</c:v>
                </c:pt>
                <c:pt idx="13">
                  <c:v>-0.45903803385750042</c:v>
                </c:pt>
                <c:pt idx="14">
                  <c:v>0.47013691866937063</c:v>
                </c:pt>
                <c:pt idx="15">
                  <c:v>-0.75699487517320607</c:v>
                </c:pt>
                <c:pt idx="16">
                  <c:v>-0.53313257398858105</c:v>
                </c:pt>
                <c:pt idx="17">
                  <c:v>-0.64582601764529413</c:v>
                </c:pt>
                <c:pt idx="18">
                  <c:v>-0.54066695372717299</c:v>
                </c:pt>
                <c:pt idx="19">
                  <c:v>-0.64770141830640826</c:v>
                </c:pt>
                <c:pt idx="20">
                  <c:v>-0.76360564944384268</c:v>
                </c:pt>
                <c:pt idx="21">
                  <c:v>-1.495699525683629</c:v>
                </c:pt>
                <c:pt idx="22">
                  <c:v>-0.69773479219354673</c:v>
                </c:pt>
                <c:pt idx="23">
                  <c:v>-1.5395681634690763</c:v>
                </c:pt>
                <c:pt idx="24">
                  <c:v>-0.62607556846710266</c:v>
                </c:pt>
                <c:pt idx="25">
                  <c:v>-0.53499361275947488</c:v>
                </c:pt>
                <c:pt idx="26">
                  <c:v>-0.95526331337001724</c:v>
                </c:pt>
                <c:pt idx="27">
                  <c:v>-0.66631377956888982</c:v>
                </c:pt>
                <c:pt idx="28">
                  <c:v>-0.74561647854905688</c:v>
                </c:pt>
                <c:pt idx="29">
                  <c:v>-0.65493831356768972</c:v>
                </c:pt>
                <c:pt idx="30">
                  <c:v>-1.0239717584713213</c:v>
                </c:pt>
                <c:pt idx="31">
                  <c:v>-1.4654695358641658</c:v>
                </c:pt>
                <c:pt idx="32">
                  <c:v>-1.1345530573970275</c:v>
                </c:pt>
                <c:pt idx="33">
                  <c:v>-1.0740934963750814</c:v>
                </c:pt>
                <c:pt idx="34">
                  <c:v>-1.354385078868992</c:v>
                </c:pt>
                <c:pt idx="35">
                  <c:v>-1.157085641532084</c:v>
                </c:pt>
                <c:pt idx="36">
                  <c:v>-1.0665738114572756</c:v>
                </c:pt>
                <c:pt idx="37">
                  <c:v>-0.7429978713507519</c:v>
                </c:pt>
                <c:pt idx="38">
                  <c:v>-1.5849497751511148</c:v>
                </c:pt>
                <c:pt idx="39">
                  <c:v>-1.3027395315051418</c:v>
                </c:pt>
                <c:pt idx="40">
                  <c:v>-1.3019727357633575</c:v>
                </c:pt>
                <c:pt idx="41">
                  <c:v>-1.1702280655819557</c:v>
                </c:pt>
                <c:pt idx="42">
                  <c:v>-0.58294869880756561</c:v>
                </c:pt>
                <c:pt idx="43">
                  <c:v>-0.45429526118121721</c:v>
                </c:pt>
                <c:pt idx="44">
                  <c:v>-7.3441584125412393E-2</c:v>
                </c:pt>
                <c:pt idx="45">
                  <c:v>-1.4649795338910334</c:v>
                </c:pt>
                <c:pt idx="46">
                  <c:v>-1.4903822332212124</c:v>
                </c:pt>
                <c:pt idx="47">
                  <c:v>-1.2201260237073495</c:v>
                </c:pt>
                <c:pt idx="48">
                  <c:v>-1.3355786759463075</c:v>
                </c:pt>
                <c:pt idx="49">
                  <c:v>-1.3862730278627009</c:v>
                </c:pt>
                <c:pt idx="50">
                  <c:v>-1.18</c:v>
                </c:pt>
                <c:pt idx="51">
                  <c:v>-0.69695867685519675</c:v>
                </c:pt>
                <c:pt idx="52">
                  <c:v>-1.2247249337388151</c:v>
                </c:pt>
                <c:pt idx="53">
                  <c:v>-1.1951991952446559</c:v>
                </c:pt>
                <c:pt idx="54">
                  <c:v>-1.5669500376165513</c:v>
                </c:pt>
                <c:pt idx="55">
                  <c:v>-1.360921606407371</c:v>
                </c:pt>
                <c:pt idx="56">
                  <c:v>-1.304523054489958</c:v>
                </c:pt>
                <c:pt idx="57">
                  <c:v>-1.2183481533555893</c:v>
                </c:pt>
                <c:pt idx="58">
                  <c:v>-1.42</c:v>
                </c:pt>
                <c:pt idx="59">
                  <c:v>-0.76438684210780894</c:v>
                </c:pt>
                <c:pt idx="60">
                  <c:v>-0.7261784550138517</c:v>
                </c:pt>
                <c:pt idx="61">
                  <c:v>-0.75514756890333912</c:v>
                </c:pt>
                <c:pt idx="62">
                  <c:v>-0.68062495153829661</c:v>
                </c:pt>
                <c:pt idx="63">
                  <c:v>-0.54264642405822228</c:v>
                </c:pt>
                <c:pt idx="64">
                  <c:v>-0.85</c:v>
                </c:pt>
                <c:pt idx="65">
                  <c:v>-0.48253400770418259</c:v>
                </c:pt>
                <c:pt idx="66">
                  <c:v>-0.65527135447625795</c:v>
                </c:pt>
                <c:pt idx="67">
                  <c:v>-0.54550307843920853</c:v>
                </c:pt>
                <c:pt idx="68">
                  <c:v>-0.52615251147372788</c:v>
                </c:pt>
                <c:pt idx="69">
                  <c:v>-0.31288974828239263</c:v>
                </c:pt>
                <c:pt idx="70">
                  <c:v>-0.31</c:v>
                </c:pt>
                <c:pt idx="71">
                  <c:v>-0.48115309702473541</c:v>
                </c:pt>
                <c:pt idx="72">
                  <c:v>-1.2527125900902187</c:v>
                </c:pt>
                <c:pt idx="73">
                  <c:v>-0.35765581909221267</c:v>
                </c:pt>
                <c:pt idx="74">
                  <c:v>-0.54613831931612045</c:v>
                </c:pt>
                <c:pt idx="75">
                  <c:v>-0.28559958952644759</c:v>
                </c:pt>
                <c:pt idx="76">
                  <c:v>-0.40370123153613668</c:v>
                </c:pt>
                <c:pt idx="77">
                  <c:v>-0.88325008161312735</c:v>
                </c:pt>
                <c:pt idx="78">
                  <c:v>-0.68</c:v>
                </c:pt>
                <c:pt idx="79">
                  <c:v>-0.85</c:v>
                </c:pt>
                <c:pt idx="80">
                  <c:v>-0.93</c:v>
                </c:pt>
                <c:pt idx="81">
                  <c:v>-0.51171023321106812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60-44B4-B0F3-49FFA8FA08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186016"/>
        <c:axId val="409191592"/>
      </c:scatterChart>
      <c:valAx>
        <c:axId val="409186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191592"/>
        <c:crosses val="autoZero"/>
        <c:crossBetween val="midCat"/>
      </c:valAx>
      <c:valAx>
        <c:axId val="40919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186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161925</xdr:colOff>
      <xdr:row>17</xdr:row>
      <xdr:rowOff>142875</xdr:rowOff>
    </xdr:from>
    <xdr:to>
      <xdr:col>21</xdr:col>
      <xdr:colOff>466725</xdr:colOff>
      <xdr:row>32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476725</xdr:colOff>
      <xdr:row>7</xdr:row>
      <xdr:rowOff>68997</xdr:rowOff>
    </xdr:from>
    <xdr:to>
      <xdr:col>25</xdr:col>
      <xdr:colOff>196187</xdr:colOff>
      <xdr:row>22</xdr:row>
      <xdr:rowOff>111077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3EA067-7EE0-4C1B-8572-EAB51EE27C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533400</xdr:colOff>
      <xdr:row>13</xdr:row>
      <xdr:rowOff>180975</xdr:rowOff>
    </xdr:from>
    <xdr:to>
      <xdr:col>23</xdr:col>
      <xdr:colOff>228600</xdr:colOff>
      <xdr:row>28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193"/>
  <sheetViews>
    <sheetView topLeftCell="BU1" zoomScale="115" zoomScaleNormal="115" workbookViewId="0">
      <pane ySplit="1" topLeftCell="A65" activePane="bottomLeft" state="frozen"/>
      <selection pane="bottomLeft" activeCell="CG1" sqref="CG1:CQ1048576"/>
    </sheetView>
  </sheetViews>
  <sheetFormatPr defaultRowHeight="15" x14ac:dyDescent="0.25"/>
  <cols>
    <col min="1" max="1" width="19.5703125" bestFit="1" customWidth="1"/>
    <col min="2" max="2" width="6.42578125" bestFit="1" customWidth="1"/>
    <col min="3" max="3" width="12.140625" bestFit="1" customWidth="1"/>
    <col min="4" max="6" width="12.140625" customWidth="1"/>
    <col min="7" max="7" width="11.140625" bestFit="1" customWidth="1"/>
    <col min="8" max="8" width="10.5703125" bestFit="1" customWidth="1"/>
    <col min="9" max="9" width="11" bestFit="1" customWidth="1"/>
    <col min="10" max="11" width="11.140625" bestFit="1" customWidth="1"/>
    <col min="12" max="12" width="10.5703125" bestFit="1" customWidth="1"/>
    <col min="13" max="15" width="11.140625" bestFit="1" customWidth="1"/>
    <col min="16" max="17" width="10.85546875" bestFit="1" customWidth="1"/>
    <col min="18" max="18" width="11.140625" bestFit="1" customWidth="1"/>
    <col min="19" max="19" width="10.85546875" bestFit="1" customWidth="1"/>
    <col min="20" max="20" width="10.85546875" customWidth="1"/>
    <col min="21" max="21" width="11.28515625" bestFit="1" customWidth="1"/>
    <col min="22" max="22" width="10.85546875" bestFit="1" customWidth="1"/>
    <col min="23" max="23" width="10.5703125" bestFit="1" customWidth="1"/>
    <col min="24" max="24" width="10.42578125" bestFit="1" customWidth="1"/>
    <col min="25" max="25" width="10.28515625" bestFit="1" customWidth="1"/>
    <col min="26" max="26" width="11.5703125" bestFit="1" customWidth="1"/>
    <col min="27" max="28" width="11.85546875" bestFit="1" customWidth="1"/>
    <col min="29" max="29" width="11.28515625" bestFit="1" customWidth="1"/>
    <col min="30" max="30" width="11.42578125" bestFit="1" customWidth="1"/>
    <col min="31" max="31" width="10.7109375" bestFit="1" customWidth="1"/>
    <col min="32" max="32" width="10.42578125" bestFit="1" customWidth="1"/>
    <col min="33" max="35" width="11.140625" bestFit="1" customWidth="1"/>
    <col min="36" max="36" width="10.42578125" bestFit="1" customWidth="1"/>
    <col min="37" max="37" width="11" bestFit="1" customWidth="1"/>
    <col min="38" max="38" width="10.7109375" bestFit="1" customWidth="1"/>
    <col min="39" max="39" width="10.85546875" bestFit="1" customWidth="1"/>
    <col min="40" max="40" width="10.42578125" bestFit="1" customWidth="1"/>
    <col min="41" max="41" width="11" bestFit="1" customWidth="1"/>
    <col min="42" max="42" width="10.5703125" bestFit="1" customWidth="1"/>
    <col min="43" max="44" width="11" bestFit="1" customWidth="1"/>
    <col min="45" max="45" width="11.140625" bestFit="1" customWidth="1"/>
    <col min="46" max="47" width="10.42578125" bestFit="1" customWidth="1"/>
    <col min="48" max="48" width="10.7109375" bestFit="1" customWidth="1"/>
    <col min="49" max="49" width="10.5703125" bestFit="1" customWidth="1"/>
    <col min="50" max="50" width="11.28515625" bestFit="1" customWidth="1"/>
    <col min="51" max="51" width="10.42578125" bestFit="1" customWidth="1"/>
    <col min="52" max="52" width="11" bestFit="1" customWidth="1"/>
    <col min="53" max="53" width="11" customWidth="1"/>
    <col min="54" max="54" width="10.5703125" bestFit="1" customWidth="1"/>
    <col min="55" max="55" width="10.85546875" bestFit="1" customWidth="1"/>
    <col min="56" max="56" width="11.140625" bestFit="1" customWidth="1"/>
    <col min="57" max="57" width="10.7109375" bestFit="1" customWidth="1"/>
    <col min="58" max="58" width="11.42578125" bestFit="1" customWidth="1"/>
    <col min="59" max="59" width="11.5703125" bestFit="1" customWidth="1"/>
    <col min="60" max="60" width="11.140625" bestFit="1" customWidth="1"/>
    <col min="61" max="61" width="11.42578125" bestFit="1" customWidth="1"/>
    <col min="62" max="63" width="11.140625" bestFit="1" customWidth="1"/>
    <col min="64" max="64" width="11.42578125" bestFit="1" customWidth="1"/>
    <col min="65" max="65" width="10.7109375" bestFit="1" customWidth="1"/>
    <col min="66" max="66" width="11.5703125" bestFit="1" customWidth="1"/>
    <col min="67" max="67" width="11.140625" bestFit="1" customWidth="1"/>
    <col min="68" max="68" width="10.85546875" bestFit="1" customWidth="1"/>
    <col min="91" max="91" width="13" bestFit="1" customWidth="1"/>
  </cols>
  <sheetData>
    <row r="1" spans="1:95" x14ac:dyDescent="0.25">
      <c r="A1" s="4" t="s">
        <v>0</v>
      </c>
      <c r="B1" s="4" t="s">
        <v>1</v>
      </c>
      <c r="C1" s="4" t="s">
        <v>2</v>
      </c>
      <c r="D1" s="4" t="s">
        <v>573</v>
      </c>
      <c r="E1" s="4" t="s">
        <v>574</v>
      </c>
      <c r="F1" s="4" t="s">
        <v>575</v>
      </c>
      <c r="G1" s="4" t="s">
        <v>3</v>
      </c>
      <c r="H1" s="4" t="s">
        <v>4</v>
      </c>
      <c r="I1" s="4" t="s">
        <v>5</v>
      </c>
      <c r="J1" s="4" t="s">
        <v>6</v>
      </c>
      <c r="K1" s="4" t="s">
        <v>7</v>
      </c>
      <c r="L1" s="4" t="s">
        <v>8</v>
      </c>
      <c r="M1" s="4" t="s">
        <v>9</v>
      </c>
      <c r="N1" s="4" t="s">
        <v>10</v>
      </c>
      <c r="O1" s="4" t="s">
        <v>11</v>
      </c>
      <c r="P1" s="4" t="s">
        <v>12</v>
      </c>
      <c r="Q1" s="4" t="s">
        <v>13</v>
      </c>
      <c r="R1" s="4" t="s">
        <v>14</v>
      </c>
      <c r="S1" s="4" t="s">
        <v>15</v>
      </c>
      <c r="T1" s="4" t="s">
        <v>593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  <c r="AC1" s="4" t="s">
        <v>24</v>
      </c>
      <c r="AD1" s="4" t="s">
        <v>25</v>
      </c>
      <c r="AE1" s="4" t="s">
        <v>26</v>
      </c>
      <c r="AF1" s="4" t="s">
        <v>27</v>
      </c>
      <c r="AG1" s="4" t="s">
        <v>28</v>
      </c>
      <c r="AH1" s="4" t="s">
        <v>29</v>
      </c>
      <c r="AI1" s="4" t="s">
        <v>30</v>
      </c>
      <c r="AJ1" s="4" t="s">
        <v>31</v>
      </c>
      <c r="AK1" s="4" t="s">
        <v>32</v>
      </c>
      <c r="AL1" s="4" t="s">
        <v>33</v>
      </c>
      <c r="AM1" s="4" t="s">
        <v>34</v>
      </c>
      <c r="AN1" s="4" t="s">
        <v>35</v>
      </c>
      <c r="AO1" s="4" t="s">
        <v>36</v>
      </c>
      <c r="AP1" s="4" t="s">
        <v>37</v>
      </c>
      <c r="AQ1" s="4" t="s">
        <v>38</v>
      </c>
      <c r="AR1" s="4" t="s">
        <v>39</v>
      </c>
      <c r="AS1" s="4" t="s">
        <v>40</v>
      </c>
      <c r="AT1" s="4" t="s">
        <v>41</v>
      </c>
      <c r="AU1" s="4" t="s">
        <v>42</v>
      </c>
      <c r="AV1" s="4" t="s">
        <v>43</v>
      </c>
      <c r="AW1" s="4" t="s">
        <v>44</v>
      </c>
      <c r="AX1" s="4" t="s">
        <v>45</v>
      </c>
      <c r="AY1" s="4" t="s">
        <v>46</v>
      </c>
      <c r="AZ1" s="4" t="s">
        <v>47</v>
      </c>
      <c r="BA1" s="4" t="s">
        <v>592</v>
      </c>
      <c r="BB1" s="4" t="s">
        <v>48</v>
      </c>
      <c r="BC1" s="4" t="s">
        <v>49</v>
      </c>
      <c r="BD1" s="4" t="s">
        <v>50</v>
      </c>
      <c r="BE1" s="4" t="s">
        <v>51</v>
      </c>
      <c r="BF1" s="4" t="s">
        <v>52</v>
      </c>
      <c r="BG1" s="4" t="s">
        <v>53</v>
      </c>
      <c r="BH1" s="4" t="s">
        <v>54</v>
      </c>
      <c r="BI1" s="4" t="s">
        <v>55</v>
      </c>
      <c r="BJ1" s="4" t="s">
        <v>56</v>
      </c>
      <c r="BK1" s="4" t="s">
        <v>57</v>
      </c>
      <c r="BL1" s="4" t="s">
        <v>58</v>
      </c>
      <c r="BM1" s="4" t="s">
        <v>59</v>
      </c>
      <c r="BN1" s="4" t="s">
        <v>60</v>
      </c>
      <c r="BO1" s="4" t="s">
        <v>61</v>
      </c>
      <c r="BP1" s="4" t="s">
        <v>62</v>
      </c>
      <c r="BQ1" s="4" t="s">
        <v>576</v>
      </c>
      <c r="BR1" s="4" t="s">
        <v>577</v>
      </c>
      <c r="BS1" s="4" t="s">
        <v>578</v>
      </c>
      <c r="BT1" s="4" t="s">
        <v>579</v>
      </c>
      <c r="BU1" s="4" t="s">
        <v>580</v>
      </c>
      <c r="BV1" s="4" t="s">
        <v>581</v>
      </c>
      <c r="BW1" s="4" t="s">
        <v>582</v>
      </c>
      <c r="BX1" s="4" t="s">
        <v>583</v>
      </c>
      <c r="BY1" s="4" t="s">
        <v>584</v>
      </c>
      <c r="BZ1" s="4" t="s">
        <v>585</v>
      </c>
      <c r="CA1" s="4" t="s">
        <v>586</v>
      </c>
      <c r="CB1" s="4" t="s">
        <v>587</v>
      </c>
      <c r="CC1" s="4" t="s">
        <v>588</v>
      </c>
      <c r="CD1" s="4" t="s">
        <v>589</v>
      </c>
      <c r="CE1" s="4" t="s">
        <v>590</v>
      </c>
      <c r="CF1" s="4" t="s">
        <v>591</v>
      </c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</row>
    <row r="2" spans="1:95" x14ac:dyDescent="0.25">
      <c r="A2" s="4" t="s">
        <v>63</v>
      </c>
      <c r="B2" s="4">
        <v>165.2</v>
      </c>
      <c r="C2" s="4" t="s">
        <v>64</v>
      </c>
      <c r="D2" s="4">
        <f t="shared" ref="D2:D33" si="0">AB2/H2</f>
        <v>0.1736111111111111</v>
      </c>
      <c r="E2" s="4">
        <f t="shared" ref="E2:E33" si="1">AV2/H2</f>
        <v>0.23148148148148145</v>
      </c>
      <c r="F2" s="4">
        <f t="shared" ref="F2:F33" si="2">AW2/H2</f>
        <v>16.203703703703702</v>
      </c>
      <c r="G2" s="4">
        <v>0.6</v>
      </c>
      <c r="H2" s="4">
        <v>8.64</v>
      </c>
      <c r="I2" s="4">
        <v>17</v>
      </c>
      <c r="J2" s="4">
        <v>220</v>
      </c>
      <c r="K2" s="4">
        <v>6.5</v>
      </c>
      <c r="L2" s="4">
        <v>0.8</v>
      </c>
      <c r="M2" s="4">
        <v>0.35</v>
      </c>
      <c r="N2" s="4" t="s">
        <v>65</v>
      </c>
      <c r="O2" s="4">
        <v>39</v>
      </c>
      <c r="P2" s="4">
        <v>100</v>
      </c>
      <c r="Q2" s="4">
        <v>15</v>
      </c>
      <c r="R2" s="4">
        <v>86</v>
      </c>
      <c r="S2" s="4">
        <v>3.11</v>
      </c>
      <c r="T2" s="4">
        <f>(S2/10^6*100)/55.85</f>
        <v>5.5684870188003575E-6</v>
      </c>
      <c r="U2" s="4">
        <v>25.6</v>
      </c>
      <c r="V2" s="4">
        <v>4.4000000000000004</v>
      </c>
      <c r="W2" s="4" t="s">
        <v>66</v>
      </c>
      <c r="X2" s="4">
        <v>7.44</v>
      </c>
      <c r="Y2" s="4">
        <v>190</v>
      </c>
      <c r="Z2" s="4">
        <v>1.69</v>
      </c>
      <c r="AA2" s="4">
        <v>0.01</v>
      </c>
      <c r="AB2" s="4">
        <v>1.5</v>
      </c>
      <c r="AC2" s="4">
        <v>0.09</v>
      </c>
      <c r="AD2" s="4">
        <v>9.5</v>
      </c>
      <c r="AE2" s="4">
        <v>40</v>
      </c>
      <c r="AF2" s="4">
        <v>7.0000000000000007E-2</v>
      </c>
      <c r="AG2" s="4">
        <v>63</v>
      </c>
      <c r="AH2" s="4">
        <v>244</v>
      </c>
      <c r="AI2" s="4" t="s">
        <v>67</v>
      </c>
      <c r="AJ2" s="4">
        <v>5200</v>
      </c>
      <c r="AK2" s="4">
        <v>2.6</v>
      </c>
      <c r="AL2" s="4">
        <v>22</v>
      </c>
      <c r="AM2" s="4" t="s">
        <v>68</v>
      </c>
      <c r="AN2" s="4">
        <v>27.7</v>
      </c>
      <c r="AO2" s="4">
        <v>2.8</v>
      </c>
      <c r="AP2" s="4">
        <v>44</v>
      </c>
      <c r="AQ2" s="4">
        <v>0.8</v>
      </c>
      <c r="AR2" s="4" t="s">
        <v>69</v>
      </c>
      <c r="AS2" s="4">
        <v>10.7</v>
      </c>
      <c r="AT2" s="4">
        <v>3550</v>
      </c>
      <c r="AU2" s="4">
        <v>1.9</v>
      </c>
      <c r="AV2" s="4">
        <v>2</v>
      </c>
      <c r="AW2" s="4">
        <v>140</v>
      </c>
      <c r="AX2" s="4">
        <v>21</v>
      </c>
      <c r="AY2" s="4">
        <v>17</v>
      </c>
      <c r="AZ2" s="4">
        <v>30</v>
      </c>
      <c r="BA2" s="4">
        <f>(AZ2/10^6*100)/65.9</f>
        <v>4.5523520485584216E-5</v>
      </c>
      <c r="BB2" s="4">
        <v>103</v>
      </c>
      <c r="BC2" s="4">
        <v>23.9</v>
      </c>
      <c r="BD2" s="4">
        <v>45.7</v>
      </c>
      <c r="BE2" s="4">
        <v>5.6</v>
      </c>
      <c r="BF2" s="4">
        <v>20.6</v>
      </c>
      <c r="BG2" s="4">
        <v>4.0999999999999996</v>
      </c>
      <c r="BH2" s="4">
        <v>0.85</v>
      </c>
      <c r="BI2" s="4">
        <v>3.8</v>
      </c>
      <c r="BJ2" s="4">
        <v>0.54</v>
      </c>
      <c r="BK2" s="4">
        <v>3.3</v>
      </c>
      <c r="BL2" s="4">
        <v>0.64</v>
      </c>
      <c r="BM2" s="4">
        <v>1.9</v>
      </c>
      <c r="BN2" s="4">
        <v>0.3</v>
      </c>
      <c r="BO2" s="4">
        <v>1.85</v>
      </c>
      <c r="BP2" s="4">
        <v>0.3</v>
      </c>
      <c r="BQ2" s="4">
        <f t="shared" ref="BQ2:BQ33" si="3">BC2/38</f>
        <v>0.62894736842105259</v>
      </c>
      <c r="BR2" s="4">
        <f t="shared" ref="BR2:BR33" si="4">BD2/80</f>
        <v>0.57125000000000004</v>
      </c>
      <c r="BS2" s="4">
        <f t="shared" ref="BS2:BS33" si="5">BE2/8.9</f>
        <v>0.6292134831460674</v>
      </c>
      <c r="BT2" s="4">
        <f t="shared" ref="BT2:BT33" si="6">BF2/32</f>
        <v>0.64375000000000004</v>
      </c>
      <c r="BU2" s="4">
        <f t="shared" ref="BU2:BU33" si="7">BG2/5.6</f>
        <v>0.7321428571428571</v>
      </c>
      <c r="BV2" s="4">
        <f t="shared" ref="BV2:BV33" si="8">BH2/1.1</f>
        <v>0.7727272727272726</v>
      </c>
      <c r="BW2" s="4">
        <f t="shared" ref="BW2:BW33" si="9">BI2/4.7</f>
        <v>0.80851063829787229</v>
      </c>
      <c r="BX2" s="4">
        <f t="shared" ref="BX2:BX33" si="10">BJ2/0.77</f>
        <v>0.70129870129870131</v>
      </c>
      <c r="BY2" s="4">
        <f t="shared" ref="BY2:BY33" si="11">BK2/4.4</f>
        <v>0.74999999999999989</v>
      </c>
      <c r="BZ2" s="4">
        <f t="shared" ref="BZ2:BZ33" si="12">AY2/27</f>
        <v>0.62962962962962965</v>
      </c>
      <c r="CA2" s="4">
        <f t="shared" ref="CA2:CA33" si="13">BL2/1</f>
        <v>0.64</v>
      </c>
      <c r="CB2" s="4">
        <f t="shared" ref="CB2:CB33" si="14">BM2/2.9</f>
        <v>0.65517241379310343</v>
      </c>
      <c r="CC2" s="4">
        <f t="shared" ref="CC2:CC33" si="15">BN2/0.4</f>
        <v>0.74999999999999989</v>
      </c>
      <c r="CD2" s="4">
        <f t="shared" ref="CD2:CD33" si="16">BO2/2.8</f>
        <v>0.66071428571428581</v>
      </c>
      <c r="CE2" s="4">
        <f t="shared" ref="CE2:CE33" si="17">BP2/0.43</f>
        <v>0.69767441860465118</v>
      </c>
      <c r="CF2" s="4">
        <f>BR2*(BT2/(BS2^2))</f>
        <v>0.92885391173070808</v>
      </c>
      <c r="CG2" s="4"/>
      <c r="CH2" s="4"/>
      <c r="CI2" s="4"/>
      <c r="CJ2" s="4"/>
      <c r="CK2" s="4"/>
    </row>
    <row r="3" spans="1:95" x14ac:dyDescent="0.25">
      <c r="A3" s="4" t="s">
        <v>70</v>
      </c>
      <c r="B3" s="4">
        <v>166.3</v>
      </c>
      <c r="C3" s="4" t="s">
        <v>64</v>
      </c>
      <c r="D3" s="4">
        <f t="shared" si="0"/>
        <v>0.12515644555694619</v>
      </c>
      <c r="E3" s="4">
        <f t="shared" si="1"/>
        <v>0.25031289111389238</v>
      </c>
      <c r="F3" s="4">
        <f t="shared" si="2"/>
        <v>22.528160200250312</v>
      </c>
      <c r="G3" s="4" t="s">
        <v>69</v>
      </c>
      <c r="H3" s="4">
        <v>7.99</v>
      </c>
      <c r="I3" s="4">
        <v>4</v>
      </c>
      <c r="J3" s="4">
        <v>140</v>
      </c>
      <c r="K3" s="4">
        <v>6</v>
      </c>
      <c r="L3" s="4" t="s">
        <v>67</v>
      </c>
      <c r="M3" s="4">
        <v>0.24</v>
      </c>
      <c r="N3" s="4" t="s">
        <v>65</v>
      </c>
      <c r="O3" s="4">
        <v>38</v>
      </c>
      <c r="P3" s="4">
        <v>100</v>
      </c>
      <c r="Q3" s="4">
        <v>10.9</v>
      </c>
      <c r="R3" s="4">
        <v>102</v>
      </c>
      <c r="S3" s="4">
        <v>6.92</v>
      </c>
      <c r="T3" s="4">
        <f t="shared" ref="T3:T66" si="18">(S3/10^6*100)/55.85</f>
        <v>1.2390331244404656E-5</v>
      </c>
      <c r="U3" s="4">
        <v>23.8</v>
      </c>
      <c r="V3" s="4">
        <v>2.8</v>
      </c>
      <c r="W3" s="4" t="s">
        <v>66</v>
      </c>
      <c r="X3" s="4">
        <v>7.36</v>
      </c>
      <c r="Y3" s="4">
        <v>140</v>
      </c>
      <c r="Z3" s="4">
        <v>1.73</v>
      </c>
      <c r="AA3" s="4">
        <v>0.01</v>
      </c>
      <c r="AB3" s="4">
        <v>1</v>
      </c>
      <c r="AC3" s="4">
        <v>0.06</v>
      </c>
      <c r="AD3" s="4">
        <v>9</v>
      </c>
      <c r="AE3" s="4">
        <v>32</v>
      </c>
      <c r="AF3" s="4">
        <v>0.04</v>
      </c>
      <c r="AG3" s="4">
        <v>5</v>
      </c>
      <c r="AH3" s="4">
        <v>234</v>
      </c>
      <c r="AI3" s="4" t="s">
        <v>67</v>
      </c>
      <c r="AJ3" s="4">
        <v>500</v>
      </c>
      <c r="AK3" s="4">
        <v>1.2</v>
      </c>
      <c r="AL3" s="4">
        <v>34</v>
      </c>
      <c r="AM3" s="4" t="s">
        <v>68</v>
      </c>
      <c r="AN3" s="4">
        <v>25.3</v>
      </c>
      <c r="AO3" s="4">
        <v>2.1</v>
      </c>
      <c r="AP3" s="4">
        <v>47</v>
      </c>
      <c r="AQ3" s="4">
        <v>0.7</v>
      </c>
      <c r="AR3" s="4" t="s">
        <v>69</v>
      </c>
      <c r="AS3" s="4">
        <v>7.5</v>
      </c>
      <c r="AT3" s="4">
        <v>4150</v>
      </c>
      <c r="AU3" s="4">
        <v>0.4</v>
      </c>
      <c r="AV3" s="4">
        <v>2</v>
      </c>
      <c r="AW3" s="4">
        <v>180</v>
      </c>
      <c r="AX3" s="4">
        <v>30</v>
      </c>
      <c r="AY3" s="4">
        <v>13</v>
      </c>
      <c r="AZ3" s="4">
        <v>28</v>
      </c>
      <c r="BA3" s="4">
        <f t="shared" ref="BA3:BA66" si="19">(AZ3/10^6*100)/65.9</f>
        <v>4.2488619119878598E-5</v>
      </c>
      <c r="BB3" s="4">
        <v>100</v>
      </c>
      <c r="BC3" s="4">
        <v>27.4</v>
      </c>
      <c r="BD3" s="4">
        <v>49.4</v>
      </c>
      <c r="BE3" s="4">
        <v>5.6</v>
      </c>
      <c r="BF3" s="4">
        <v>18.3</v>
      </c>
      <c r="BG3" s="4">
        <v>2.95</v>
      </c>
      <c r="BH3" s="4">
        <v>0.6</v>
      </c>
      <c r="BI3" s="4">
        <v>2.6</v>
      </c>
      <c r="BJ3" s="4">
        <v>0.38</v>
      </c>
      <c r="BK3" s="4">
        <v>2.35</v>
      </c>
      <c r="BL3" s="4">
        <v>0.5</v>
      </c>
      <c r="BM3" s="4">
        <v>1.6</v>
      </c>
      <c r="BN3" s="4">
        <v>0.25</v>
      </c>
      <c r="BO3" s="4">
        <v>1.65</v>
      </c>
      <c r="BP3" s="4">
        <v>0.26</v>
      </c>
      <c r="BQ3" s="4">
        <f t="shared" si="3"/>
        <v>0.72105263157894728</v>
      </c>
      <c r="BR3" s="4">
        <f t="shared" si="4"/>
        <v>0.61749999999999994</v>
      </c>
      <c r="BS3" s="4">
        <f t="shared" si="5"/>
        <v>0.6292134831460674</v>
      </c>
      <c r="BT3" s="4">
        <f t="shared" si="6"/>
        <v>0.57187500000000002</v>
      </c>
      <c r="BU3" s="4">
        <f t="shared" si="7"/>
        <v>0.5267857142857143</v>
      </c>
      <c r="BV3" s="4">
        <f t="shared" si="8"/>
        <v>0.54545454545454541</v>
      </c>
      <c r="BW3" s="4">
        <f t="shared" si="9"/>
        <v>0.55319148936170215</v>
      </c>
      <c r="BX3" s="4">
        <f t="shared" si="10"/>
        <v>0.4935064935064935</v>
      </c>
      <c r="BY3" s="4">
        <f t="shared" si="11"/>
        <v>0.53409090909090906</v>
      </c>
      <c r="BZ3" s="4">
        <f t="shared" si="12"/>
        <v>0.48148148148148145</v>
      </c>
      <c r="CA3" s="4">
        <f t="shared" si="13"/>
        <v>0.5</v>
      </c>
      <c r="CB3" s="4">
        <f t="shared" si="14"/>
        <v>0.55172413793103448</v>
      </c>
      <c r="CC3" s="4">
        <f t="shared" si="15"/>
        <v>0.625</v>
      </c>
      <c r="CD3" s="4">
        <f t="shared" si="16"/>
        <v>0.5892857142857143</v>
      </c>
      <c r="CE3" s="4">
        <f t="shared" si="17"/>
        <v>0.60465116279069775</v>
      </c>
      <c r="CF3" s="4">
        <f t="shared" ref="CF3:CF66" si="20">BR3*(BT3/(BS3^2))</f>
        <v>0.8919531274912309</v>
      </c>
      <c r="CG3" s="4"/>
      <c r="CH3" s="4"/>
      <c r="CI3" s="4"/>
      <c r="CJ3" s="4"/>
      <c r="CK3" s="4"/>
    </row>
    <row r="4" spans="1:95" x14ac:dyDescent="0.25">
      <c r="A4" s="4" t="s">
        <v>71</v>
      </c>
      <c r="B4" s="4">
        <v>167.3</v>
      </c>
      <c r="C4" s="4" t="s">
        <v>64</v>
      </c>
      <c r="D4" s="4" t="e">
        <f t="shared" si="0"/>
        <v>#VALUE!</v>
      </c>
      <c r="E4" s="4">
        <f t="shared" si="1"/>
        <v>0.4</v>
      </c>
      <c r="F4" s="4">
        <f t="shared" si="2"/>
        <v>12.8</v>
      </c>
      <c r="G4" s="4" t="s">
        <v>69</v>
      </c>
      <c r="H4" s="4">
        <v>6.25</v>
      </c>
      <c r="I4" s="4">
        <v>5</v>
      </c>
      <c r="J4" s="4">
        <v>200</v>
      </c>
      <c r="K4" s="4">
        <v>6</v>
      </c>
      <c r="L4" s="4" t="s">
        <v>67</v>
      </c>
      <c r="M4" s="4">
        <v>4.6100000000000003</v>
      </c>
      <c r="N4" s="4" t="s">
        <v>65</v>
      </c>
      <c r="O4" s="4">
        <v>27</v>
      </c>
      <c r="P4" s="4">
        <v>60</v>
      </c>
      <c r="Q4" s="4">
        <v>17.8</v>
      </c>
      <c r="R4" s="4">
        <v>8</v>
      </c>
      <c r="S4" s="4">
        <v>3.42</v>
      </c>
      <c r="T4" s="4">
        <f t="shared" si="18"/>
        <v>6.1235452103849589E-6</v>
      </c>
      <c r="U4" s="4">
        <v>21.4</v>
      </c>
      <c r="V4" s="4">
        <v>3</v>
      </c>
      <c r="W4" s="4" t="s">
        <v>66</v>
      </c>
      <c r="X4" s="4">
        <v>5.52</v>
      </c>
      <c r="Y4" s="4">
        <v>110</v>
      </c>
      <c r="Z4" s="4">
        <v>3.84</v>
      </c>
      <c r="AA4" s="4">
        <v>0.06</v>
      </c>
      <c r="AB4" s="4" t="s">
        <v>65</v>
      </c>
      <c r="AC4" s="4">
        <v>7.0000000000000007E-2</v>
      </c>
      <c r="AD4" s="4">
        <v>11.5</v>
      </c>
      <c r="AE4" s="4">
        <v>18</v>
      </c>
      <c r="AF4" s="4">
        <v>6.5000000000000002E-2</v>
      </c>
      <c r="AG4" s="4">
        <v>5</v>
      </c>
      <c r="AH4" s="4">
        <v>234</v>
      </c>
      <c r="AI4" s="4" t="s">
        <v>67</v>
      </c>
      <c r="AJ4" s="4">
        <v>650</v>
      </c>
      <c r="AK4" s="4">
        <v>1.2</v>
      </c>
      <c r="AL4" s="4">
        <v>13</v>
      </c>
      <c r="AM4" s="4" t="s">
        <v>68</v>
      </c>
      <c r="AN4" s="4">
        <v>22.9</v>
      </c>
      <c r="AO4" s="4">
        <v>3.1</v>
      </c>
      <c r="AP4" s="4">
        <v>59.5</v>
      </c>
      <c r="AQ4" s="4">
        <v>1</v>
      </c>
      <c r="AR4" s="4" t="s">
        <v>69</v>
      </c>
      <c r="AS4" s="4">
        <v>12.5</v>
      </c>
      <c r="AT4" s="4">
        <v>2900</v>
      </c>
      <c r="AU4" s="4">
        <v>0.6</v>
      </c>
      <c r="AV4" s="4">
        <v>2.5</v>
      </c>
      <c r="AW4" s="4">
        <v>80</v>
      </c>
      <c r="AX4" s="4">
        <v>27</v>
      </c>
      <c r="AY4" s="4">
        <v>20</v>
      </c>
      <c r="AZ4" s="4">
        <v>24</v>
      </c>
      <c r="BA4" s="4">
        <f t="shared" si="19"/>
        <v>3.6418816388467377E-5</v>
      </c>
      <c r="BB4" s="4">
        <v>109</v>
      </c>
      <c r="BC4" s="4">
        <v>40.4</v>
      </c>
      <c r="BD4" s="4">
        <v>76.8</v>
      </c>
      <c r="BE4" s="4">
        <v>9.1</v>
      </c>
      <c r="BF4" s="4">
        <v>31.8</v>
      </c>
      <c r="BG4" s="4">
        <v>5.35</v>
      </c>
      <c r="BH4" s="4">
        <v>1.1000000000000001</v>
      </c>
      <c r="BI4" s="4">
        <v>5</v>
      </c>
      <c r="BJ4" s="4">
        <v>0.68</v>
      </c>
      <c r="BK4" s="4">
        <v>3.9</v>
      </c>
      <c r="BL4" s="4">
        <v>0.74</v>
      </c>
      <c r="BM4" s="4">
        <v>2.2999999999999998</v>
      </c>
      <c r="BN4" s="4">
        <v>0.35</v>
      </c>
      <c r="BO4" s="4">
        <v>2.15</v>
      </c>
      <c r="BP4" s="4">
        <v>0.34</v>
      </c>
      <c r="BQ4" s="4">
        <f t="shared" si="3"/>
        <v>1.0631578947368421</v>
      </c>
      <c r="BR4" s="4">
        <f t="shared" si="4"/>
        <v>0.96</v>
      </c>
      <c r="BS4" s="4">
        <f t="shared" si="5"/>
        <v>1.0224719101123594</v>
      </c>
      <c r="BT4" s="4">
        <f t="shared" si="6"/>
        <v>0.99375000000000002</v>
      </c>
      <c r="BU4" s="4">
        <f t="shared" si="7"/>
        <v>0.9553571428571429</v>
      </c>
      <c r="BV4" s="4">
        <f t="shared" si="8"/>
        <v>1</v>
      </c>
      <c r="BW4" s="4">
        <f t="shared" si="9"/>
        <v>1.0638297872340425</v>
      </c>
      <c r="BX4" s="4">
        <f t="shared" si="10"/>
        <v>0.88311688311688319</v>
      </c>
      <c r="BY4" s="4">
        <f t="shared" si="11"/>
        <v>0.88636363636363624</v>
      </c>
      <c r="BZ4" s="4">
        <f t="shared" si="12"/>
        <v>0.7407407407407407</v>
      </c>
      <c r="CA4" s="4">
        <f t="shared" si="13"/>
        <v>0.74</v>
      </c>
      <c r="CB4" s="4">
        <f t="shared" si="14"/>
        <v>0.79310344827586199</v>
      </c>
      <c r="CC4" s="4">
        <f t="shared" si="15"/>
        <v>0.87499999999999989</v>
      </c>
      <c r="CD4" s="4">
        <f t="shared" si="16"/>
        <v>0.7678571428571429</v>
      </c>
      <c r="CE4" s="4">
        <f t="shared" si="17"/>
        <v>0.79069767441860472</v>
      </c>
      <c r="CF4" s="4">
        <f t="shared" si="20"/>
        <v>0.9125267479772976</v>
      </c>
      <c r="CG4" s="4"/>
      <c r="CH4" s="4"/>
      <c r="CI4" s="4"/>
      <c r="CJ4" s="4"/>
      <c r="CK4" s="4"/>
    </row>
    <row r="5" spans="1:95" x14ac:dyDescent="0.25">
      <c r="A5" s="4" t="s">
        <v>72</v>
      </c>
      <c r="B5" s="4">
        <v>167.9</v>
      </c>
      <c r="C5" s="4" t="s">
        <v>64</v>
      </c>
      <c r="D5" s="4" t="e">
        <f t="shared" si="0"/>
        <v>#VALUE!</v>
      </c>
      <c r="E5" s="4">
        <f t="shared" si="1"/>
        <v>0.50100200400801598</v>
      </c>
      <c r="F5" s="4">
        <f t="shared" si="2"/>
        <v>12.024048096192384</v>
      </c>
      <c r="G5" s="4" t="s">
        <v>69</v>
      </c>
      <c r="H5" s="4">
        <v>4.99</v>
      </c>
      <c r="I5" s="4">
        <v>6</v>
      </c>
      <c r="J5" s="4">
        <v>220</v>
      </c>
      <c r="K5" s="4">
        <v>2.5</v>
      </c>
      <c r="L5" s="4">
        <v>0.6</v>
      </c>
      <c r="M5" s="4">
        <v>6.64</v>
      </c>
      <c r="N5" s="4" t="s">
        <v>65</v>
      </c>
      <c r="O5" s="4">
        <v>20</v>
      </c>
      <c r="P5" s="4">
        <v>60</v>
      </c>
      <c r="Q5" s="4">
        <v>7.1</v>
      </c>
      <c r="R5" s="4">
        <v>50</v>
      </c>
      <c r="S5" s="4">
        <v>2.3199999999999998</v>
      </c>
      <c r="T5" s="4">
        <f t="shared" si="18"/>
        <v>4.1539838854073409E-6</v>
      </c>
      <c r="U5" s="4">
        <v>14.8</v>
      </c>
      <c r="V5" s="4">
        <v>2.2000000000000002</v>
      </c>
      <c r="W5" s="4" t="s">
        <v>66</v>
      </c>
      <c r="X5" s="4">
        <v>4.5199999999999996</v>
      </c>
      <c r="Y5" s="4">
        <v>60</v>
      </c>
      <c r="Z5" s="4">
        <v>4.42</v>
      </c>
      <c r="AA5" s="4">
        <v>0.08</v>
      </c>
      <c r="AB5" s="4" t="s">
        <v>65</v>
      </c>
      <c r="AC5" s="4">
        <v>0.06</v>
      </c>
      <c r="AD5" s="4">
        <v>8.5</v>
      </c>
      <c r="AE5" s="4">
        <v>14</v>
      </c>
      <c r="AF5" s="4">
        <v>4.4999999999999998E-2</v>
      </c>
      <c r="AG5" s="4">
        <v>10</v>
      </c>
      <c r="AH5" s="4">
        <v>139</v>
      </c>
      <c r="AI5" s="4" t="s">
        <v>67</v>
      </c>
      <c r="AJ5" s="4">
        <v>600</v>
      </c>
      <c r="AK5" s="4">
        <v>1.4</v>
      </c>
      <c r="AL5" s="4">
        <v>12</v>
      </c>
      <c r="AM5" s="4" t="s">
        <v>68</v>
      </c>
      <c r="AN5" s="4">
        <v>21</v>
      </c>
      <c r="AO5" s="4">
        <v>2.6</v>
      </c>
      <c r="AP5" s="4">
        <v>41</v>
      </c>
      <c r="AQ5" s="4">
        <v>0.7</v>
      </c>
      <c r="AR5" s="4" t="s">
        <v>69</v>
      </c>
      <c r="AS5" s="4">
        <v>9.5</v>
      </c>
      <c r="AT5" s="4">
        <v>2150</v>
      </c>
      <c r="AU5" s="4">
        <v>0.5</v>
      </c>
      <c r="AV5" s="4">
        <v>2.5</v>
      </c>
      <c r="AW5" s="4">
        <v>60</v>
      </c>
      <c r="AX5" s="4">
        <v>63</v>
      </c>
      <c r="AY5" s="4">
        <v>18</v>
      </c>
      <c r="AZ5" s="4">
        <v>18</v>
      </c>
      <c r="BA5" s="4">
        <f t="shared" si="19"/>
        <v>2.7314112291350527E-5</v>
      </c>
      <c r="BB5" s="4">
        <v>80</v>
      </c>
      <c r="BC5" s="4">
        <v>20</v>
      </c>
      <c r="BD5" s="4">
        <v>40.700000000000003</v>
      </c>
      <c r="BE5" s="4">
        <v>5.0999999999999996</v>
      </c>
      <c r="BF5" s="4">
        <v>19.2</v>
      </c>
      <c r="BG5" s="4">
        <v>4.0999999999999996</v>
      </c>
      <c r="BH5" s="4">
        <v>0.8</v>
      </c>
      <c r="BI5" s="4">
        <v>3.8</v>
      </c>
      <c r="BJ5" s="4">
        <v>0.52</v>
      </c>
      <c r="BK5" s="4">
        <v>3.25</v>
      </c>
      <c r="BL5" s="4">
        <v>0.64</v>
      </c>
      <c r="BM5" s="4">
        <v>1.9</v>
      </c>
      <c r="BN5" s="4">
        <v>0.3</v>
      </c>
      <c r="BO5" s="4">
        <v>1.75</v>
      </c>
      <c r="BP5" s="4">
        <v>0.26</v>
      </c>
      <c r="BQ5" s="4">
        <f t="shared" si="3"/>
        <v>0.52631578947368418</v>
      </c>
      <c r="BR5" s="4">
        <f t="shared" si="4"/>
        <v>0.50875000000000004</v>
      </c>
      <c r="BS5" s="4">
        <f t="shared" si="5"/>
        <v>0.5730337078651685</v>
      </c>
      <c r="BT5" s="4">
        <f t="shared" si="6"/>
        <v>0.6</v>
      </c>
      <c r="BU5" s="4">
        <f t="shared" si="7"/>
        <v>0.7321428571428571</v>
      </c>
      <c r="BV5" s="4">
        <f t="shared" si="8"/>
        <v>0.72727272727272729</v>
      </c>
      <c r="BW5" s="4">
        <f t="shared" si="9"/>
        <v>0.80851063829787229</v>
      </c>
      <c r="BX5" s="4">
        <f t="shared" si="10"/>
        <v>0.67532467532467533</v>
      </c>
      <c r="BY5" s="4">
        <f t="shared" si="11"/>
        <v>0.73863636363636354</v>
      </c>
      <c r="BZ5" s="4">
        <f t="shared" si="12"/>
        <v>0.66666666666666663</v>
      </c>
      <c r="CA5" s="4">
        <f t="shared" si="13"/>
        <v>0.64</v>
      </c>
      <c r="CB5" s="4">
        <f t="shared" si="14"/>
        <v>0.65517241379310343</v>
      </c>
      <c r="CC5" s="4">
        <f t="shared" si="15"/>
        <v>0.74999999999999989</v>
      </c>
      <c r="CD5" s="4">
        <f t="shared" si="16"/>
        <v>0.625</v>
      </c>
      <c r="CE5" s="4">
        <f t="shared" si="17"/>
        <v>0.60465116279069775</v>
      </c>
      <c r="CF5" s="4">
        <f t="shared" si="20"/>
        <v>0.92959832756632077</v>
      </c>
      <c r="CG5" s="4"/>
      <c r="CH5" s="4"/>
      <c r="CI5" s="4"/>
      <c r="CJ5" s="4"/>
      <c r="CK5" s="4"/>
    </row>
    <row r="6" spans="1:95" x14ac:dyDescent="0.25">
      <c r="A6" s="4" t="s">
        <v>73</v>
      </c>
      <c r="B6" s="4">
        <v>169.9</v>
      </c>
      <c r="C6" s="4" t="s">
        <v>64</v>
      </c>
      <c r="D6" s="4" t="e">
        <f t="shared" si="0"/>
        <v>#VALUE!</v>
      </c>
      <c r="E6" s="4">
        <f t="shared" si="1"/>
        <v>0.28208744710860367</v>
      </c>
      <c r="F6" s="4">
        <f t="shared" si="2"/>
        <v>16.925246826516222</v>
      </c>
      <c r="G6" s="4">
        <v>0.4</v>
      </c>
      <c r="H6" s="4">
        <v>7.09</v>
      </c>
      <c r="I6" s="4">
        <v>17</v>
      </c>
      <c r="J6" s="4">
        <v>200</v>
      </c>
      <c r="K6" s="4">
        <v>6</v>
      </c>
      <c r="L6" s="4">
        <v>0.3</v>
      </c>
      <c r="M6" s="4">
        <v>2.88</v>
      </c>
      <c r="N6" s="4" t="s">
        <v>65</v>
      </c>
      <c r="O6" s="4">
        <v>85</v>
      </c>
      <c r="P6" s="4">
        <v>80</v>
      </c>
      <c r="Q6" s="4">
        <v>15.1</v>
      </c>
      <c r="R6" s="4">
        <v>350</v>
      </c>
      <c r="S6" s="4">
        <v>3.36</v>
      </c>
      <c r="T6" s="4">
        <f t="shared" si="18"/>
        <v>6.0161145926589072E-6</v>
      </c>
      <c r="U6" s="4">
        <v>24.2</v>
      </c>
      <c r="V6" s="4">
        <v>2.8</v>
      </c>
      <c r="W6" s="4" t="s">
        <v>66</v>
      </c>
      <c r="X6" s="4">
        <v>6.13</v>
      </c>
      <c r="Y6" s="4">
        <v>150</v>
      </c>
      <c r="Z6" s="4">
        <v>3.11</v>
      </c>
      <c r="AA6" s="4">
        <v>4.4999999999999998E-2</v>
      </c>
      <c r="AB6" s="4" t="s">
        <v>65</v>
      </c>
      <c r="AC6" s="4">
        <v>0.09</v>
      </c>
      <c r="AD6" s="4">
        <v>9</v>
      </c>
      <c r="AE6" s="4">
        <v>54</v>
      </c>
      <c r="AF6" s="4">
        <v>8.5000000000000006E-2</v>
      </c>
      <c r="AG6" s="4">
        <v>15</v>
      </c>
      <c r="AH6" s="4">
        <v>237</v>
      </c>
      <c r="AI6" s="4" t="s">
        <v>67</v>
      </c>
      <c r="AJ6" s="4">
        <v>4300</v>
      </c>
      <c r="AK6" s="4">
        <v>1.6</v>
      </c>
      <c r="AL6" s="4">
        <v>24</v>
      </c>
      <c r="AM6" s="4" t="s">
        <v>68</v>
      </c>
      <c r="AN6" s="4">
        <v>24.4</v>
      </c>
      <c r="AO6" s="4">
        <v>3</v>
      </c>
      <c r="AP6" s="4">
        <v>49</v>
      </c>
      <c r="AQ6" s="4">
        <v>0.8</v>
      </c>
      <c r="AR6" s="4" t="s">
        <v>69</v>
      </c>
      <c r="AS6" s="4">
        <v>10.4</v>
      </c>
      <c r="AT6" s="4">
        <v>3100</v>
      </c>
      <c r="AU6" s="4">
        <v>1.2</v>
      </c>
      <c r="AV6" s="4">
        <v>2</v>
      </c>
      <c r="AW6" s="4">
        <v>120</v>
      </c>
      <c r="AX6" s="4">
        <v>33</v>
      </c>
      <c r="AY6" s="4">
        <v>16</v>
      </c>
      <c r="AZ6" s="4">
        <v>30</v>
      </c>
      <c r="BA6" s="4">
        <f t="shared" si="19"/>
        <v>4.5523520485584216E-5</v>
      </c>
      <c r="BB6" s="4">
        <v>100</v>
      </c>
      <c r="BC6" s="4">
        <v>26.9</v>
      </c>
      <c r="BD6" s="4">
        <v>51</v>
      </c>
      <c r="BE6" s="4">
        <v>6.05</v>
      </c>
      <c r="BF6" s="4">
        <v>22.1</v>
      </c>
      <c r="BG6" s="4">
        <v>4.05</v>
      </c>
      <c r="BH6" s="4">
        <v>0.85</v>
      </c>
      <c r="BI6" s="4">
        <v>3.8</v>
      </c>
      <c r="BJ6" s="4">
        <v>0.5</v>
      </c>
      <c r="BK6" s="4">
        <v>3.1</v>
      </c>
      <c r="BL6" s="4">
        <v>0.62</v>
      </c>
      <c r="BM6" s="4">
        <v>1.9</v>
      </c>
      <c r="BN6" s="4">
        <v>0.3</v>
      </c>
      <c r="BO6" s="4">
        <v>1.9</v>
      </c>
      <c r="BP6" s="4">
        <v>0.3</v>
      </c>
      <c r="BQ6" s="4">
        <f t="shared" si="3"/>
        <v>0.70789473684210524</v>
      </c>
      <c r="BR6" s="4">
        <f t="shared" si="4"/>
        <v>0.63749999999999996</v>
      </c>
      <c r="BS6" s="4">
        <f t="shared" si="5"/>
        <v>0.6797752808988764</v>
      </c>
      <c r="BT6" s="4">
        <f t="shared" si="6"/>
        <v>0.69062500000000004</v>
      </c>
      <c r="BU6" s="4">
        <f t="shared" si="7"/>
        <v>0.7232142857142857</v>
      </c>
      <c r="BV6" s="4">
        <f t="shared" si="8"/>
        <v>0.7727272727272726</v>
      </c>
      <c r="BW6" s="4">
        <f t="shared" si="9"/>
        <v>0.80851063829787229</v>
      </c>
      <c r="BX6" s="4">
        <f t="shared" si="10"/>
        <v>0.64935064935064934</v>
      </c>
      <c r="BY6" s="4">
        <f t="shared" si="11"/>
        <v>0.70454545454545447</v>
      </c>
      <c r="BZ6" s="4">
        <f t="shared" si="12"/>
        <v>0.59259259259259256</v>
      </c>
      <c r="CA6" s="4">
        <f t="shared" si="13"/>
        <v>0.62</v>
      </c>
      <c r="CB6" s="4">
        <f t="shared" si="14"/>
        <v>0.65517241379310343</v>
      </c>
      <c r="CC6" s="4">
        <f t="shared" si="15"/>
        <v>0.74999999999999989</v>
      </c>
      <c r="CD6" s="4">
        <f t="shared" si="16"/>
        <v>0.6785714285714286</v>
      </c>
      <c r="CE6" s="4">
        <f t="shared" si="17"/>
        <v>0.69767441860465118</v>
      </c>
      <c r="CF6" s="4">
        <f t="shared" si="20"/>
        <v>0.95277806118093034</v>
      </c>
      <c r="CG6" s="4"/>
      <c r="CH6" s="4"/>
      <c r="CI6" s="4"/>
      <c r="CJ6" s="4"/>
      <c r="CK6" s="4"/>
    </row>
    <row r="7" spans="1:95" x14ac:dyDescent="0.25">
      <c r="A7" s="4" t="s">
        <v>74</v>
      </c>
      <c r="B7" s="4">
        <v>170.7</v>
      </c>
      <c r="C7" s="4" t="s">
        <v>64</v>
      </c>
      <c r="D7" s="4">
        <f t="shared" si="0"/>
        <v>0.13175230566534915</v>
      </c>
      <c r="E7" s="4">
        <f t="shared" si="1"/>
        <v>0.2635046113306983</v>
      </c>
      <c r="F7" s="4">
        <f t="shared" si="2"/>
        <v>21.080368906455863</v>
      </c>
      <c r="G7" s="4">
        <v>0.4</v>
      </c>
      <c r="H7" s="4">
        <v>7.59</v>
      </c>
      <c r="I7" s="4">
        <v>9</v>
      </c>
      <c r="J7" s="4">
        <v>160</v>
      </c>
      <c r="K7" s="4">
        <v>6.5</v>
      </c>
      <c r="L7" s="4">
        <v>0.3</v>
      </c>
      <c r="M7" s="4">
        <v>1.33</v>
      </c>
      <c r="N7" s="4" t="s">
        <v>65</v>
      </c>
      <c r="O7" s="4">
        <v>65</v>
      </c>
      <c r="P7" s="4">
        <v>100</v>
      </c>
      <c r="Q7" s="4">
        <v>12.7</v>
      </c>
      <c r="R7" s="4">
        <v>148</v>
      </c>
      <c r="S7" s="4">
        <v>4.25</v>
      </c>
      <c r="T7" s="4">
        <f t="shared" si="18"/>
        <v>7.6096687555953443E-6</v>
      </c>
      <c r="U7" s="4">
        <v>24.4</v>
      </c>
      <c r="V7" s="4">
        <v>3.2</v>
      </c>
      <c r="W7" s="4" t="s">
        <v>66</v>
      </c>
      <c r="X7" s="4">
        <v>6.68</v>
      </c>
      <c r="Y7" s="4">
        <v>140</v>
      </c>
      <c r="Z7" s="4">
        <v>2.52</v>
      </c>
      <c r="AA7" s="4">
        <v>0.03</v>
      </c>
      <c r="AB7" s="4">
        <v>1</v>
      </c>
      <c r="AC7" s="4">
        <v>0.08</v>
      </c>
      <c r="AD7" s="4">
        <v>9</v>
      </c>
      <c r="AE7" s="4">
        <v>64</v>
      </c>
      <c r="AF7" s="4">
        <v>7.4999999999999997E-2</v>
      </c>
      <c r="AG7" s="4">
        <v>8</v>
      </c>
      <c r="AH7" s="4">
        <v>236</v>
      </c>
      <c r="AI7" s="4" t="s">
        <v>67</v>
      </c>
      <c r="AJ7" s="4">
        <v>2400</v>
      </c>
      <c r="AK7" s="4">
        <v>1.8</v>
      </c>
      <c r="AL7" s="4">
        <v>28</v>
      </c>
      <c r="AM7" s="4" t="s">
        <v>68</v>
      </c>
      <c r="AN7" s="4">
        <v>25.3</v>
      </c>
      <c r="AO7" s="4">
        <v>2.8</v>
      </c>
      <c r="AP7" s="4">
        <v>50</v>
      </c>
      <c r="AQ7" s="4">
        <v>0.6</v>
      </c>
      <c r="AR7" s="4" t="s">
        <v>69</v>
      </c>
      <c r="AS7" s="4">
        <v>8.5</v>
      </c>
      <c r="AT7" s="4">
        <v>3850</v>
      </c>
      <c r="AU7" s="4">
        <v>0.8</v>
      </c>
      <c r="AV7" s="4">
        <v>2</v>
      </c>
      <c r="AW7" s="4">
        <v>160</v>
      </c>
      <c r="AX7" s="4">
        <v>21</v>
      </c>
      <c r="AY7" s="4">
        <v>15</v>
      </c>
      <c r="AZ7" s="4">
        <v>34</v>
      </c>
      <c r="BA7" s="4">
        <f t="shared" si="19"/>
        <v>5.1593323216995437E-5</v>
      </c>
      <c r="BB7" s="4">
        <v>100</v>
      </c>
      <c r="BC7" s="4">
        <v>24.6</v>
      </c>
      <c r="BD7" s="4">
        <v>45.1</v>
      </c>
      <c r="BE7" s="4">
        <v>5.2</v>
      </c>
      <c r="BF7" s="4">
        <v>18.899999999999999</v>
      </c>
      <c r="BG7" s="4">
        <v>3.25</v>
      </c>
      <c r="BH7" s="4">
        <v>0.6</v>
      </c>
      <c r="BI7" s="4">
        <v>2.8</v>
      </c>
      <c r="BJ7" s="4">
        <v>0.42</v>
      </c>
      <c r="BK7" s="4">
        <v>2.7</v>
      </c>
      <c r="BL7" s="4">
        <v>0.5</v>
      </c>
      <c r="BM7" s="4">
        <v>1.65</v>
      </c>
      <c r="BN7" s="4">
        <v>0.25</v>
      </c>
      <c r="BO7" s="4">
        <v>1.55</v>
      </c>
      <c r="BP7" s="4">
        <v>0.24</v>
      </c>
      <c r="BQ7" s="4">
        <f t="shared" si="3"/>
        <v>0.64736842105263159</v>
      </c>
      <c r="BR7" s="4">
        <f t="shared" si="4"/>
        <v>0.56374999999999997</v>
      </c>
      <c r="BS7" s="4">
        <f t="shared" si="5"/>
        <v>0.5842696629213483</v>
      </c>
      <c r="BT7" s="4">
        <f t="shared" si="6"/>
        <v>0.59062499999999996</v>
      </c>
      <c r="BU7" s="4">
        <f t="shared" si="7"/>
        <v>0.5803571428571429</v>
      </c>
      <c r="BV7" s="4">
        <f t="shared" si="8"/>
        <v>0.54545454545454541</v>
      </c>
      <c r="BW7" s="4">
        <f t="shared" si="9"/>
        <v>0.5957446808510638</v>
      </c>
      <c r="BX7" s="4">
        <f t="shared" si="10"/>
        <v>0.54545454545454541</v>
      </c>
      <c r="BY7" s="4">
        <f t="shared" si="11"/>
        <v>0.61363636363636365</v>
      </c>
      <c r="BZ7" s="4">
        <f t="shared" si="12"/>
        <v>0.55555555555555558</v>
      </c>
      <c r="CA7" s="4">
        <f t="shared" si="13"/>
        <v>0.5</v>
      </c>
      <c r="CB7" s="4">
        <f t="shared" si="14"/>
        <v>0.56896551724137934</v>
      </c>
      <c r="CC7" s="4">
        <f t="shared" si="15"/>
        <v>0.625</v>
      </c>
      <c r="CD7" s="4">
        <f t="shared" si="16"/>
        <v>0.5535714285714286</v>
      </c>
      <c r="CE7" s="4">
        <f t="shared" si="17"/>
        <v>0.55813953488372092</v>
      </c>
      <c r="CF7" s="4">
        <f t="shared" si="20"/>
        <v>0.97537519502357606</v>
      </c>
      <c r="CG7" s="4"/>
      <c r="CH7" s="4"/>
      <c r="CI7" s="4"/>
      <c r="CJ7" s="4"/>
      <c r="CK7" s="4"/>
    </row>
    <row r="8" spans="1:95" x14ac:dyDescent="0.25">
      <c r="A8" s="4" t="s">
        <v>75</v>
      </c>
      <c r="B8" s="4">
        <v>171.8</v>
      </c>
      <c r="C8" s="4" t="s">
        <v>64</v>
      </c>
      <c r="D8" s="4" t="e">
        <f t="shared" si="0"/>
        <v>#VALUE!</v>
      </c>
      <c r="E8" s="4">
        <f t="shared" si="1"/>
        <v>0.79113924050632911</v>
      </c>
      <c r="F8" s="4">
        <f t="shared" si="2"/>
        <v>12.658227848101266</v>
      </c>
      <c r="G8" s="4" t="s">
        <v>69</v>
      </c>
      <c r="H8" s="4">
        <v>6.32</v>
      </c>
      <c r="I8" s="4">
        <v>4</v>
      </c>
      <c r="J8" s="4">
        <v>220</v>
      </c>
      <c r="K8" s="4">
        <v>4</v>
      </c>
      <c r="L8" s="4">
        <v>0.5</v>
      </c>
      <c r="M8" s="4">
        <v>0.66</v>
      </c>
      <c r="N8" s="4" t="s">
        <v>65</v>
      </c>
      <c r="O8" s="4">
        <v>19</v>
      </c>
      <c r="P8" s="4">
        <v>80</v>
      </c>
      <c r="Q8" s="4">
        <v>12.4</v>
      </c>
      <c r="R8" s="4">
        <v>12</v>
      </c>
      <c r="S8" s="4">
        <v>2.39</v>
      </c>
      <c r="T8" s="4">
        <f t="shared" si="18"/>
        <v>4.2793196060877348E-6</v>
      </c>
      <c r="U8" s="4">
        <v>19.8</v>
      </c>
      <c r="V8" s="4">
        <v>3</v>
      </c>
      <c r="W8" s="4" t="s">
        <v>66</v>
      </c>
      <c r="X8" s="4">
        <v>5.91</v>
      </c>
      <c r="Y8" s="4">
        <v>100</v>
      </c>
      <c r="Z8" s="4">
        <v>1.46</v>
      </c>
      <c r="AA8" s="4">
        <v>1.4999999999999999E-2</v>
      </c>
      <c r="AB8" s="4" t="s">
        <v>65</v>
      </c>
      <c r="AC8" s="4">
        <v>0.08</v>
      </c>
      <c r="AD8" s="4">
        <v>10.5</v>
      </c>
      <c r="AE8" s="4">
        <v>26</v>
      </c>
      <c r="AF8" s="4">
        <v>6.5000000000000002E-2</v>
      </c>
      <c r="AG8" s="4">
        <v>23</v>
      </c>
      <c r="AH8" s="4">
        <v>235</v>
      </c>
      <c r="AI8" s="4" t="s">
        <v>67</v>
      </c>
      <c r="AJ8" s="4">
        <v>500</v>
      </c>
      <c r="AK8" s="4">
        <v>1</v>
      </c>
      <c r="AL8" s="4">
        <v>12</v>
      </c>
      <c r="AM8" s="4" t="s">
        <v>68</v>
      </c>
      <c r="AN8" s="4">
        <v>31.3</v>
      </c>
      <c r="AO8" s="4">
        <v>3.2</v>
      </c>
      <c r="AP8" s="4">
        <v>34.5</v>
      </c>
      <c r="AQ8" s="4">
        <v>0.9</v>
      </c>
      <c r="AR8" s="4" t="s">
        <v>69</v>
      </c>
      <c r="AS8" s="4">
        <v>12.2</v>
      </c>
      <c r="AT8" s="4">
        <v>2849.9999999999995</v>
      </c>
      <c r="AU8" s="4">
        <v>1.3</v>
      </c>
      <c r="AV8" s="4">
        <v>5</v>
      </c>
      <c r="AW8" s="4">
        <v>80</v>
      </c>
      <c r="AX8" s="4">
        <v>42</v>
      </c>
      <c r="AY8" s="4">
        <v>20</v>
      </c>
      <c r="AZ8" s="4">
        <v>24</v>
      </c>
      <c r="BA8" s="4">
        <f t="shared" si="19"/>
        <v>3.6418816388467377E-5</v>
      </c>
      <c r="BB8" s="4">
        <v>111</v>
      </c>
      <c r="BC8" s="4">
        <v>27.9</v>
      </c>
      <c r="BD8" s="4">
        <v>56.6</v>
      </c>
      <c r="BE8" s="4">
        <v>7.15</v>
      </c>
      <c r="BF8" s="4">
        <v>26.5</v>
      </c>
      <c r="BG8" s="4">
        <v>5</v>
      </c>
      <c r="BH8" s="4">
        <v>0.95</v>
      </c>
      <c r="BI8" s="4">
        <v>4.5999999999999996</v>
      </c>
      <c r="BJ8" s="4">
        <v>0.6</v>
      </c>
      <c r="BK8" s="4">
        <v>3.35</v>
      </c>
      <c r="BL8" s="4">
        <v>0.64</v>
      </c>
      <c r="BM8" s="4">
        <v>1.9</v>
      </c>
      <c r="BN8" s="4">
        <v>0.3</v>
      </c>
      <c r="BO8" s="4">
        <v>1.8</v>
      </c>
      <c r="BP8" s="4">
        <v>0.28000000000000003</v>
      </c>
      <c r="BQ8" s="4">
        <f t="shared" si="3"/>
        <v>0.73421052631578942</v>
      </c>
      <c r="BR8" s="4">
        <f t="shared" si="4"/>
        <v>0.70750000000000002</v>
      </c>
      <c r="BS8" s="4">
        <f t="shared" si="5"/>
        <v>0.8033707865168539</v>
      </c>
      <c r="BT8" s="4">
        <f t="shared" si="6"/>
        <v>0.828125</v>
      </c>
      <c r="BU8" s="4">
        <f t="shared" si="7"/>
        <v>0.8928571428571429</v>
      </c>
      <c r="BV8" s="4">
        <f t="shared" si="8"/>
        <v>0.86363636363636354</v>
      </c>
      <c r="BW8" s="4">
        <f t="shared" si="9"/>
        <v>0.97872340425531901</v>
      </c>
      <c r="BX8" s="4">
        <f t="shared" si="10"/>
        <v>0.77922077922077915</v>
      </c>
      <c r="BY8" s="4">
        <f t="shared" si="11"/>
        <v>0.76136363636363635</v>
      </c>
      <c r="BZ8" s="4">
        <f t="shared" si="12"/>
        <v>0.7407407407407407</v>
      </c>
      <c r="CA8" s="4">
        <f t="shared" si="13"/>
        <v>0.64</v>
      </c>
      <c r="CB8" s="4">
        <f t="shared" si="14"/>
        <v>0.65517241379310343</v>
      </c>
      <c r="CC8" s="4">
        <f t="shared" si="15"/>
        <v>0.74999999999999989</v>
      </c>
      <c r="CD8" s="4">
        <f t="shared" si="16"/>
        <v>0.6428571428571429</v>
      </c>
      <c r="CE8" s="4">
        <f t="shared" si="17"/>
        <v>0.65116279069767447</v>
      </c>
      <c r="CF8" s="4">
        <f t="shared" si="20"/>
        <v>0.90780019041273419</v>
      </c>
      <c r="CG8" s="4"/>
      <c r="CH8" s="4"/>
      <c r="CI8" s="4"/>
      <c r="CJ8" s="4"/>
      <c r="CK8" s="4"/>
    </row>
    <row r="9" spans="1:95" x14ac:dyDescent="0.25">
      <c r="A9" s="4" t="s">
        <v>76</v>
      </c>
      <c r="B9" s="4">
        <v>172.8</v>
      </c>
      <c r="C9" s="4" t="s">
        <v>64</v>
      </c>
      <c r="D9" s="4" t="e">
        <f t="shared" si="0"/>
        <v>#VALUE!</v>
      </c>
      <c r="E9" s="4">
        <f t="shared" si="1"/>
        <v>0.33444816053511706</v>
      </c>
      <c r="F9" s="4">
        <f t="shared" si="2"/>
        <v>16.722408026755851</v>
      </c>
      <c r="G9" s="4" t="s">
        <v>69</v>
      </c>
      <c r="H9" s="4">
        <v>5.98</v>
      </c>
      <c r="I9" s="4">
        <v>2</v>
      </c>
      <c r="J9" s="4">
        <v>160</v>
      </c>
      <c r="K9" s="4">
        <v>3.5</v>
      </c>
      <c r="L9" s="4" t="s">
        <v>67</v>
      </c>
      <c r="M9" s="4">
        <v>4.1500000000000004</v>
      </c>
      <c r="N9" s="4" t="s">
        <v>65</v>
      </c>
      <c r="O9" s="4">
        <v>20</v>
      </c>
      <c r="P9" s="4">
        <v>60</v>
      </c>
      <c r="Q9" s="4">
        <v>16</v>
      </c>
      <c r="R9" s="4">
        <v>4</v>
      </c>
      <c r="S9" s="4">
        <v>4.2</v>
      </c>
      <c r="T9" s="4">
        <f t="shared" si="18"/>
        <v>7.5201432408236349E-6</v>
      </c>
      <c r="U9" s="4">
        <v>20.399999999999999</v>
      </c>
      <c r="V9" s="4">
        <v>2.6</v>
      </c>
      <c r="W9" s="4" t="s">
        <v>66</v>
      </c>
      <c r="X9" s="4">
        <v>5.0999999999999996</v>
      </c>
      <c r="Y9" s="4">
        <v>90</v>
      </c>
      <c r="Z9" s="4">
        <v>3.66</v>
      </c>
      <c r="AA9" s="4">
        <v>8.5000000000000006E-2</v>
      </c>
      <c r="AB9" s="4" t="s">
        <v>65</v>
      </c>
      <c r="AC9" s="4">
        <v>0.09</v>
      </c>
      <c r="AD9" s="4">
        <v>8.5</v>
      </c>
      <c r="AE9" s="4">
        <v>30</v>
      </c>
      <c r="AF9" s="4">
        <v>7.4999999999999997E-2</v>
      </c>
      <c r="AG9" s="4">
        <v>4</v>
      </c>
      <c r="AH9" s="4">
        <v>237</v>
      </c>
      <c r="AI9" s="4" t="s">
        <v>67</v>
      </c>
      <c r="AJ9" s="4" t="s">
        <v>77</v>
      </c>
      <c r="AK9" s="4">
        <v>0.9</v>
      </c>
      <c r="AL9" s="4">
        <v>19</v>
      </c>
      <c r="AM9" s="4" t="s">
        <v>68</v>
      </c>
      <c r="AN9" s="4">
        <v>22.7</v>
      </c>
      <c r="AO9" s="4">
        <v>2.2999999999999998</v>
      </c>
      <c r="AP9" s="4">
        <v>47</v>
      </c>
      <c r="AQ9" s="4">
        <v>0.7</v>
      </c>
      <c r="AR9" s="4" t="s">
        <v>69</v>
      </c>
      <c r="AS9" s="4">
        <v>9.3000000000000007</v>
      </c>
      <c r="AT9" s="4">
        <v>2900</v>
      </c>
      <c r="AU9" s="4">
        <v>0.5</v>
      </c>
      <c r="AV9" s="4">
        <v>2</v>
      </c>
      <c r="AW9" s="4">
        <v>100</v>
      </c>
      <c r="AX9" s="4">
        <v>18</v>
      </c>
      <c r="AY9" s="4">
        <v>17</v>
      </c>
      <c r="AZ9" s="4">
        <v>36</v>
      </c>
      <c r="BA9" s="4">
        <f t="shared" si="19"/>
        <v>5.4628224582701055E-5</v>
      </c>
      <c r="BB9" s="4">
        <v>96</v>
      </c>
      <c r="BC9" s="4">
        <v>25.8</v>
      </c>
      <c r="BD9" s="4">
        <v>47.3</v>
      </c>
      <c r="BE9" s="4">
        <v>5.8</v>
      </c>
      <c r="BF9" s="4">
        <v>21.9</v>
      </c>
      <c r="BG9" s="4">
        <v>4.55</v>
      </c>
      <c r="BH9" s="4">
        <v>1</v>
      </c>
      <c r="BI9" s="4">
        <v>4.4000000000000004</v>
      </c>
      <c r="BJ9" s="4">
        <v>0.62</v>
      </c>
      <c r="BK9" s="4">
        <v>3.55</v>
      </c>
      <c r="BL9" s="4">
        <v>0.68</v>
      </c>
      <c r="BM9" s="4">
        <v>2</v>
      </c>
      <c r="BN9" s="4">
        <v>0.3</v>
      </c>
      <c r="BO9" s="4">
        <v>1.85</v>
      </c>
      <c r="BP9" s="4">
        <v>0.3</v>
      </c>
      <c r="BQ9" s="4">
        <f t="shared" si="3"/>
        <v>0.67894736842105263</v>
      </c>
      <c r="BR9" s="4">
        <f t="shared" si="4"/>
        <v>0.59124999999999994</v>
      </c>
      <c r="BS9" s="4">
        <f t="shared" si="5"/>
        <v>0.65168539325842689</v>
      </c>
      <c r="BT9" s="4">
        <f t="shared" si="6"/>
        <v>0.68437499999999996</v>
      </c>
      <c r="BU9" s="4">
        <f t="shared" si="7"/>
        <v>0.8125</v>
      </c>
      <c r="BV9" s="4">
        <f t="shared" si="8"/>
        <v>0.90909090909090906</v>
      </c>
      <c r="BW9" s="4">
        <f t="shared" si="9"/>
        <v>0.93617021276595747</v>
      </c>
      <c r="BX9" s="4">
        <f t="shared" si="10"/>
        <v>0.80519480519480513</v>
      </c>
      <c r="BY9" s="4">
        <f t="shared" si="11"/>
        <v>0.80681818181818177</v>
      </c>
      <c r="BZ9" s="4">
        <f t="shared" si="12"/>
        <v>0.62962962962962965</v>
      </c>
      <c r="CA9" s="4">
        <f t="shared" si="13"/>
        <v>0.68</v>
      </c>
      <c r="CB9" s="4">
        <f t="shared" si="14"/>
        <v>0.68965517241379315</v>
      </c>
      <c r="CC9" s="4">
        <f t="shared" si="15"/>
        <v>0.74999999999999989</v>
      </c>
      <c r="CD9" s="4">
        <f t="shared" si="16"/>
        <v>0.66071428571428581</v>
      </c>
      <c r="CE9" s="4">
        <f t="shared" si="17"/>
        <v>0.69767441860465118</v>
      </c>
      <c r="CF9" s="4">
        <f t="shared" si="20"/>
        <v>0.95277272568928362</v>
      </c>
      <c r="CG9" s="4"/>
      <c r="CH9" s="4"/>
      <c r="CI9" s="4"/>
      <c r="CJ9" s="4"/>
      <c r="CK9" s="4"/>
    </row>
    <row r="10" spans="1:95" x14ac:dyDescent="0.25">
      <c r="A10" s="4" t="s">
        <v>78</v>
      </c>
      <c r="B10" s="4">
        <v>173.9</v>
      </c>
      <c r="C10" s="4" t="s">
        <v>64</v>
      </c>
      <c r="D10" s="4" t="e">
        <f t="shared" si="0"/>
        <v>#VALUE!</v>
      </c>
      <c r="E10" s="4">
        <f t="shared" si="1"/>
        <v>0.26212319790301442</v>
      </c>
      <c r="F10" s="4">
        <f t="shared" si="2"/>
        <v>18.348623853211009</v>
      </c>
      <c r="G10" s="4" t="s">
        <v>69</v>
      </c>
      <c r="H10" s="4">
        <v>7.63</v>
      </c>
      <c r="I10" s="4">
        <v>2</v>
      </c>
      <c r="J10" s="4">
        <v>200</v>
      </c>
      <c r="K10" s="4">
        <v>3</v>
      </c>
      <c r="L10" s="4" t="s">
        <v>67</v>
      </c>
      <c r="M10" s="4">
        <v>0.22</v>
      </c>
      <c r="N10" s="4" t="s">
        <v>65</v>
      </c>
      <c r="O10" s="4">
        <v>16</v>
      </c>
      <c r="P10" s="4">
        <v>100</v>
      </c>
      <c r="Q10" s="4">
        <v>15.5</v>
      </c>
      <c r="R10" s="4">
        <v>6</v>
      </c>
      <c r="S10" s="4">
        <v>5.56</v>
      </c>
      <c r="T10" s="4">
        <f t="shared" si="18"/>
        <v>9.9552372426141448E-6</v>
      </c>
      <c r="U10" s="4">
        <v>23.4</v>
      </c>
      <c r="V10" s="4">
        <v>2.6</v>
      </c>
      <c r="W10" s="4" t="s">
        <v>66</v>
      </c>
      <c r="X10" s="4">
        <v>6.75</v>
      </c>
      <c r="Y10" s="4">
        <v>80</v>
      </c>
      <c r="Z10" s="4">
        <v>1.7</v>
      </c>
      <c r="AA10" s="4">
        <v>1.4999999999999999E-2</v>
      </c>
      <c r="AB10" s="4" t="s">
        <v>65</v>
      </c>
      <c r="AC10" s="4">
        <v>0.09</v>
      </c>
      <c r="AD10" s="4">
        <v>9</v>
      </c>
      <c r="AE10" s="4">
        <v>34</v>
      </c>
      <c r="AF10" s="4">
        <v>7.0000000000000007E-2</v>
      </c>
      <c r="AG10" s="4">
        <v>4</v>
      </c>
      <c r="AH10" s="4">
        <v>250</v>
      </c>
      <c r="AI10" s="4" t="s">
        <v>67</v>
      </c>
      <c r="AJ10" s="4">
        <v>100</v>
      </c>
      <c r="AK10" s="4">
        <v>1</v>
      </c>
      <c r="AL10" s="4">
        <v>26</v>
      </c>
      <c r="AM10" s="4" t="s">
        <v>68</v>
      </c>
      <c r="AN10" s="4">
        <v>27.1</v>
      </c>
      <c r="AO10" s="4">
        <v>2.6</v>
      </c>
      <c r="AP10" s="4">
        <v>46.5</v>
      </c>
      <c r="AQ10" s="4">
        <v>0.8</v>
      </c>
      <c r="AR10" s="4" t="s">
        <v>69</v>
      </c>
      <c r="AS10" s="4">
        <v>9.9</v>
      </c>
      <c r="AT10" s="4">
        <v>3600</v>
      </c>
      <c r="AU10" s="4">
        <v>0.6</v>
      </c>
      <c r="AV10" s="4">
        <v>2</v>
      </c>
      <c r="AW10" s="4">
        <v>140</v>
      </c>
      <c r="AX10" s="4">
        <v>18</v>
      </c>
      <c r="AY10" s="4">
        <v>16</v>
      </c>
      <c r="AZ10" s="4">
        <v>44</v>
      </c>
      <c r="BA10" s="4">
        <f t="shared" si="19"/>
        <v>6.6767830045523518E-5</v>
      </c>
      <c r="BB10" s="4">
        <v>96</v>
      </c>
      <c r="BC10" s="4">
        <v>31.8</v>
      </c>
      <c r="BD10" s="4">
        <v>58.2</v>
      </c>
      <c r="BE10" s="4">
        <v>6.7</v>
      </c>
      <c r="BF10" s="4">
        <v>23.3</v>
      </c>
      <c r="BG10" s="4">
        <v>4.3</v>
      </c>
      <c r="BH10" s="4">
        <v>0.9</v>
      </c>
      <c r="BI10" s="4">
        <v>4</v>
      </c>
      <c r="BJ10" s="4">
        <v>0.54</v>
      </c>
      <c r="BK10" s="4">
        <v>3.1</v>
      </c>
      <c r="BL10" s="4">
        <v>0.6</v>
      </c>
      <c r="BM10" s="4">
        <v>1.8</v>
      </c>
      <c r="BN10" s="4">
        <v>0.3</v>
      </c>
      <c r="BO10" s="4">
        <v>1.8</v>
      </c>
      <c r="BP10" s="4">
        <v>0.28000000000000003</v>
      </c>
      <c r="BQ10" s="4">
        <f t="shared" si="3"/>
        <v>0.83684210526315794</v>
      </c>
      <c r="BR10" s="4">
        <f t="shared" si="4"/>
        <v>0.72750000000000004</v>
      </c>
      <c r="BS10" s="4">
        <f t="shared" si="5"/>
        <v>0.7528089887640449</v>
      </c>
      <c r="BT10" s="4">
        <f t="shared" si="6"/>
        <v>0.72812500000000002</v>
      </c>
      <c r="BU10" s="4">
        <f t="shared" si="7"/>
        <v>0.7678571428571429</v>
      </c>
      <c r="BV10" s="4">
        <f t="shared" si="8"/>
        <v>0.81818181818181812</v>
      </c>
      <c r="BW10" s="4">
        <f t="shared" si="9"/>
        <v>0.85106382978723405</v>
      </c>
      <c r="BX10" s="4">
        <f t="shared" si="10"/>
        <v>0.70129870129870131</v>
      </c>
      <c r="BY10" s="4">
        <f t="shared" si="11"/>
        <v>0.70454545454545447</v>
      </c>
      <c r="BZ10" s="4">
        <f t="shared" si="12"/>
        <v>0.59259259259259256</v>
      </c>
      <c r="CA10" s="4">
        <f t="shared" si="13"/>
        <v>0.6</v>
      </c>
      <c r="CB10" s="4">
        <f t="shared" si="14"/>
        <v>0.62068965517241381</v>
      </c>
      <c r="CC10" s="4">
        <f t="shared" si="15"/>
        <v>0.74999999999999989</v>
      </c>
      <c r="CD10" s="4">
        <f t="shared" si="16"/>
        <v>0.6428571428571429</v>
      </c>
      <c r="CE10" s="4">
        <f t="shared" si="17"/>
        <v>0.65116279069767447</v>
      </c>
      <c r="CF10" s="4">
        <f t="shared" si="20"/>
        <v>0.93469377053631109</v>
      </c>
      <c r="CG10" s="4"/>
      <c r="CH10" s="4"/>
      <c r="CI10" s="4"/>
      <c r="CJ10" s="4"/>
      <c r="CK10" s="4"/>
    </row>
    <row r="11" spans="1:95" x14ac:dyDescent="0.25">
      <c r="A11" s="4" t="s">
        <v>79</v>
      </c>
      <c r="B11" s="4">
        <v>175.3</v>
      </c>
      <c r="C11" s="4" t="s">
        <v>64</v>
      </c>
      <c r="D11" s="4" t="e">
        <f t="shared" si="0"/>
        <v>#VALUE!</v>
      </c>
      <c r="E11" s="4">
        <f t="shared" si="1"/>
        <v>0.32894736842105265</v>
      </c>
      <c r="F11" s="4">
        <f t="shared" si="2"/>
        <v>26.315789473684212</v>
      </c>
      <c r="G11" s="4" t="s">
        <v>69</v>
      </c>
      <c r="H11" s="4">
        <v>7.6</v>
      </c>
      <c r="I11" s="4">
        <v>4</v>
      </c>
      <c r="J11" s="4">
        <v>140</v>
      </c>
      <c r="K11" s="4">
        <v>3</v>
      </c>
      <c r="L11" s="4" t="s">
        <v>67</v>
      </c>
      <c r="M11" s="4">
        <v>0.28999999999999998</v>
      </c>
      <c r="N11" s="4" t="s">
        <v>65</v>
      </c>
      <c r="O11" s="4">
        <v>16</v>
      </c>
      <c r="P11" s="4">
        <v>100</v>
      </c>
      <c r="Q11" s="4">
        <v>13.8</v>
      </c>
      <c r="R11" s="4">
        <v>6</v>
      </c>
      <c r="S11" s="4">
        <v>5.66</v>
      </c>
      <c r="T11" s="4">
        <f t="shared" si="18"/>
        <v>1.0134288272157564E-5</v>
      </c>
      <c r="U11" s="4">
        <v>23.4</v>
      </c>
      <c r="V11" s="4">
        <v>2.4</v>
      </c>
      <c r="W11" s="4" t="s">
        <v>66</v>
      </c>
      <c r="X11" s="4">
        <v>7.3</v>
      </c>
      <c r="Y11" s="4">
        <v>80</v>
      </c>
      <c r="Z11" s="4">
        <v>1.77</v>
      </c>
      <c r="AA11" s="4">
        <v>0.01</v>
      </c>
      <c r="AB11" s="4" t="s">
        <v>65</v>
      </c>
      <c r="AC11" s="4">
        <v>0.08</v>
      </c>
      <c r="AD11" s="4">
        <v>8.5</v>
      </c>
      <c r="AE11" s="4">
        <v>36</v>
      </c>
      <c r="AF11" s="4">
        <v>0.11</v>
      </c>
      <c r="AG11" s="4">
        <v>5</v>
      </c>
      <c r="AH11" s="4">
        <v>237</v>
      </c>
      <c r="AI11" s="4" t="s">
        <v>67</v>
      </c>
      <c r="AJ11" s="4">
        <v>100</v>
      </c>
      <c r="AK11" s="4">
        <v>0.8</v>
      </c>
      <c r="AL11" s="4">
        <v>28</v>
      </c>
      <c r="AM11" s="4" t="s">
        <v>68</v>
      </c>
      <c r="AN11" s="4">
        <v>26</v>
      </c>
      <c r="AO11" s="4">
        <v>2.1</v>
      </c>
      <c r="AP11" s="4">
        <v>43.5</v>
      </c>
      <c r="AQ11" s="4">
        <v>0.7</v>
      </c>
      <c r="AR11" s="4" t="s">
        <v>69</v>
      </c>
      <c r="AS11" s="4">
        <v>7.5</v>
      </c>
      <c r="AT11" s="4">
        <v>3800</v>
      </c>
      <c r="AU11" s="4">
        <v>0.4</v>
      </c>
      <c r="AV11" s="4">
        <v>2.5</v>
      </c>
      <c r="AW11" s="4">
        <v>200</v>
      </c>
      <c r="AX11" s="4">
        <v>15</v>
      </c>
      <c r="AY11" s="4">
        <v>16</v>
      </c>
      <c r="AZ11" s="4">
        <v>36</v>
      </c>
      <c r="BA11" s="4">
        <f t="shared" si="19"/>
        <v>5.4628224582701055E-5</v>
      </c>
      <c r="BB11" s="4">
        <v>91</v>
      </c>
      <c r="BC11" s="4">
        <v>19.2</v>
      </c>
      <c r="BD11" s="4">
        <v>39.6</v>
      </c>
      <c r="BE11" s="4">
        <v>5.35</v>
      </c>
      <c r="BF11" s="4">
        <v>21.3</v>
      </c>
      <c r="BG11" s="4">
        <v>4.8499999999999996</v>
      </c>
      <c r="BH11" s="4">
        <v>1.1000000000000001</v>
      </c>
      <c r="BI11" s="4">
        <v>4.5999999999999996</v>
      </c>
      <c r="BJ11" s="4">
        <v>0.62</v>
      </c>
      <c r="BK11" s="4">
        <v>3.5</v>
      </c>
      <c r="BL11" s="4">
        <v>0.66</v>
      </c>
      <c r="BM11" s="4">
        <v>1.9</v>
      </c>
      <c r="BN11" s="4">
        <v>0.3</v>
      </c>
      <c r="BO11" s="4">
        <v>1.7</v>
      </c>
      <c r="BP11" s="4">
        <v>0.28000000000000003</v>
      </c>
      <c r="BQ11" s="4">
        <f t="shared" si="3"/>
        <v>0.50526315789473686</v>
      </c>
      <c r="BR11" s="4">
        <f t="shared" si="4"/>
        <v>0.495</v>
      </c>
      <c r="BS11" s="4">
        <f t="shared" si="5"/>
        <v>0.60112359550561789</v>
      </c>
      <c r="BT11" s="4">
        <f t="shared" si="6"/>
        <v>0.66562500000000002</v>
      </c>
      <c r="BU11" s="4">
        <f t="shared" si="7"/>
        <v>0.8660714285714286</v>
      </c>
      <c r="BV11" s="4">
        <f t="shared" si="8"/>
        <v>1</v>
      </c>
      <c r="BW11" s="4">
        <f t="shared" si="9"/>
        <v>0.97872340425531901</v>
      </c>
      <c r="BX11" s="4">
        <f t="shared" si="10"/>
        <v>0.80519480519480513</v>
      </c>
      <c r="BY11" s="4">
        <f t="shared" si="11"/>
        <v>0.79545454545454541</v>
      </c>
      <c r="BZ11" s="4">
        <f t="shared" si="12"/>
        <v>0.59259259259259256</v>
      </c>
      <c r="CA11" s="4">
        <f t="shared" si="13"/>
        <v>0.66</v>
      </c>
      <c r="CB11" s="4">
        <f t="shared" si="14"/>
        <v>0.65517241379310343</v>
      </c>
      <c r="CC11" s="4">
        <f t="shared" si="15"/>
        <v>0.74999999999999989</v>
      </c>
      <c r="CD11" s="4">
        <f t="shared" si="16"/>
        <v>0.60714285714285721</v>
      </c>
      <c r="CE11" s="4">
        <f t="shared" si="17"/>
        <v>0.65116279069767447</v>
      </c>
      <c r="CF11" s="4">
        <f t="shared" si="20"/>
        <v>0.91181613568870667</v>
      </c>
      <c r="CG11" s="4"/>
      <c r="CH11" s="4"/>
      <c r="CI11" s="4"/>
      <c r="CJ11" s="4"/>
      <c r="CK11" s="4"/>
    </row>
    <row r="12" spans="1:95" x14ac:dyDescent="0.25">
      <c r="A12" s="4" t="s">
        <v>80</v>
      </c>
      <c r="B12" s="4">
        <v>176.3</v>
      </c>
      <c r="C12" s="4" t="s">
        <v>64</v>
      </c>
      <c r="D12" s="4">
        <f t="shared" si="0"/>
        <v>0.13333333333333333</v>
      </c>
      <c r="E12" s="4">
        <f t="shared" si="1"/>
        <v>0.26666666666666666</v>
      </c>
      <c r="F12" s="4">
        <f t="shared" si="2"/>
        <v>18.666666666666668</v>
      </c>
      <c r="G12" s="4" t="s">
        <v>69</v>
      </c>
      <c r="H12" s="4">
        <v>7.5</v>
      </c>
      <c r="I12" s="4">
        <v>3</v>
      </c>
      <c r="J12" s="4">
        <v>180</v>
      </c>
      <c r="K12" s="4">
        <v>3.5</v>
      </c>
      <c r="L12" s="4" t="s">
        <v>67</v>
      </c>
      <c r="M12" s="4">
        <v>0.23</v>
      </c>
      <c r="N12" s="4" t="s">
        <v>65</v>
      </c>
      <c r="O12" s="4">
        <v>32</v>
      </c>
      <c r="P12" s="4">
        <v>100</v>
      </c>
      <c r="Q12" s="4">
        <v>15.5</v>
      </c>
      <c r="R12" s="4" t="s">
        <v>81</v>
      </c>
      <c r="S12" s="4">
        <v>7.34</v>
      </c>
      <c r="T12" s="4">
        <f t="shared" si="18"/>
        <v>1.3142345568487017E-5</v>
      </c>
      <c r="U12" s="4">
        <v>23.8</v>
      </c>
      <c r="V12" s="4">
        <v>2.6</v>
      </c>
      <c r="W12" s="4" t="s">
        <v>66</v>
      </c>
      <c r="X12" s="4">
        <v>6.51</v>
      </c>
      <c r="Y12" s="4">
        <v>80</v>
      </c>
      <c r="Z12" s="4">
        <v>1.9</v>
      </c>
      <c r="AA12" s="4">
        <v>0.02</v>
      </c>
      <c r="AB12" s="4">
        <v>1</v>
      </c>
      <c r="AC12" s="4">
        <v>0.09</v>
      </c>
      <c r="AD12" s="4">
        <v>8.5</v>
      </c>
      <c r="AE12" s="4">
        <v>42</v>
      </c>
      <c r="AF12" s="4">
        <v>0.08</v>
      </c>
      <c r="AG12" s="4">
        <v>5</v>
      </c>
      <c r="AH12" s="4">
        <v>264</v>
      </c>
      <c r="AI12" s="4" t="s">
        <v>67</v>
      </c>
      <c r="AJ12" s="4">
        <v>450</v>
      </c>
      <c r="AK12" s="4">
        <v>1.1000000000000001</v>
      </c>
      <c r="AL12" s="4">
        <v>25</v>
      </c>
      <c r="AM12" s="4" t="s">
        <v>68</v>
      </c>
      <c r="AN12" s="4">
        <v>25.8</v>
      </c>
      <c r="AO12" s="4">
        <v>2.5</v>
      </c>
      <c r="AP12" s="4">
        <v>47</v>
      </c>
      <c r="AQ12" s="4">
        <v>0.7</v>
      </c>
      <c r="AR12" s="4" t="s">
        <v>69</v>
      </c>
      <c r="AS12" s="4">
        <v>9.1999999999999993</v>
      </c>
      <c r="AT12" s="4">
        <v>3600</v>
      </c>
      <c r="AU12" s="4">
        <v>0.5</v>
      </c>
      <c r="AV12" s="4">
        <v>2</v>
      </c>
      <c r="AW12" s="4">
        <v>140</v>
      </c>
      <c r="AX12" s="4">
        <v>18</v>
      </c>
      <c r="AY12" s="4">
        <v>17</v>
      </c>
      <c r="AZ12" s="4">
        <v>42</v>
      </c>
      <c r="BA12" s="4">
        <f t="shared" si="19"/>
        <v>6.3732928679817894E-5</v>
      </c>
      <c r="BB12" s="4">
        <v>99</v>
      </c>
      <c r="BC12" s="4">
        <v>28.1</v>
      </c>
      <c r="BD12" s="4">
        <v>55.3</v>
      </c>
      <c r="BE12" s="4">
        <v>6.65</v>
      </c>
      <c r="BF12" s="4">
        <v>23.6</v>
      </c>
      <c r="BG12" s="4">
        <v>4.3</v>
      </c>
      <c r="BH12" s="4">
        <v>0.95</v>
      </c>
      <c r="BI12" s="4">
        <v>4.2</v>
      </c>
      <c r="BJ12" s="4">
        <v>0.57999999999999996</v>
      </c>
      <c r="BK12" s="4">
        <v>3.45</v>
      </c>
      <c r="BL12" s="4">
        <v>0.66</v>
      </c>
      <c r="BM12" s="4">
        <v>1.95</v>
      </c>
      <c r="BN12" s="4">
        <v>0.3</v>
      </c>
      <c r="BO12" s="4">
        <v>1.85</v>
      </c>
      <c r="BP12" s="4">
        <v>0.3</v>
      </c>
      <c r="BQ12" s="4">
        <f t="shared" si="3"/>
        <v>0.73947368421052639</v>
      </c>
      <c r="BR12" s="4">
        <f t="shared" si="4"/>
        <v>0.69124999999999992</v>
      </c>
      <c r="BS12" s="4">
        <f t="shared" si="5"/>
        <v>0.7471910112359551</v>
      </c>
      <c r="BT12" s="4">
        <f t="shared" si="6"/>
        <v>0.73750000000000004</v>
      </c>
      <c r="BU12" s="4">
        <f t="shared" si="7"/>
        <v>0.7678571428571429</v>
      </c>
      <c r="BV12" s="4">
        <f t="shared" si="8"/>
        <v>0.86363636363636354</v>
      </c>
      <c r="BW12" s="4">
        <f t="shared" si="9"/>
        <v>0.8936170212765957</v>
      </c>
      <c r="BX12" s="4">
        <f t="shared" si="10"/>
        <v>0.75324675324675316</v>
      </c>
      <c r="BY12" s="4">
        <f t="shared" si="11"/>
        <v>0.78409090909090906</v>
      </c>
      <c r="BZ12" s="4">
        <f t="shared" si="12"/>
        <v>0.62962962962962965</v>
      </c>
      <c r="CA12" s="4">
        <f t="shared" si="13"/>
        <v>0.66</v>
      </c>
      <c r="CB12" s="4">
        <f t="shared" si="14"/>
        <v>0.67241379310344829</v>
      </c>
      <c r="CC12" s="4">
        <f t="shared" si="15"/>
        <v>0.74999999999999989</v>
      </c>
      <c r="CD12" s="4">
        <f t="shared" si="16"/>
        <v>0.66071428571428581</v>
      </c>
      <c r="CE12" s="4">
        <f t="shared" si="17"/>
        <v>0.69767441860465118</v>
      </c>
      <c r="CF12" s="4">
        <f t="shared" si="20"/>
        <v>0.91313269192718616</v>
      </c>
      <c r="CG12" s="4"/>
      <c r="CH12" s="4"/>
      <c r="CI12" s="4"/>
      <c r="CJ12" s="4"/>
      <c r="CK12" s="4"/>
    </row>
    <row r="13" spans="1:95" x14ac:dyDescent="0.25">
      <c r="A13" s="4" t="s">
        <v>82</v>
      </c>
      <c r="B13" s="4">
        <v>177.5</v>
      </c>
      <c r="C13" s="4" t="s">
        <v>64</v>
      </c>
      <c r="D13" s="4">
        <f t="shared" si="0"/>
        <v>0.1277139208173691</v>
      </c>
      <c r="E13" s="4">
        <f t="shared" si="1"/>
        <v>0.2554278416347382</v>
      </c>
      <c r="F13" s="4">
        <f t="shared" si="2"/>
        <v>25.542784163473819</v>
      </c>
      <c r="G13" s="4" t="s">
        <v>69</v>
      </c>
      <c r="H13" s="4">
        <v>7.83</v>
      </c>
      <c r="I13" s="4">
        <v>2</v>
      </c>
      <c r="J13" s="4">
        <v>140</v>
      </c>
      <c r="K13" s="4">
        <v>3.5</v>
      </c>
      <c r="L13" s="4" t="s">
        <v>67</v>
      </c>
      <c r="M13" s="4">
        <v>0.18</v>
      </c>
      <c r="N13" s="4" t="s">
        <v>65</v>
      </c>
      <c r="O13" s="4">
        <v>20</v>
      </c>
      <c r="P13" s="4">
        <v>100</v>
      </c>
      <c r="Q13" s="4">
        <v>13</v>
      </c>
      <c r="R13" s="4">
        <v>338</v>
      </c>
      <c r="S13" s="4">
        <v>6.58</v>
      </c>
      <c r="T13" s="4">
        <f t="shared" si="18"/>
        <v>1.1781557743957027E-5</v>
      </c>
      <c r="U13" s="4">
        <v>25.2</v>
      </c>
      <c r="V13" s="4">
        <v>2.8</v>
      </c>
      <c r="W13" s="4" t="s">
        <v>66</v>
      </c>
      <c r="X13" s="4">
        <v>7.44</v>
      </c>
      <c r="Y13" s="4">
        <v>80</v>
      </c>
      <c r="Z13" s="4">
        <v>1.85</v>
      </c>
      <c r="AA13" s="4">
        <v>0.01</v>
      </c>
      <c r="AB13" s="4">
        <v>1</v>
      </c>
      <c r="AC13" s="4">
        <v>7.0000000000000007E-2</v>
      </c>
      <c r="AD13" s="4">
        <v>8.5</v>
      </c>
      <c r="AE13" s="4">
        <v>38</v>
      </c>
      <c r="AF13" s="4">
        <v>0.06</v>
      </c>
      <c r="AG13" s="4">
        <v>4</v>
      </c>
      <c r="AH13" s="4">
        <v>250</v>
      </c>
      <c r="AI13" s="4" t="s">
        <v>67</v>
      </c>
      <c r="AJ13" s="4">
        <v>450</v>
      </c>
      <c r="AK13" s="4">
        <v>0.8</v>
      </c>
      <c r="AL13" s="4">
        <v>32</v>
      </c>
      <c r="AM13" s="4" t="s">
        <v>68</v>
      </c>
      <c r="AN13" s="4">
        <v>25.8</v>
      </c>
      <c r="AO13" s="4">
        <v>2.2000000000000002</v>
      </c>
      <c r="AP13" s="4">
        <v>44.5</v>
      </c>
      <c r="AQ13" s="4">
        <v>0.7</v>
      </c>
      <c r="AR13" s="4" t="s">
        <v>69</v>
      </c>
      <c r="AS13" s="4">
        <v>7.9</v>
      </c>
      <c r="AT13" s="4">
        <v>4100</v>
      </c>
      <c r="AU13" s="4">
        <v>0.4</v>
      </c>
      <c r="AV13" s="4">
        <v>2</v>
      </c>
      <c r="AW13" s="4">
        <v>200</v>
      </c>
      <c r="AX13" s="4">
        <v>18</v>
      </c>
      <c r="AY13" s="4">
        <v>16</v>
      </c>
      <c r="AZ13" s="4">
        <v>34</v>
      </c>
      <c r="BA13" s="4">
        <f t="shared" si="19"/>
        <v>5.1593323216995437E-5</v>
      </c>
      <c r="BB13" s="4">
        <v>102</v>
      </c>
      <c r="BC13" s="4">
        <v>22.1</v>
      </c>
      <c r="BD13" s="4">
        <v>43.4</v>
      </c>
      <c r="BE13" s="4">
        <v>5.35</v>
      </c>
      <c r="BF13" s="4">
        <v>18.8</v>
      </c>
      <c r="BG13" s="4">
        <v>3.35</v>
      </c>
      <c r="BH13" s="4">
        <v>0.75</v>
      </c>
      <c r="BI13" s="4">
        <v>3.2</v>
      </c>
      <c r="BJ13" s="4">
        <v>0.48</v>
      </c>
      <c r="BK13" s="4">
        <v>3.05</v>
      </c>
      <c r="BL13" s="4">
        <v>0.6</v>
      </c>
      <c r="BM13" s="4">
        <v>1.9</v>
      </c>
      <c r="BN13" s="4">
        <v>0.3</v>
      </c>
      <c r="BO13" s="4">
        <v>1.9</v>
      </c>
      <c r="BP13" s="4">
        <v>0.3</v>
      </c>
      <c r="BQ13" s="4">
        <f t="shared" si="3"/>
        <v>0.58157894736842108</v>
      </c>
      <c r="BR13" s="4">
        <f t="shared" si="4"/>
        <v>0.54249999999999998</v>
      </c>
      <c r="BS13" s="4">
        <f t="shared" si="5"/>
        <v>0.60112359550561789</v>
      </c>
      <c r="BT13" s="4">
        <f t="shared" si="6"/>
        <v>0.58750000000000002</v>
      </c>
      <c r="BU13" s="4">
        <f t="shared" si="7"/>
        <v>0.59821428571428581</v>
      </c>
      <c r="BV13" s="4">
        <f t="shared" si="8"/>
        <v>0.68181818181818177</v>
      </c>
      <c r="BW13" s="4">
        <f t="shared" si="9"/>
        <v>0.68085106382978722</v>
      </c>
      <c r="BX13" s="4">
        <f t="shared" si="10"/>
        <v>0.62337662337662336</v>
      </c>
      <c r="BY13" s="4">
        <f t="shared" si="11"/>
        <v>0.69318181818181812</v>
      </c>
      <c r="BZ13" s="4">
        <f t="shared" si="12"/>
        <v>0.59259259259259256</v>
      </c>
      <c r="CA13" s="4">
        <f t="shared" si="13"/>
        <v>0.6</v>
      </c>
      <c r="CB13" s="4">
        <f t="shared" si="14"/>
        <v>0.65517241379310343</v>
      </c>
      <c r="CC13" s="4">
        <f t="shared" si="15"/>
        <v>0.74999999999999989</v>
      </c>
      <c r="CD13" s="4">
        <f t="shared" si="16"/>
        <v>0.6785714285714286</v>
      </c>
      <c r="CE13" s="4">
        <f t="shared" si="17"/>
        <v>0.69767441860465118</v>
      </c>
      <c r="CF13" s="4">
        <f t="shared" si="20"/>
        <v>0.88202330989606104</v>
      </c>
      <c r="CG13" s="4"/>
      <c r="CH13" s="4"/>
      <c r="CI13" s="4"/>
      <c r="CJ13" s="4"/>
      <c r="CK13" s="4"/>
    </row>
    <row r="14" spans="1:95" x14ac:dyDescent="0.25">
      <c r="A14" s="4" t="s">
        <v>83</v>
      </c>
      <c r="B14" s="4">
        <v>179.1</v>
      </c>
      <c r="C14" s="4" t="s">
        <v>64</v>
      </c>
      <c r="D14" s="4">
        <f t="shared" si="0"/>
        <v>0.12787723785166241</v>
      </c>
      <c r="E14" s="4">
        <f t="shared" si="1"/>
        <v>0.25575447570332482</v>
      </c>
      <c r="F14" s="4">
        <f t="shared" si="2"/>
        <v>28.132992327365727</v>
      </c>
      <c r="G14" s="4" t="s">
        <v>69</v>
      </c>
      <c r="H14" s="4">
        <v>7.82</v>
      </c>
      <c r="I14" s="4">
        <v>19</v>
      </c>
      <c r="J14" s="4">
        <v>180</v>
      </c>
      <c r="K14" s="4">
        <v>3.5</v>
      </c>
      <c r="L14" s="4">
        <v>0.4</v>
      </c>
      <c r="M14" s="4">
        <v>1.26</v>
      </c>
      <c r="N14" s="4" t="s">
        <v>65</v>
      </c>
      <c r="O14" s="4">
        <v>33</v>
      </c>
      <c r="P14" s="4">
        <v>100</v>
      </c>
      <c r="Q14" s="4">
        <v>11.6</v>
      </c>
      <c r="R14" s="4">
        <v>80</v>
      </c>
      <c r="S14" s="4">
        <v>3.2</v>
      </c>
      <c r="T14" s="4">
        <f t="shared" si="18"/>
        <v>5.7296329453894367E-6</v>
      </c>
      <c r="U14" s="4">
        <v>27</v>
      </c>
      <c r="V14" s="4">
        <v>2.8</v>
      </c>
      <c r="W14" s="4">
        <v>0.05</v>
      </c>
      <c r="X14" s="4">
        <v>7.56</v>
      </c>
      <c r="Y14" s="4">
        <v>100</v>
      </c>
      <c r="Z14" s="4">
        <v>2.1</v>
      </c>
      <c r="AA14" s="4">
        <v>2.5000000000000001E-2</v>
      </c>
      <c r="AB14" s="4">
        <v>1</v>
      </c>
      <c r="AC14" s="4">
        <v>0.08</v>
      </c>
      <c r="AD14" s="4">
        <v>9</v>
      </c>
      <c r="AE14" s="4">
        <v>56</v>
      </c>
      <c r="AF14" s="4">
        <v>7.0000000000000007E-2</v>
      </c>
      <c r="AG14" s="4">
        <v>20</v>
      </c>
      <c r="AH14" s="4">
        <v>228</v>
      </c>
      <c r="AI14" s="4" t="s">
        <v>67</v>
      </c>
      <c r="AJ14" s="4">
        <v>1900</v>
      </c>
      <c r="AK14" s="4">
        <v>2</v>
      </c>
      <c r="AL14" s="4">
        <v>27</v>
      </c>
      <c r="AM14" s="4" t="s">
        <v>68</v>
      </c>
      <c r="AN14" s="4">
        <v>25.4</v>
      </c>
      <c r="AO14" s="4">
        <v>2.5</v>
      </c>
      <c r="AP14" s="4">
        <v>47.5</v>
      </c>
      <c r="AQ14" s="4">
        <v>0.7</v>
      </c>
      <c r="AR14" s="4" t="s">
        <v>69</v>
      </c>
      <c r="AS14" s="4">
        <v>8</v>
      </c>
      <c r="AT14" s="4">
        <v>3950</v>
      </c>
      <c r="AU14" s="4">
        <v>0.6</v>
      </c>
      <c r="AV14" s="4">
        <v>2</v>
      </c>
      <c r="AW14" s="4">
        <v>220</v>
      </c>
      <c r="AX14" s="4">
        <v>21</v>
      </c>
      <c r="AY14" s="4">
        <v>20</v>
      </c>
      <c r="AZ14" s="4">
        <v>46</v>
      </c>
      <c r="BA14" s="4">
        <f t="shared" si="19"/>
        <v>6.9802731411229129E-5</v>
      </c>
      <c r="BB14" s="4">
        <v>99</v>
      </c>
      <c r="BC14" s="4">
        <v>25.2</v>
      </c>
      <c r="BD14" s="4">
        <v>49.4</v>
      </c>
      <c r="BE14" s="4">
        <v>6.15</v>
      </c>
      <c r="BF14" s="4">
        <v>22.6</v>
      </c>
      <c r="BG14" s="4">
        <v>4.5</v>
      </c>
      <c r="BH14" s="4">
        <v>1</v>
      </c>
      <c r="BI14" s="4">
        <v>4.2</v>
      </c>
      <c r="BJ14" s="4">
        <v>0.62</v>
      </c>
      <c r="BK14" s="4">
        <v>3.7</v>
      </c>
      <c r="BL14" s="4">
        <v>0.78</v>
      </c>
      <c r="BM14" s="4">
        <v>2.0499999999999998</v>
      </c>
      <c r="BN14" s="4">
        <v>0.3</v>
      </c>
      <c r="BO14" s="4">
        <v>2.0499999999999998</v>
      </c>
      <c r="BP14" s="4">
        <v>0.3</v>
      </c>
      <c r="BQ14" s="4">
        <f t="shared" si="3"/>
        <v>0.66315789473684206</v>
      </c>
      <c r="BR14" s="4">
        <f t="shared" si="4"/>
        <v>0.61749999999999994</v>
      </c>
      <c r="BS14" s="4">
        <f t="shared" si="5"/>
        <v>0.6910112359550562</v>
      </c>
      <c r="BT14" s="4">
        <f t="shared" si="6"/>
        <v>0.70625000000000004</v>
      </c>
      <c r="BU14" s="4">
        <f t="shared" si="7"/>
        <v>0.8035714285714286</v>
      </c>
      <c r="BV14" s="4">
        <f t="shared" si="8"/>
        <v>0.90909090909090906</v>
      </c>
      <c r="BW14" s="4">
        <f t="shared" si="9"/>
        <v>0.8936170212765957</v>
      </c>
      <c r="BX14" s="4">
        <f t="shared" si="10"/>
        <v>0.80519480519480513</v>
      </c>
      <c r="BY14" s="4">
        <f t="shared" si="11"/>
        <v>0.84090909090909083</v>
      </c>
      <c r="BZ14" s="4">
        <f t="shared" si="12"/>
        <v>0.7407407407407407</v>
      </c>
      <c r="CA14" s="4">
        <f t="shared" si="13"/>
        <v>0.78</v>
      </c>
      <c r="CB14" s="4">
        <f t="shared" si="14"/>
        <v>0.7068965517241379</v>
      </c>
      <c r="CC14" s="4">
        <f t="shared" si="15"/>
        <v>0.74999999999999989</v>
      </c>
      <c r="CD14" s="4">
        <f t="shared" si="16"/>
        <v>0.7321428571428571</v>
      </c>
      <c r="CE14" s="4">
        <f t="shared" si="17"/>
        <v>0.69767441860465118</v>
      </c>
      <c r="CF14" s="4">
        <f t="shared" si="20"/>
        <v>0.91332470338422889</v>
      </c>
      <c r="CG14" s="4"/>
      <c r="CH14" s="4"/>
      <c r="CI14" s="4"/>
      <c r="CJ14" s="4"/>
      <c r="CK14" s="4"/>
    </row>
    <row r="15" spans="1:95" x14ac:dyDescent="0.25">
      <c r="A15" s="4" t="s">
        <v>84</v>
      </c>
      <c r="B15" s="4">
        <v>180.6</v>
      </c>
      <c r="C15" s="4" t="s">
        <v>64</v>
      </c>
      <c r="D15" s="4" t="e">
        <f t="shared" si="0"/>
        <v>#VALUE!</v>
      </c>
      <c r="E15" s="4">
        <f t="shared" si="1"/>
        <v>0.2</v>
      </c>
      <c r="F15" s="4">
        <f t="shared" si="2"/>
        <v>24</v>
      </c>
      <c r="G15" s="4" t="s">
        <v>69</v>
      </c>
      <c r="H15" s="4">
        <v>7.5</v>
      </c>
      <c r="I15" s="4">
        <v>16</v>
      </c>
      <c r="J15" s="4">
        <v>560</v>
      </c>
      <c r="K15" s="4">
        <v>1</v>
      </c>
      <c r="L15" s="4">
        <v>0.2</v>
      </c>
      <c r="M15" s="4">
        <v>0.06</v>
      </c>
      <c r="N15" s="4" t="s">
        <v>65</v>
      </c>
      <c r="O15" s="4">
        <v>62</v>
      </c>
      <c r="P15" s="4">
        <v>80</v>
      </c>
      <c r="Q15" s="4">
        <v>3.1</v>
      </c>
      <c r="R15" s="4">
        <v>6</v>
      </c>
      <c r="S15" s="4">
        <v>2.46</v>
      </c>
      <c r="T15" s="4">
        <f t="shared" si="18"/>
        <v>4.4046553267681287E-6</v>
      </c>
      <c r="U15" s="4">
        <v>21</v>
      </c>
      <c r="V15" s="4">
        <v>2.4</v>
      </c>
      <c r="W15" s="4" t="s">
        <v>66</v>
      </c>
      <c r="X15" s="4">
        <v>8.74</v>
      </c>
      <c r="Y15" s="4">
        <v>20</v>
      </c>
      <c r="Z15" s="4">
        <v>0.89500000000000002</v>
      </c>
      <c r="AA15" s="4" t="s">
        <v>85</v>
      </c>
      <c r="AB15" s="4" t="s">
        <v>65</v>
      </c>
      <c r="AC15" s="4">
        <v>0.04</v>
      </c>
      <c r="AD15" s="4">
        <v>8</v>
      </c>
      <c r="AE15" s="4">
        <v>48</v>
      </c>
      <c r="AF15" s="4">
        <v>2.5000000000000001E-2</v>
      </c>
      <c r="AG15" s="4">
        <v>10</v>
      </c>
      <c r="AH15" s="4">
        <v>114</v>
      </c>
      <c r="AI15" s="4" t="s">
        <v>67</v>
      </c>
      <c r="AJ15" s="4">
        <v>5000</v>
      </c>
      <c r="AK15" s="4">
        <v>0.9</v>
      </c>
      <c r="AL15" s="4">
        <v>21</v>
      </c>
      <c r="AM15" s="4" t="s">
        <v>68</v>
      </c>
      <c r="AN15" s="4">
        <v>31.2</v>
      </c>
      <c r="AO15" s="4">
        <v>2.2000000000000002</v>
      </c>
      <c r="AP15" s="4">
        <v>34</v>
      </c>
      <c r="AQ15" s="4">
        <v>0.6</v>
      </c>
      <c r="AR15" s="4" t="s">
        <v>69</v>
      </c>
      <c r="AS15" s="4">
        <v>6.2</v>
      </c>
      <c r="AT15" s="4">
        <v>2950</v>
      </c>
      <c r="AU15" s="4">
        <v>0.6</v>
      </c>
      <c r="AV15" s="4">
        <v>1.5</v>
      </c>
      <c r="AW15" s="4">
        <v>180</v>
      </c>
      <c r="AX15" s="4">
        <v>156</v>
      </c>
      <c r="AY15" s="4">
        <v>13</v>
      </c>
      <c r="AZ15" s="4">
        <v>22</v>
      </c>
      <c r="BA15" s="4">
        <f t="shared" si="19"/>
        <v>3.3383915022761759E-5</v>
      </c>
      <c r="BB15" s="4">
        <v>92</v>
      </c>
      <c r="BC15" s="4">
        <v>21</v>
      </c>
      <c r="BD15" s="4">
        <v>38.1</v>
      </c>
      <c r="BE15" s="4">
        <v>4.5999999999999996</v>
      </c>
      <c r="BF15" s="4">
        <v>16.100000000000001</v>
      </c>
      <c r="BG15" s="4">
        <v>2.4500000000000002</v>
      </c>
      <c r="BH15" s="4">
        <v>0.55000000000000004</v>
      </c>
      <c r="BI15" s="4">
        <v>2</v>
      </c>
      <c r="BJ15" s="4">
        <v>0.34</v>
      </c>
      <c r="BK15" s="4">
        <v>2.35</v>
      </c>
      <c r="BL15" s="4">
        <v>0.52</v>
      </c>
      <c r="BM15" s="4">
        <v>1.65</v>
      </c>
      <c r="BN15" s="4">
        <v>0.25</v>
      </c>
      <c r="BO15" s="4">
        <v>1.65</v>
      </c>
      <c r="BP15" s="4">
        <v>0.26</v>
      </c>
      <c r="BQ15" s="4">
        <f t="shared" si="3"/>
        <v>0.55263157894736847</v>
      </c>
      <c r="BR15" s="4">
        <f t="shared" si="4"/>
        <v>0.47625000000000001</v>
      </c>
      <c r="BS15" s="4">
        <f t="shared" si="5"/>
        <v>0.51685393258426959</v>
      </c>
      <c r="BT15" s="4">
        <f t="shared" si="6"/>
        <v>0.50312500000000004</v>
      </c>
      <c r="BU15" s="4">
        <f t="shared" si="7"/>
        <v>0.43750000000000006</v>
      </c>
      <c r="BV15" s="4">
        <f t="shared" si="8"/>
        <v>0.5</v>
      </c>
      <c r="BW15" s="4">
        <f t="shared" si="9"/>
        <v>0.42553191489361702</v>
      </c>
      <c r="BX15" s="4">
        <f t="shared" si="10"/>
        <v>0.44155844155844159</v>
      </c>
      <c r="BY15" s="4">
        <f t="shared" si="11"/>
        <v>0.53409090909090906</v>
      </c>
      <c r="BZ15" s="4">
        <f t="shared" si="12"/>
        <v>0.48148148148148145</v>
      </c>
      <c r="CA15" s="4">
        <f t="shared" si="13"/>
        <v>0.52</v>
      </c>
      <c r="CB15" s="4">
        <f t="shared" si="14"/>
        <v>0.56896551724137934</v>
      </c>
      <c r="CC15" s="4">
        <f t="shared" si="15"/>
        <v>0.625</v>
      </c>
      <c r="CD15" s="4">
        <f t="shared" si="16"/>
        <v>0.5892857142857143</v>
      </c>
      <c r="CE15" s="4">
        <f t="shared" si="17"/>
        <v>0.60465116279069775</v>
      </c>
      <c r="CF15" s="4">
        <f t="shared" si="20"/>
        <v>0.89696446161684817</v>
      </c>
      <c r="CG15" s="4"/>
      <c r="CH15" s="4"/>
      <c r="CI15" s="4"/>
      <c r="CJ15" s="4"/>
      <c r="CK15" s="4"/>
    </row>
    <row r="16" spans="1:95" x14ac:dyDescent="0.25">
      <c r="A16" s="4" t="s">
        <v>86</v>
      </c>
      <c r="B16" s="4">
        <v>181.6</v>
      </c>
      <c r="C16" s="4" t="s">
        <v>64</v>
      </c>
      <c r="D16" s="4">
        <f t="shared" si="0"/>
        <v>0.1875</v>
      </c>
      <c r="E16" s="4">
        <f t="shared" si="1"/>
        <v>0.5625</v>
      </c>
      <c r="F16" s="4">
        <f t="shared" si="2"/>
        <v>22.5</v>
      </c>
      <c r="G16" s="4">
        <v>1</v>
      </c>
      <c r="H16" s="4">
        <v>8</v>
      </c>
      <c r="I16" s="4">
        <v>57</v>
      </c>
      <c r="J16" s="4">
        <v>760</v>
      </c>
      <c r="K16" s="4">
        <v>2.5</v>
      </c>
      <c r="L16" s="4">
        <v>0.4</v>
      </c>
      <c r="M16" s="4">
        <v>1.18</v>
      </c>
      <c r="N16" s="4" t="s">
        <v>65</v>
      </c>
      <c r="O16" s="4">
        <v>101</v>
      </c>
      <c r="P16" s="4">
        <v>100</v>
      </c>
      <c r="Q16" s="4">
        <v>10.9</v>
      </c>
      <c r="R16" s="4">
        <v>194</v>
      </c>
      <c r="S16" s="4">
        <v>2.73</v>
      </c>
      <c r="T16" s="4">
        <f t="shared" si="18"/>
        <v>4.888093106535363E-6</v>
      </c>
      <c r="U16" s="4">
        <v>31.8</v>
      </c>
      <c r="V16" s="4">
        <v>3.2</v>
      </c>
      <c r="W16" s="4" t="s">
        <v>66</v>
      </c>
      <c r="X16" s="4">
        <v>8.2100000000000009</v>
      </c>
      <c r="Y16" s="4">
        <v>90</v>
      </c>
      <c r="Z16" s="4">
        <v>1.67</v>
      </c>
      <c r="AA16" s="4">
        <v>0.03</v>
      </c>
      <c r="AB16" s="4">
        <v>1.5</v>
      </c>
      <c r="AC16" s="4">
        <v>0.08</v>
      </c>
      <c r="AD16" s="4">
        <v>11.5</v>
      </c>
      <c r="AE16" s="4">
        <v>170</v>
      </c>
      <c r="AF16" s="4">
        <v>5.5E-2</v>
      </c>
      <c r="AG16" s="4">
        <v>126</v>
      </c>
      <c r="AH16" s="4">
        <v>218</v>
      </c>
      <c r="AI16" s="4" t="s">
        <v>67</v>
      </c>
      <c r="AJ16" s="4">
        <v>11600</v>
      </c>
      <c r="AK16" s="4">
        <v>1.9</v>
      </c>
      <c r="AL16" s="4">
        <v>18</v>
      </c>
      <c r="AM16" s="4" t="s">
        <v>68</v>
      </c>
      <c r="AN16" s="4">
        <v>27.4</v>
      </c>
      <c r="AO16" s="4">
        <v>3.2</v>
      </c>
      <c r="AP16" s="4">
        <v>45</v>
      </c>
      <c r="AQ16" s="4">
        <v>1</v>
      </c>
      <c r="AR16" s="4" t="s">
        <v>69</v>
      </c>
      <c r="AS16" s="4">
        <v>10.9</v>
      </c>
      <c r="AT16" s="4">
        <v>4050.0000000000005</v>
      </c>
      <c r="AU16" s="4">
        <v>1.3</v>
      </c>
      <c r="AV16" s="4">
        <v>4.5</v>
      </c>
      <c r="AW16" s="4">
        <v>180</v>
      </c>
      <c r="AX16" s="4">
        <v>66</v>
      </c>
      <c r="AY16" s="4">
        <v>14</v>
      </c>
      <c r="AZ16" s="4">
        <v>48</v>
      </c>
      <c r="BA16" s="4">
        <f t="shared" si="19"/>
        <v>7.2837632776934753E-5</v>
      </c>
      <c r="BB16" s="4">
        <v>120</v>
      </c>
      <c r="BC16" s="4">
        <v>20.5</v>
      </c>
      <c r="BD16" s="4">
        <v>34.9</v>
      </c>
      <c r="BE16" s="4">
        <v>3.6</v>
      </c>
      <c r="BF16" s="4">
        <v>12.4</v>
      </c>
      <c r="BG16" s="4">
        <v>2.5499999999999998</v>
      </c>
      <c r="BH16" s="4">
        <v>0.6</v>
      </c>
      <c r="BI16" s="4">
        <v>2.8</v>
      </c>
      <c r="BJ16" s="4">
        <v>0.36</v>
      </c>
      <c r="BK16" s="4">
        <v>2.2999999999999998</v>
      </c>
      <c r="BL16" s="4">
        <v>0.48</v>
      </c>
      <c r="BM16" s="4">
        <v>1.65</v>
      </c>
      <c r="BN16" s="4">
        <v>0.25</v>
      </c>
      <c r="BO16" s="4">
        <v>1.6</v>
      </c>
      <c r="BP16" s="4">
        <v>0.28000000000000003</v>
      </c>
      <c r="BQ16" s="4">
        <f t="shared" si="3"/>
        <v>0.53947368421052633</v>
      </c>
      <c r="BR16" s="4">
        <f t="shared" si="4"/>
        <v>0.43624999999999997</v>
      </c>
      <c r="BS16" s="4">
        <f t="shared" si="5"/>
        <v>0.4044943820224719</v>
      </c>
      <c r="BT16" s="4">
        <f t="shared" si="6"/>
        <v>0.38750000000000001</v>
      </c>
      <c r="BU16" s="4">
        <f t="shared" si="7"/>
        <v>0.45535714285714285</v>
      </c>
      <c r="BV16" s="4">
        <f t="shared" si="8"/>
        <v>0.54545454545454541</v>
      </c>
      <c r="BW16" s="4">
        <f t="shared" si="9"/>
        <v>0.5957446808510638</v>
      </c>
      <c r="BX16" s="4">
        <f t="shared" si="10"/>
        <v>0.46753246753246752</v>
      </c>
      <c r="BY16" s="4">
        <f t="shared" si="11"/>
        <v>0.5227272727272726</v>
      </c>
      <c r="BZ16" s="4">
        <f t="shared" si="12"/>
        <v>0.51851851851851849</v>
      </c>
      <c r="CA16" s="4">
        <f t="shared" si="13"/>
        <v>0.48</v>
      </c>
      <c r="CB16" s="4">
        <f t="shared" si="14"/>
        <v>0.56896551724137934</v>
      </c>
      <c r="CC16" s="4">
        <f t="shared" si="15"/>
        <v>0.625</v>
      </c>
      <c r="CD16" s="4">
        <f t="shared" si="16"/>
        <v>0.57142857142857151</v>
      </c>
      <c r="CE16" s="4">
        <f t="shared" si="17"/>
        <v>0.65116279069767447</v>
      </c>
      <c r="CF16" s="4">
        <f t="shared" si="20"/>
        <v>1.0331946735146607</v>
      </c>
      <c r="CG16" s="4"/>
      <c r="CH16" s="4"/>
      <c r="CI16" s="4"/>
      <c r="CJ16" s="4"/>
      <c r="CK16" s="4"/>
    </row>
    <row r="17" spans="1:89" x14ac:dyDescent="0.25">
      <c r="A17" s="4" t="s">
        <v>87</v>
      </c>
      <c r="B17" s="4">
        <v>182.8</v>
      </c>
      <c r="C17" s="4" t="s">
        <v>64</v>
      </c>
      <c r="D17" s="4">
        <f t="shared" si="0"/>
        <v>0.17667844522968199</v>
      </c>
      <c r="E17" s="4">
        <f t="shared" si="1"/>
        <v>0.70671378091872794</v>
      </c>
      <c r="F17" s="4">
        <f t="shared" si="2"/>
        <v>14.134275618374557</v>
      </c>
      <c r="G17" s="4">
        <v>0.4</v>
      </c>
      <c r="H17" s="4">
        <v>5.66</v>
      </c>
      <c r="I17" s="4">
        <v>16</v>
      </c>
      <c r="J17" s="4">
        <v>220</v>
      </c>
      <c r="K17" s="4">
        <v>2.5</v>
      </c>
      <c r="L17" s="4">
        <v>0.6</v>
      </c>
      <c r="M17" s="4">
        <v>5.59</v>
      </c>
      <c r="N17" s="4" t="s">
        <v>65</v>
      </c>
      <c r="O17" s="4">
        <v>35</v>
      </c>
      <c r="P17" s="4">
        <v>60</v>
      </c>
      <c r="Q17" s="4">
        <v>9.6</v>
      </c>
      <c r="R17" s="4">
        <v>384</v>
      </c>
      <c r="S17" s="4">
        <v>2.11</v>
      </c>
      <c r="T17" s="4">
        <f t="shared" si="18"/>
        <v>3.7779767233661588E-6</v>
      </c>
      <c r="U17" s="4">
        <v>20.2</v>
      </c>
      <c r="V17" s="4">
        <v>2.6</v>
      </c>
      <c r="W17" s="4" t="s">
        <v>66</v>
      </c>
      <c r="X17" s="4">
        <v>5.59</v>
      </c>
      <c r="Y17" s="4">
        <v>70</v>
      </c>
      <c r="Z17" s="4">
        <v>3.89</v>
      </c>
      <c r="AA17" s="4">
        <v>0.09</v>
      </c>
      <c r="AB17" s="4">
        <v>1</v>
      </c>
      <c r="AC17" s="4">
        <v>7.0000000000000007E-2</v>
      </c>
      <c r="AD17" s="4">
        <v>9.5</v>
      </c>
      <c r="AE17" s="4">
        <v>30</v>
      </c>
      <c r="AF17" s="4">
        <v>7.0000000000000007E-2</v>
      </c>
      <c r="AG17" s="4">
        <v>32</v>
      </c>
      <c r="AH17" s="4">
        <v>178</v>
      </c>
      <c r="AI17" s="4" t="s">
        <v>67</v>
      </c>
      <c r="AJ17" s="4">
        <v>3450</v>
      </c>
      <c r="AK17" s="4">
        <v>1.2</v>
      </c>
      <c r="AL17" s="4">
        <v>10</v>
      </c>
      <c r="AM17" s="4" t="s">
        <v>68</v>
      </c>
      <c r="AN17" s="4">
        <v>23.2</v>
      </c>
      <c r="AO17" s="4">
        <v>2.9</v>
      </c>
      <c r="AP17" s="4">
        <v>49</v>
      </c>
      <c r="AQ17" s="4">
        <v>0.8</v>
      </c>
      <c r="AR17" s="4" t="s">
        <v>69</v>
      </c>
      <c r="AS17" s="4">
        <v>11.5</v>
      </c>
      <c r="AT17" s="4">
        <v>2550</v>
      </c>
      <c r="AU17" s="4">
        <v>4.0999999999999996</v>
      </c>
      <c r="AV17" s="4">
        <v>4</v>
      </c>
      <c r="AW17" s="4">
        <v>80</v>
      </c>
      <c r="AX17" s="4">
        <v>39</v>
      </c>
      <c r="AY17" s="4">
        <v>14</v>
      </c>
      <c r="AZ17" s="4">
        <v>62</v>
      </c>
      <c r="BA17" s="4">
        <f t="shared" si="19"/>
        <v>9.4081942336874056E-5</v>
      </c>
      <c r="BB17" s="4">
        <v>100</v>
      </c>
      <c r="BC17" s="4">
        <v>27.7</v>
      </c>
      <c r="BD17" s="4">
        <v>49.7</v>
      </c>
      <c r="BE17" s="4">
        <v>5.35</v>
      </c>
      <c r="BF17" s="4">
        <v>18</v>
      </c>
      <c r="BG17" s="4">
        <v>3.05</v>
      </c>
      <c r="BH17" s="4">
        <v>0.6</v>
      </c>
      <c r="BI17" s="4">
        <v>2.8</v>
      </c>
      <c r="BJ17" s="4">
        <v>0.38</v>
      </c>
      <c r="BK17" s="4">
        <v>2.35</v>
      </c>
      <c r="BL17" s="4">
        <v>0.46</v>
      </c>
      <c r="BM17" s="4">
        <v>1.55</v>
      </c>
      <c r="BN17" s="4">
        <v>0.25</v>
      </c>
      <c r="BO17" s="4">
        <v>1.5</v>
      </c>
      <c r="BP17" s="4">
        <v>0.24</v>
      </c>
      <c r="BQ17" s="4">
        <f t="shared" si="3"/>
        <v>0.72894736842105257</v>
      </c>
      <c r="BR17" s="4">
        <f t="shared" si="4"/>
        <v>0.62125000000000008</v>
      </c>
      <c r="BS17" s="4">
        <f t="shared" si="5"/>
        <v>0.60112359550561789</v>
      </c>
      <c r="BT17" s="4">
        <f t="shared" si="6"/>
        <v>0.5625</v>
      </c>
      <c r="BU17" s="4">
        <f t="shared" si="7"/>
        <v>0.5446428571428571</v>
      </c>
      <c r="BV17" s="4">
        <f t="shared" si="8"/>
        <v>0.54545454545454541</v>
      </c>
      <c r="BW17" s="4">
        <f t="shared" si="9"/>
        <v>0.5957446808510638</v>
      </c>
      <c r="BX17" s="4">
        <f t="shared" si="10"/>
        <v>0.4935064935064935</v>
      </c>
      <c r="BY17" s="4">
        <f t="shared" si="11"/>
        <v>0.53409090909090906</v>
      </c>
      <c r="BZ17" s="4">
        <f t="shared" si="12"/>
        <v>0.51851851851851849</v>
      </c>
      <c r="CA17" s="4">
        <f t="shared" si="13"/>
        <v>0.46</v>
      </c>
      <c r="CB17" s="4">
        <f t="shared" si="14"/>
        <v>0.53448275862068972</v>
      </c>
      <c r="CC17" s="4">
        <f t="shared" si="15"/>
        <v>0.625</v>
      </c>
      <c r="CD17" s="4">
        <f t="shared" si="16"/>
        <v>0.5357142857142857</v>
      </c>
      <c r="CE17" s="4">
        <f t="shared" si="17"/>
        <v>0.55813953488372092</v>
      </c>
      <c r="CF17" s="4">
        <f t="shared" si="20"/>
        <v>0.96707771966984057</v>
      </c>
      <c r="CG17" s="4"/>
      <c r="CH17" s="4"/>
      <c r="CI17" s="4"/>
      <c r="CJ17" s="4"/>
      <c r="CK17" s="4"/>
    </row>
    <row r="18" spans="1:89" x14ac:dyDescent="0.25">
      <c r="A18" s="4" t="s">
        <v>88</v>
      </c>
      <c r="B18" s="4">
        <v>184.2</v>
      </c>
      <c r="C18" s="4" t="s">
        <v>64</v>
      </c>
      <c r="D18" s="4">
        <f t="shared" si="0"/>
        <v>0.40257648953301128</v>
      </c>
      <c r="E18" s="4">
        <f t="shared" si="1"/>
        <v>0.64412238325281801</v>
      </c>
      <c r="F18" s="4">
        <f t="shared" si="2"/>
        <v>9.6618357487922708</v>
      </c>
      <c r="G18" s="4">
        <v>0.4</v>
      </c>
      <c r="H18" s="4">
        <v>6.21</v>
      </c>
      <c r="I18" s="4">
        <v>20</v>
      </c>
      <c r="J18" s="4">
        <v>260</v>
      </c>
      <c r="K18" s="4">
        <v>3.5</v>
      </c>
      <c r="L18" s="4">
        <v>0.3</v>
      </c>
      <c r="M18" s="4">
        <v>4.07</v>
      </c>
      <c r="N18" s="4" t="s">
        <v>65</v>
      </c>
      <c r="O18" s="4">
        <v>24</v>
      </c>
      <c r="P18" s="4">
        <v>40</v>
      </c>
      <c r="Q18" s="4">
        <v>13.6</v>
      </c>
      <c r="R18" s="4">
        <v>24</v>
      </c>
      <c r="S18" s="4">
        <v>3.03</v>
      </c>
      <c r="T18" s="4">
        <f t="shared" si="18"/>
        <v>5.4252461951656222E-6</v>
      </c>
      <c r="U18" s="4">
        <v>19.8</v>
      </c>
      <c r="V18" s="4">
        <v>5.2</v>
      </c>
      <c r="W18" s="4" t="s">
        <v>66</v>
      </c>
      <c r="X18" s="4">
        <v>6.04</v>
      </c>
      <c r="Y18" s="4">
        <v>120</v>
      </c>
      <c r="Z18" s="4">
        <v>3.73</v>
      </c>
      <c r="AA18" s="4">
        <v>6.5000000000000002E-2</v>
      </c>
      <c r="AB18" s="4">
        <v>2.5</v>
      </c>
      <c r="AC18" s="4">
        <v>0.08</v>
      </c>
      <c r="AD18" s="4">
        <v>12.5</v>
      </c>
      <c r="AE18" s="4">
        <v>32</v>
      </c>
      <c r="AF18" s="4">
        <v>6.5000000000000002E-2</v>
      </c>
      <c r="AG18" s="4">
        <v>30</v>
      </c>
      <c r="AH18" s="4">
        <v>216</v>
      </c>
      <c r="AI18" s="4" t="s">
        <v>67</v>
      </c>
      <c r="AJ18" s="4">
        <v>4250</v>
      </c>
      <c r="AK18" s="4">
        <v>1.2</v>
      </c>
      <c r="AL18" s="4">
        <v>13</v>
      </c>
      <c r="AM18" s="4" t="s">
        <v>68</v>
      </c>
      <c r="AN18" s="4">
        <v>24</v>
      </c>
      <c r="AO18" s="4">
        <v>3</v>
      </c>
      <c r="AP18" s="4">
        <v>50</v>
      </c>
      <c r="AQ18" s="4">
        <v>1</v>
      </c>
      <c r="AR18" s="4" t="s">
        <v>69</v>
      </c>
      <c r="AS18" s="4">
        <v>13.5</v>
      </c>
      <c r="AT18" s="4">
        <v>2800.0000000000005</v>
      </c>
      <c r="AU18" s="4">
        <v>2.8</v>
      </c>
      <c r="AV18" s="4">
        <v>4</v>
      </c>
      <c r="AW18" s="4">
        <v>60</v>
      </c>
      <c r="AX18" s="4">
        <v>39</v>
      </c>
      <c r="AY18" s="4">
        <v>28</v>
      </c>
      <c r="AZ18" s="4">
        <v>44</v>
      </c>
      <c r="BA18" s="4">
        <f t="shared" si="19"/>
        <v>6.6767830045523518E-5</v>
      </c>
      <c r="BB18" s="4">
        <v>183</v>
      </c>
      <c r="BC18" s="4">
        <v>34</v>
      </c>
      <c r="BD18" s="4">
        <v>67.3</v>
      </c>
      <c r="BE18" s="4">
        <v>8.25</v>
      </c>
      <c r="BF18" s="4">
        <v>30.3</v>
      </c>
      <c r="BG18" s="4">
        <v>5.4</v>
      </c>
      <c r="BH18" s="4">
        <v>1.05</v>
      </c>
      <c r="BI18" s="4">
        <v>5.2</v>
      </c>
      <c r="BJ18" s="4">
        <v>0.78</v>
      </c>
      <c r="BK18" s="4">
        <v>4.9000000000000004</v>
      </c>
      <c r="BL18" s="4">
        <v>0.96</v>
      </c>
      <c r="BM18" s="4">
        <v>2.85</v>
      </c>
      <c r="BN18" s="4">
        <v>0.45</v>
      </c>
      <c r="BO18" s="4">
        <v>2.7</v>
      </c>
      <c r="BP18" s="4">
        <v>0.44</v>
      </c>
      <c r="BQ18" s="4">
        <f t="shared" si="3"/>
        <v>0.89473684210526316</v>
      </c>
      <c r="BR18" s="4">
        <f t="shared" si="4"/>
        <v>0.84124999999999994</v>
      </c>
      <c r="BS18" s="4">
        <f t="shared" si="5"/>
        <v>0.92696629213483139</v>
      </c>
      <c r="BT18" s="4">
        <f t="shared" si="6"/>
        <v>0.94687500000000002</v>
      </c>
      <c r="BU18" s="4">
        <f t="shared" si="7"/>
        <v>0.96428571428571441</v>
      </c>
      <c r="BV18" s="4">
        <f t="shared" si="8"/>
        <v>0.95454545454545447</v>
      </c>
      <c r="BW18" s="4">
        <f t="shared" si="9"/>
        <v>1.1063829787234043</v>
      </c>
      <c r="BX18" s="4">
        <f t="shared" si="10"/>
        <v>1.0129870129870131</v>
      </c>
      <c r="BY18" s="4">
        <f t="shared" si="11"/>
        <v>1.1136363636363635</v>
      </c>
      <c r="BZ18" s="4">
        <f t="shared" si="12"/>
        <v>1.037037037037037</v>
      </c>
      <c r="CA18" s="4">
        <f t="shared" si="13"/>
        <v>0.96</v>
      </c>
      <c r="CB18" s="4">
        <f t="shared" si="14"/>
        <v>0.98275862068965525</v>
      </c>
      <c r="CC18" s="4">
        <f t="shared" si="15"/>
        <v>1.125</v>
      </c>
      <c r="CD18" s="4">
        <f t="shared" si="16"/>
        <v>0.96428571428571441</v>
      </c>
      <c r="CE18" s="4">
        <f t="shared" si="17"/>
        <v>1.0232558139534884</v>
      </c>
      <c r="CF18" s="4">
        <f t="shared" si="20"/>
        <v>0.92702157885674941</v>
      </c>
      <c r="CG18" s="4"/>
      <c r="CH18" s="4"/>
      <c r="CI18" s="4"/>
      <c r="CJ18" s="4"/>
      <c r="CK18" s="4"/>
    </row>
    <row r="19" spans="1:89" x14ac:dyDescent="0.25">
      <c r="A19" s="4" t="s">
        <v>89</v>
      </c>
      <c r="B19" s="4">
        <v>185.1</v>
      </c>
      <c r="C19" s="4" t="s">
        <v>64</v>
      </c>
      <c r="D19" s="4">
        <f t="shared" si="0"/>
        <v>0.19920318725099603</v>
      </c>
      <c r="E19" s="4">
        <f t="shared" si="1"/>
        <v>0.4980079681274901</v>
      </c>
      <c r="F19" s="4">
        <f t="shared" si="2"/>
        <v>11.952191235059763</v>
      </c>
      <c r="G19" s="4" t="s">
        <v>69</v>
      </c>
      <c r="H19" s="4">
        <v>5.0199999999999996</v>
      </c>
      <c r="I19" s="4">
        <v>5</v>
      </c>
      <c r="J19" s="4">
        <v>300</v>
      </c>
      <c r="K19" s="4">
        <v>2.5</v>
      </c>
      <c r="L19" s="4" t="s">
        <v>67</v>
      </c>
      <c r="M19" s="4">
        <v>5.46</v>
      </c>
      <c r="N19" s="4" t="s">
        <v>65</v>
      </c>
      <c r="O19" s="4">
        <v>16</v>
      </c>
      <c r="P19" s="4">
        <v>60</v>
      </c>
      <c r="Q19" s="4">
        <v>11.5</v>
      </c>
      <c r="R19" s="4">
        <v>10</v>
      </c>
      <c r="S19" s="4">
        <v>3.71</v>
      </c>
      <c r="T19" s="4">
        <f t="shared" si="18"/>
        <v>6.6427931960608776E-6</v>
      </c>
      <c r="U19" s="4">
        <v>13.8</v>
      </c>
      <c r="V19" s="4">
        <v>3</v>
      </c>
      <c r="W19" s="4" t="s">
        <v>66</v>
      </c>
      <c r="X19" s="4">
        <v>4.84</v>
      </c>
      <c r="Y19" s="4">
        <v>80</v>
      </c>
      <c r="Z19" s="4">
        <v>4.26</v>
      </c>
      <c r="AA19" s="4">
        <v>8.5000000000000006E-2</v>
      </c>
      <c r="AB19" s="4">
        <v>1</v>
      </c>
      <c r="AC19" s="4">
        <v>0.08</v>
      </c>
      <c r="AD19" s="4">
        <v>9</v>
      </c>
      <c r="AE19" s="4">
        <v>16</v>
      </c>
      <c r="AF19" s="4">
        <v>0.05</v>
      </c>
      <c r="AG19" s="4">
        <v>5</v>
      </c>
      <c r="AH19" s="4">
        <v>178</v>
      </c>
      <c r="AI19" s="4" t="s">
        <v>67</v>
      </c>
      <c r="AJ19" s="4">
        <v>100</v>
      </c>
      <c r="AK19" s="4">
        <v>0.8</v>
      </c>
      <c r="AL19" s="4">
        <v>11</v>
      </c>
      <c r="AM19" s="4" t="s">
        <v>68</v>
      </c>
      <c r="AN19" s="4">
        <v>23.1</v>
      </c>
      <c r="AO19" s="4">
        <v>2.1</v>
      </c>
      <c r="AP19" s="4">
        <v>48</v>
      </c>
      <c r="AQ19" s="4">
        <v>0.8</v>
      </c>
      <c r="AR19" s="4" t="s">
        <v>69</v>
      </c>
      <c r="AS19" s="4">
        <v>10.4</v>
      </c>
      <c r="AT19" s="4">
        <v>2450</v>
      </c>
      <c r="AU19" s="4">
        <v>0.4</v>
      </c>
      <c r="AV19" s="4">
        <v>2.5</v>
      </c>
      <c r="AW19" s="4">
        <v>60</v>
      </c>
      <c r="AX19" s="4">
        <v>54</v>
      </c>
      <c r="AY19" s="4">
        <v>16</v>
      </c>
      <c r="AZ19" s="4">
        <v>28</v>
      </c>
      <c r="BA19" s="4">
        <f t="shared" si="19"/>
        <v>4.2488619119878598E-5</v>
      </c>
      <c r="BB19" s="4">
        <v>114</v>
      </c>
      <c r="BC19" s="4">
        <v>27.6</v>
      </c>
      <c r="BD19" s="4">
        <v>52.3</v>
      </c>
      <c r="BE19" s="4">
        <v>6.15</v>
      </c>
      <c r="BF19" s="4">
        <v>21.3</v>
      </c>
      <c r="BG19" s="4">
        <v>3.9</v>
      </c>
      <c r="BH19" s="4">
        <v>1.05</v>
      </c>
      <c r="BI19" s="4">
        <v>3.6</v>
      </c>
      <c r="BJ19" s="4">
        <v>0.5</v>
      </c>
      <c r="BK19" s="4">
        <v>3</v>
      </c>
      <c r="BL19" s="4">
        <v>0.6</v>
      </c>
      <c r="BM19" s="4">
        <v>1.9</v>
      </c>
      <c r="BN19" s="4">
        <v>0.3</v>
      </c>
      <c r="BO19" s="4">
        <v>1.85</v>
      </c>
      <c r="BP19" s="4">
        <v>0.3</v>
      </c>
      <c r="BQ19" s="4">
        <f t="shared" si="3"/>
        <v>0.72631578947368425</v>
      </c>
      <c r="BR19" s="4">
        <f t="shared" si="4"/>
        <v>0.65374999999999994</v>
      </c>
      <c r="BS19" s="4">
        <f t="shared" si="5"/>
        <v>0.6910112359550562</v>
      </c>
      <c r="BT19" s="4">
        <f t="shared" si="6"/>
        <v>0.66562500000000002</v>
      </c>
      <c r="BU19" s="4">
        <f t="shared" si="7"/>
        <v>0.69642857142857151</v>
      </c>
      <c r="BV19" s="4">
        <f t="shared" si="8"/>
        <v>0.95454545454545447</v>
      </c>
      <c r="BW19" s="4">
        <f t="shared" si="9"/>
        <v>0.76595744680851063</v>
      </c>
      <c r="BX19" s="4">
        <f t="shared" si="10"/>
        <v>0.64935064935064934</v>
      </c>
      <c r="BY19" s="4">
        <f t="shared" si="11"/>
        <v>0.68181818181818177</v>
      </c>
      <c r="BZ19" s="4">
        <f t="shared" si="12"/>
        <v>0.59259259259259256</v>
      </c>
      <c r="CA19" s="4">
        <f t="shared" si="13"/>
        <v>0.6</v>
      </c>
      <c r="CB19" s="4">
        <f t="shared" si="14"/>
        <v>0.65517241379310343</v>
      </c>
      <c r="CC19" s="4">
        <f t="shared" si="15"/>
        <v>0.74999999999999989</v>
      </c>
      <c r="CD19" s="4">
        <f t="shared" si="16"/>
        <v>0.66071428571428581</v>
      </c>
      <c r="CE19" s="4">
        <f t="shared" si="17"/>
        <v>0.69767441860465118</v>
      </c>
      <c r="CF19" s="4">
        <f t="shared" si="20"/>
        <v>0.91132043488498893</v>
      </c>
      <c r="CG19" s="4"/>
      <c r="CH19" s="4"/>
      <c r="CI19" s="4"/>
      <c r="CJ19" s="4"/>
      <c r="CK19" s="4"/>
    </row>
    <row r="20" spans="1:89" x14ac:dyDescent="0.25">
      <c r="A20" s="4" t="s">
        <v>90</v>
      </c>
      <c r="B20" s="4">
        <v>185.9</v>
      </c>
      <c r="C20" s="4" t="s">
        <v>64</v>
      </c>
      <c r="D20" s="4">
        <f t="shared" si="0"/>
        <v>0.21551724137931036</v>
      </c>
      <c r="E20" s="4">
        <f t="shared" si="1"/>
        <v>0.64655172413793105</v>
      </c>
      <c r="F20" s="4">
        <f t="shared" si="2"/>
        <v>12.931034482758621</v>
      </c>
      <c r="G20" s="4" t="s">
        <v>69</v>
      </c>
      <c r="H20" s="4">
        <v>4.6399999999999997</v>
      </c>
      <c r="I20" s="4">
        <v>3</v>
      </c>
      <c r="J20" s="4">
        <v>320</v>
      </c>
      <c r="K20" s="4">
        <v>2.5</v>
      </c>
      <c r="L20" s="4" t="s">
        <v>67</v>
      </c>
      <c r="M20" s="4">
        <v>7.45</v>
      </c>
      <c r="N20" s="4" t="s">
        <v>65</v>
      </c>
      <c r="O20" s="4">
        <v>16</v>
      </c>
      <c r="P20" s="4">
        <v>60</v>
      </c>
      <c r="Q20" s="4">
        <v>11.1</v>
      </c>
      <c r="R20" s="4">
        <v>6</v>
      </c>
      <c r="S20" s="4">
        <v>2.77</v>
      </c>
      <c r="T20" s="4">
        <f t="shared" si="18"/>
        <v>4.9597135183527302E-6</v>
      </c>
      <c r="U20" s="4">
        <v>13.8</v>
      </c>
      <c r="V20" s="4">
        <v>2.4</v>
      </c>
      <c r="W20" s="4" t="s">
        <v>66</v>
      </c>
      <c r="X20" s="4">
        <v>4.45</v>
      </c>
      <c r="Y20" s="4">
        <v>80</v>
      </c>
      <c r="Z20" s="4">
        <v>5.34</v>
      </c>
      <c r="AA20" s="4">
        <v>0.105</v>
      </c>
      <c r="AB20" s="4">
        <v>1</v>
      </c>
      <c r="AC20" s="4">
        <v>0.08</v>
      </c>
      <c r="AD20" s="4">
        <v>8.5</v>
      </c>
      <c r="AE20" s="4">
        <v>16</v>
      </c>
      <c r="AF20" s="4">
        <v>7.4999999999999997E-2</v>
      </c>
      <c r="AG20" s="4">
        <v>5</v>
      </c>
      <c r="AH20" s="4">
        <v>172</v>
      </c>
      <c r="AI20" s="4" t="s">
        <v>67</v>
      </c>
      <c r="AJ20" s="4" t="s">
        <v>77</v>
      </c>
      <c r="AK20" s="4">
        <v>0.8</v>
      </c>
      <c r="AL20" s="4">
        <v>10</v>
      </c>
      <c r="AM20" s="4" t="s">
        <v>68</v>
      </c>
      <c r="AN20" s="4">
        <v>20.6</v>
      </c>
      <c r="AO20" s="4">
        <v>2.1</v>
      </c>
      <c r="AP20" s="4">
        <v>52.5</v>
      </c>
      <c r="AQ20" s="4">
        <v>0.7</v>
      </c>
      <c r="AR20" s="4" t="s">
        <v>69</v>
      </c>
      <c r="AS20" s="4">
        <v>9</v>
      </c>
      <c r="AT20" s="4">
        <v>2350</v>
      </c>
      <c r="AU20" s="4">
        <v>0.3</v>
      </c>
      <c r="AV20" s="4">
        <v>3</v>
      </c>
      <c r="AW20" s="4">
        <v>60</v>
      </c>
      <c r="AX20" s="4">
        <v>45</v>
      </c>
      <c r="AY20" s="4">
        <v>16</v>
      </c>
      <c r="AZ20" s="4">
        <v>30</v>
      </c>
      <c r="BA20" s="4">
        <f t="shared" si="19"/>
        <v>4.5523520485584216E-5</v>
      </c>
      <c r="BB20" s="4">
        <v>96</v>
      </c>
      <c r="BC20" s="4">
        <v>23.8</v>
      </c>
      <c r="BD20" s="4">
        <v>48.8</v>
      </c>
      <c r="BE20" s="4">
        <v>5.95</v>
      </c>
      <c r="BF20" s="4">
        <v>22.4</v>
      </c>
      <c r="BG20" s="4">
        <v>4.4000000000000004</v>
      </c>
      <c r="BH20" s="4">
        <v>0.8</v>
      </c>
      <c r="BI20" s="4">
        <v>4</v>
      </c>
      <c r="BJ20" s="4">
        <v>0.56000000000000005</v>
      </c>
      <c r="BK20" s="4">
        <v>3.1</v>
      </c>
      <c r="BL20" s="4">
        <v>0.6</v>
      </c>
      <c r="BM20" s="4">
        <v>1.8</v>
      </c>
      <c r="BN20" s="4">
        <v>0.25</v>
      </c>
      <c r="BO20" s="4">
        <v>1.75</v>
      </c>
      <c r="BP20" s="4">
        <v>0.26</v>
      </c>
      <c r="BQ20" s="4">
        <f t="shared" si="3"/>
        <v>0.62631578947368427</v>
      </c>
      <c r="BR20" s="4">
        <f t="shared" si="4"/>
        <v>0.61</v>
      </c>
      <c r="BS20" s="4">
        <f t="shared" si="5"/>
        <v>0.6685393258426966</v>
      </c>
      <c r="BT20" s="4">
        <f t="shared" si="6"/>
        <v>0.7</v>
      </c>
      <c r="BU20" s="4">
        <f t="shared" si="7"/>
        <v>0.78571428571428581</v>
      </c>
      <c r="BV20" s="4">
        <f t="shared" si="8"/>
        <v>0.72727272727272729</v>
      </c>
      <c r="BW20" s="4">
        <f t="shared" si="9"/>
        <v>0.85106382978723405</v>
      </c>
      <c r="BX20" s="4">
        <f t="shared" si="10"/>
        <v>0.72727272727272729</v>
      </c>
      <c r="BY20" s="4">
        <f t="shared" si="11"/>
        <v>0.70454545454545447</v>
      </c>
      <c r="BZ20" s="4">
        <f t="shared" si="12"/>
        <v>0.59259259259259256</v>
      </c>
      <c r="CA20" s="4">
        <f t="shared" si="13"/>
        <v>0.6</v>
      </c>
      <c r="CB20" s="4">
        <f t="shared" si="14"/>
        <v>0.62068965517241381</v>
      </c>
      <c r="CC20" s="4">
        <f t="shared" si="15"/>
        <v>0.625</v>
      </c>
      <c r="CD20" s="4">
        <f t="shared" si="16"/>
        <v>0.625</v>
      </c>
      <c r="CE20" s="4">
        <f t="shared" si="17"/>
        <v>0.60465116279069775</v>
      </c>
      <c r="CF20" s="4">
        <f t="shared" si="20"/>
        <v>0.95537518536826493</v>
      </c>
      <c r="CG20" s="4"/>
      <c r="CH20" s="4"/>
      <c r="CI20" s="4"/>
      <c r="CJ20" s="4"/>
      <c r="CK20" s="4"/>
    </row>
    <row r="21" spans="1:89" x14ac:dyDescent="0.25">
      <c r="A21" s="4" t="s">
        <v>91</v>
      </c>
      <c r="B21" s="4">
        <v>187.2</v>
      </c>
      <c r="C21" s="4" t="s">
        <v>64</v>
      </c>
      <c r="D21" s="4">
        <f t="shared" si="0"/>
        <v>0.3048780487804878</v>
      </c>
      <c r="E21" s="4">
        <f t="shared" si="1"/>
        <v>0.99085365853658547</v>
      </c>
      <c r="F21" s="4">
        <f t="shared" si="2"/>
        <v>12.195121951219512</v>
      </c>
      <c r="G21" s="4" t="s">
        <v>69</v>
      </c>
      <c r="H21" s="4">
        <v>6.56</v>
      </c>
      <c r="I21" s="4">
        <v>10</v>
      </c>
      <c r="J21" s="4">
        <v>740</v>
      </c>
      <c r="K21" s="4">
        <v>2</v>
      </c>
      <c r="L21" s="4">
        <v>0.6</v>
      </c>
      <c r="M21" s="4">
        <v>0.88</v>
      </c>
      <c r="N21" s="4" t="s">
        <v>65</v>
      </c>
      <c r="O21" s="4">
        <v>32</v>
      </c>
      <c r="P21" s="4">
        <v>60</v>
      </c>
      <c r="Q21" s="4">
        <v>10.5</v>
      </c>
      <c r="R21" s="4">
        <v>24</v>
      </c>
      <c r="S21" s="4">
        <v>1.77</v>
      </c>
      <c r="T21" s="4">
        <f t="shared" si="18"/>
        <v>3.1692032229185315E-6</v>
      </c>
      <c r="U21" s="4">
        <v>18</v>
      </c>
      <c r="V21" s="4">
        <v>3.6</v>
      </c>
      <c r="W21" s="4" t="s">
        <v>66</v>
      </c>
      <c r="X21" s="4">
        <v>6.76</v>
      </c>
      <c r="Y21" s="4">
        <v>90</v>
      </c>
      <c r="Z21" s="4">
        <v>1.35</v>
      </c>
      <c r="AA21" s="4">
        <v>1.4999999999999999E-2</v>
      </c>
      <c r="AB21" s="4">
        <v>2</v>
      </c>
      <c r="AC21" s="4">
        <v>7.0000000000000007E-2</v>
      </c>
      <c r="AD21" s="4">
        <v>11.5</v>
      </c>
      <c r="AE21" s="4">
        <v>22</v>
      </c>
      <c r="AF21" s="4">
        <v>0.14000000000000001</v>
      </c>
      <c r="AG21" s="4">
        <v>48</v>
      </c>
      <c r="AH21" s="4">
        <v>199</v>
      </c>
      <c r="AI21" s="4" t="s">
        <v>67</v>
      </c>
      <c r="AJ21" s="4">
        <v>900</v>
      </c>
      <c r="AK21" s="4">
        <v>1</v>
      </c>
      <c r="AL21" s="4">
        <v>9</v>
      </c>
      <c r="AM21" s="4" t="s">
        <v>68</v>
      </c>
      <c r="AN21" s="4">
        <v>31.6</v>
      </c>
      <c r="AO21" s="4">
        <v>3.3</v>
      </c>
      <c r="AP21" s="4">
        <v>48.5</v>
      </c>
      <c r="AQ21" s="4">
        <v>1</v>
      </c>
      <c r="AR21" s="4" t="s">
        <v>69</v>
      </c>
      <c r="AS21" s="4">
        <v>13</v>
      </c>
      <c r="AT21" s="4">
        <v>3200</v>
      </c>
      <c r="AU21" s="4">
        <v>0.8</v>
      </c>
      <c r="AV21" s="4">
        <v>6.5</v>
      </c>
      <c r="AW21" s="4">
        <v>80</v>
      </c>
      <c r="AX21" s="4">
        <v>81</v>
      </c>
      <c r="AY21" s="4">
        <v>18</v>
      </c>
      <c r="AZ21" s="4">
        <v>44</v>
      </c>
      <c r="BA21" s="4">
        <f t="shared" si="19"/>
        <v>6.6767830045523518E-5</v>
      </c>
      <c r="BB21" s="4">
        <v>135</v>
      </c>
      <c r="BC21" s="4">
        <v>26.8</v>
      </c>
      <c r="BD21" s="4">
        <v>50.5</v>
      </c>
      <c r="BE21" s="4">
        <v>5.95</v>
      </c>
      <c r="BF21" s="4">
        <v>21.5</v>
      </c>
      <c r="BG21" s="4">
        <v>4.05</v>
      </c>
      <c r="BH21" s="4">
        <v>0.8</v>
      </c>
      <c r="BI21" s="4">
        <v>4</v>
      </c>
      <c r="BJ21" s="4">
        <v>0.52</v>
      </c>
      <c r="BK21" s="4">
        <v>3.1</v>
      </c>
      <c r="BL21" s="4">
        <v>0.62</v>
      </c>
      <c r="BM21" s="4">
        <v>1.9</v>
      </c>
      <c r="BN21" s="4">
        <v>0.3</v>
      </c>
      <c r="BO21" s="4">
        <v>1.95</v>
      </c>
      <c r="BP21" s="4">
        <v>0.32</v>
      </c>
      <c r="BQ21" s="4">
        <f t="shared" si="3"/>
        <v>0.70526315789473681</v>
      </c>
      <c r="BR21" s="4">
        <f t="shared" si="4"/>
        <v>0.63124999999999998</v>
      </c>
      <c r="BS21" s="4">
        <f t="shared" si="5"/>
        <v>0.6685393258426966</v>
      </c>
      <c r="BT21" s="4">
        <f t="shared" si="6"/>
        <v>0.671875</v>
      </c>
      <c r="BU21" s="4">
        <f t="shared" si="7"/>
        <v>0.7232142857142857</v>
      </c>
      <c r="BV21" s="4">
        <f t="shared" si="8"/>
        <v>0.72727272727272729</v>
      </c>
      <c r="BW21" s="4">
        <f t="shared" si="9"/>
        <v>0.85106382978723405</v>
      </c>
      <c r="BX21" s="4">
        <f t="shared" si="10"/>
        <v>0.67532467532467533</v>
      </c>
      <c r="BY21" s="4">
        <f t="shared" si="11"/>
        <v>0.70454545454545447</v>
      </c>
      <c r="BZ21" s="4">
        <f t="shared" si="12"/>
        <v>0.66666666666666663</v>
      </c>
      <c r="CA21" s="4">
        <f t="shared" si="13"/>
        <v>0.62</v>
      </c>
      <c r="CB21" s="4">
        <f t="shared" si="14"/>
        <v>0.65517241379310343</v>
      </c>
      <c r="CC21" s="4">
        <f t="shared" si="15"/>
        <v>0.74999999999999989</v>
      </c>
      <c r="CD21" s="4">
        <f t="shared" si="16"/>
        <v>0.69642857142857151</v>
      </c>
      <c r="CE21" s="4">
        <f t="shared" si="17"/>
        <v>0.7441860465116279</v>
      </c>
      <c r="CF21" s="4">
        <f t="shared" si="20"/>
        <v>0.94893388421545088</v>
      </c>
      <c r="CG21" s="4"/>
      <c r="CH21" s="4"/>
      <c r="CI21" s="4"/>
      <c r="CJ21" s="4"/>
      <c r="CK21" s="4"/>
    </row>
    <row r="22" spans="1:89" x14ac:dyDescent="0.25">
      <c r="A22" s="4" t="s">
        <v>92</v>
      </c>
      <c r="B22" s="4">
        <v>188</v>
      </c>
      <c r="C22" s="4" t="s">
        <v>64</v>
      </c>
      <c r="D22" s="4">
        <f t="shared" si="0"/>
        <v>0.81227436823104693</v>
      </c>
      <c r="E22" s="4">
        <f t="shared" si="1"/>
        <v>0.63176895306859204</v>
      </c>
      <c r="F22" s="4">
        <f t="shared" si="2"/>
        <v>14.440433212996389</v>
      </c>
      <c r="G22" s="4">
        <v>1.6</v>
      </c>
      <c r="H22" s="4">
        <v>5.54</v>
      </c>
      <c r="I22" s="4">
        <v>44</v>
      </c>
      <c r="J22" s="4">
        <v>260</v>
      </c>
      <c r="K22" s="4">
        <v>3</v>
      </c>
      <c r="L22" s="4">
        <v>1.3</v>
      </c>
      <c r="M22" s="4">
        <v>4.01</v>
      </c>
      <c r="N22" s="4" t="s">
        <v>65</v>
      </c>
      <c r="O22" s="4">
        <v>81</v>
      </c>
      <c r="P22" s="4">
        <v>60</v>
      </c>
      <c r="Q22" s="4">
        <v>15.8</v>
      </c>
      <c r="R22" s="4">
        <v>100</v>
      </c>
      <c r="S22" s="4">
        <v>2.86</v>
      </c>
      <c r="T22" s="4">
        <f t="shared" si="18"/>
        <v>5.1208594449418077E-6</v>
      </c>
      <c r="U22" s="4">
        <v>19.399999999999999</v>
      </c>
      <c r="V22" s="4">
        <v>2.8</v>
      </c>
      <c r="W22" s="4" t="s">
        <v>66</v>
      </c>
      <c r="X22" s="4">
        <v>5.21</v>
      </c>
      <c r="Y22" s="4">
        <v>110</v>
      </c>
      <c r="Z22" s="4">
        <v>3.64</v>
      </c>
      <c r="AA22" s="4">
        <v>7.0000000000000007E-2</v>
      </c>
      <c r="AB22" s="4">
        <v>4.5</v>
      </c>
      <c r="AC22" s="4">
        <v>0.08</v>
      </c>
      <c r="AD22" s="4">
        <v>11.5</v>
      </c>
      <c r="AE22" s="4">
        <v>48</v>
      </c>
      <c r="AF22" s="4">
        <v>0.06</v>
      </c>
      <c r="AG22" s="4">
        <v>46</v>
      </c>
      <c r="AH22" s="4">
        <v>194</v>
      </c>
      <c r="AI22" s="4" t="s">
        <v>67</v>
      </c>
      <c r="AJ22" s="4">
        <v>3400</v>
      </c>
      <c r="AK22" s="4">
        <v>1.7</v>
      </c>
      <c r="AL22" s="4">
        <v>11</v>
      </c>
      <c r="AM22" s="4" t="s">
        <v>68</v>
      </c>
      <c r="AN22" s="4">
        <v>25.6</v>
      </c>
      <c r="AO22" s="4">
        <v>3</v>
      </c>
      <c r="AP22" s="4">
        <v>48.5</v>
      </c>
      <c r="AQ22" s="4">
        <v>0.9</v>
      </c>
      <c r="AR22" s="4" t="s">
        <v>69</v>
      </c>
      <c r="AS22" s="4">
        <v>11.2</v>
      </c>
      <c r="AT22" s="4">
        <v>2800.0000000000005</v>
      </c>
      <c r="AU22" s="4">
        <v>2.5</v>
      </c>
      <c r="AV22" s="4">
        <v>3.5</v>
      </c>
      <c r="AW22" s="4">
        <v>80</v>
      </c>
      <c r="AX22" s="4">
        <v>39</v>
      </c>
      <c r="AY22" s="4">
        <v>17</v>
      </c>
      <c r="AZ22" s="4">
        <v>44</v>
      </c>
      <c r="BA22" s="4">
        <f t="shared" si="19"/>
        <v>6.6767830045523518E-5</v>
      </c>
      <c r="BB22" s="4">
        <v>110</v>
      </c>
      <c r="BC22" s="4">
        <v>31</v>
      </c>
      <c r="BD22" s="4">
        <v>63.9</v>
      </c>
      <c r="BE22" s="4">
        <v>7.65</v>
      </c>
      <c r="BF22" s="4">
        <v>28.3</v>
      </c>
      <c r="BG22" s="4">
        <v>5.0999999999999996</v>
      </c>
      <c r="BH22" s="4">
        <v>0.9</v>
      </c>
      <c r="BI22" s="4">
        <v>4.4000000000000004</v>
      </c>
      <c r="BJ22" s="4">
        <v>0.57999999999999996</v>
      </c>
      <c r="BK22" s="4">
        <v>3.5</v>
      </c>
      <c r="BL22" s="4">
        <v>0.66</v>
      </c>
      <c r="BM22" s="4">
        <v>2</v>
      </c>
      <c r="BN22" s="4">
        <v>0.3</v>
      </c>
      <c r="BO22" s="4">
        <v>2</v>
      </c>
      <c r="BP22" s="4">
        <v>0.32</v>
      </c>
      <c r="BQ22" s="4">
        <f t="shared" si="3"/>
        <v>0.81578947368421051</v>
      </c>
      <c r="BR22" s="4">
        <f t="shared" si="4"/>
        <v>0.79874999999999996</v>
      </c>
      <c r="BS22" s="4">
        <f t="shared" si="5"/>
        <v>0.8595505617977528</v>
      </c>
      <c r="BT22" s="4">
        <f t="shared" si="6"/>
        <v>0.88437500000000002</v>
      </c>
      <c r="BU22" s="4">
        <f t="shared" si="7"/>
        <v>0.9107142857142857</v>
      </c>
      <c r="BV22" s="4">
        <f t="shared" si="8"/>
        <v>0.81818181818181812</v>
      </c>
      <c r="BW22" s="4">
        <f t="shared" si="9"/>
        <v>0.93617021276595747</v>
      </c>
      <c r="BX22" s="4">
        <f t="shared" si="10"/>
        <v>0.75324675324675316</v>
      </c>
      <c r="BY22" s="4">
        <f t="shared" si="11"/>
        <v>0.79545454545454541</v>
      </c>
      <c r="BZ22" s="4">
        <f t="shared" si="12"/>
        <v>0.62962962962962965</v>
      </c>
      <c r="CA22" s="4">
        <f t="shared" si="13"/>
        <v>0.66</v>
      </c>
      <c r="CB22" s="4">
        <f t="shared" si="14"/>
        <v>0.68965517241379315</v>
      </c>
      <c r="CC22" s="4">
        <f t="shared" si="15"/>
        <v>0.74999999999999989</v>
      </c>
      <c r="CD22" s="4">
        <f t="shared" si="16"/>
        <v>0.7142857142857143</v>
      </c>
      <c r="CE22" s="4">
        <f t="shared" si="17"/>
        <v>0.7441860465116279</v>
      </c>
      <c r="CF22" s="4">
        <f t="shared" si="20"/>
        <v>0.95610253868704331</v>
      </c>
      <c r="CG22" s="4"/>
      <c r="CH22" s="4"/>
      <c r="CI22" s="4"/>
      <c r="CJ22" s="4"/>
      <c r="CK22" s="4"/>
    </row>
    <row r="23" spans="1:89" x14ac:dyDescent="0.25">
      <c r="A23" s="4" t="s">
        <v>93</v>
      </c>
      <c r="B23" s="4">
        <v>189.6</v>
      </c>
      <c r="C23" s="4" t="s">
        <v>64</v>
      </c>
      <c r="D23" s="4" t="e">
        <f t="shared" si="0"/>
        <v>#VALUE!</v>
      </c>
      <c r="E23" s="4">
        <f t="shared" si="1"/>
        <v>0.5506607929515418</v>
      </c>
      <c r="F23" s="4">
        <f t="shared" si="2"/>
        <v>8.8105726872246688</v>
      </c>
      <c r="G23" s="4" t="s">
        <v>69</v>
      </c>
      <c r="H23" s="4">
        <v>4.54</v>
      </c>
      <c r="I23" s="4">
        <v>3</v>
      </c>
      <c r="J23" s="4">
        <v>900</v>
      </c>
      <c r="K23" s="4">
        <v>1.5</v>
      </c>
      <c r="L23" s="4" t="s">
        <v>67</v>
      </c>
      <c r="M23" s="4">
        <v>5.18</v>
      </c>
      <c r="N23" s="4" t="s">
        <v>65</v>
      </c>
      <c r="O23" s="4">
        <v>24</v>
      </c>
      <c r="P23" s="4">
        <v>40</v>
      </c>
      <c r="Q23" s="4">
        <v>8.3000000000000007</v>
      </c>
      <c r="R23" s="4">
        <v>10</v>
      </c>
      <c r="S23" s="4">
        <v>2.94</v>
      </c>
      <c r="T23" s="4">
        <f t="shared" si="18"/>
        <v>5.2641002685765438E-6</v>
      </c>
      <c r="U23" s="4">
        <v>11.4</v>
      </c>
      <c r="V23" s="4">
        <v>3.2</v>
      </c>
      <c r="W23" s="4" t="s">
        <v>66</v>
      </c>
      <c r="X23" s="4">
        <v>4.7300000000000004</v>
      </c>
      <c r="Y23" s="4">
        <v>50</v>
      </c>
      <c r="Z23" s="4">
        <v>3.81</v>
      </c>
      <c r="AA23" s="4">
        <v>8.5000000000000006E-2</v>
      </c>
      <c r="AB23" s="4" t="s">
        <v>65</v>
      </c>
      <c r="AC23" s="4">
        <v>7.0000000000000007E-2</v>
      </c>
      <c r="AD23" s="4">
        <v>8.5</v>
      </c>
      <c r="AE23" s="4">
        <v>12</v>
      </c>
      <c r="AF23" s="4">
        <v>4.4999999999999998E-2</v>
      </c>
      <c r="AG23" s="4">
        <v>6</v>
      </c>
      <c r="AH23" s="4">
        <v>144</v>
      </c>
      <c r="AI23" s="4" t="s">
        <v>67</v>
      </c>
      <c r="AJ23" s="4" t="s">
        <v>77</v>
      </c>
      <c r="AK23" s="4">
        <v>0.8</v>
      </c>
      <c r="AL23" s="4">
        <v>9</v>
      </c>
      <c r="AM23" s="4" t="s">
        <v>68</v>
      </c>
      <c r="AN23" s="4">
        <v>25.4</v>
      </c>
      <c r="AO23" s="4">
        <v>2</v>
      </c>
      <c r="AP23" s="4">
        <v>64.5</v>
      </c>
      <c r="AQ23" s="4">
        <v>0.7</v>
      </c>
      <c r="AR23" s="4" t="s">
        <v>69</v>
      </c>
      <c r="AS23" s="4">
        <v>10.6</v>
      </c>
      <c r="AT23" s="4">
        <v>2050</v>
      </c>
      <c r="AU23" s="4">
        <v>0.3</v>
      </c>
      <c r="AV23" s="4">
        <v>2.5</v>
      </c>
      <c r="AW23" s="4">
        <v>40</v>
      </c>
      <c r="AX23" s="4">
        <v>114</v>
      </c>
      <c r="AY23" s="4">
        <v>16</v>
      </c>
      <c r="AZ23" s="4">
        <v>24</v>
      </c>
      <c r="BA23" s="4">
        <f t="shared" si="19"/>
        <v>3.6418816388467377E-5</v>
      </c>
      <c r="BB23" s="4">
        <v>121</v>
      </c>
      <c r="BC23" s="4">
        <v>21.9</v>
      </c>
      <c r="BD23" s="4">
        <v>41.9</v>
      </c>
      <c r="BE23" s="4">
        <v>4.95</v>
      </c>
      <c r="BF23" s="4">
        <v>18.100000000000001</v>
      </c>
      <c r="BG23" s="4">
        <v>3.55</v>
      </c>
      <c r="BH23" s="4">
        <v>0.7</v>
      </c>
      <c r="BI23" s="4">
        <v>3.2</v>
      </c>
      <c r="BJ23" s="4">
        <v>0.44</v>
      </c>
      <c r="BK23" s="4">
        <v>2.9</v>
      </c>
      <c r="BL23" s="4">
        <v>0.54</v>
      </c>
      <c r="BM23" s="4">
        <v>1.7</v>
      </c>
      <c r="BN23" s="4">
        <v>0.25</v>
      </c>
      <c r="BO23" s="4">
        <v>1.6</v>
      </c>
      <c r="BP23" s="4">
        <v>0.24</v>
      </c>
      <c r="BQ23" s="4">
        <f t="shared" si="3"/>
        <v>0.57631578947368423</v>
      </c>
      <c r="BR23" s="4">
        <f t="shared" si="4"/>
        <v>0.52374999999999994</v>
      </c>
      <c r="BS23" s="4">
        <f t="shared" si="5"/>
        <v>0.5561797752808989</v>
      </c>
      <c r="BT23" s="4">
        <f t="shared" si="6"/>
        <v>0.56562500000000004</v>
      </c>
      <c r="BU23" s="4">
        <f t="shared" si="7"/>
        <v>0.6339285714285714</v>
      </c>
      <c r="BV23" s="4">
        <f t="shared" si="8"/>
        <v>0.63636363636363624</v>
      </c>
      <c r="BW23" s="4">
        <f t="shared" si="9"/>
        <v>0.68085106382978722</v>
      </c>
      <c r="BX23" s="4">
        <f t="shared" si="10"/>
        <v>0.5714285714285714</v>
      </c>
      <c r="BY23" s="4">
        <f t="shared" si="11"/>
        <v>0.65909090909090906</v>
      </c>
      <c r="BZ23" s="4">
        <f t="shared" si="12"/>
        <v>0.59259259259259256</v>
      </c>
      <c r="CA23" s="4">
        <f t="shared" si="13"/>
        <v>0.54</v>
      </c>
      <c r="CB23" s="4">
        <f t="shared" si="14"/>
        <v>0.58620689655172409</v>
      </c>
      <c r="CC23" s="4">
        <f t="shared" si="15"/>
        <v>0.625</v>
      </c>
      <c r="CD23" s="4">
        <f t="shared" si="16"/>
        <v>0.57142857142857151</v>
      </c>
      <c r="CE23" s="4">
        <f t="shared" si="17"/>
        <v>0.55813953488372092</v>
      </c>
      <c r="CF23" s="4">
        <f t="shared" si="20"/>
        <v>0.95768403574890315</v>
      </c>
      <c r="CG23" s="4"/>
      <c r="CH23" s="4"/>
      <c r="CI23" s="4"/>
      <c r="CJ23" s="4"/>
      <c r="CK23" s="4"/>
    </row>
    <row r="24" spans="1:89" x14ac:dyDescent="0.25">
      <c r="A24" s="4" t="s">
        <v>94</v>
      </c>
      <c r="B24" s="4">
        <v>190.8</v>
      </c>
      <c r="C24" s="4" t="s">
        <v>64</v>
      </c>
      <c r="D24" s="4">
        <f t="shared" si="0"/>
        <v>0.34129692832764502</v>
      </c>
      <c r="E24" s="4">
        <f t="shared" si="1"/>
        <v>0.42662116040955628</v>
      </c>
      <c r="F24" s="4">
        <f t="shared" si="2"/>
        <v>13.651877133105801</v>
      </c>
      <c r="G24" s="4">
        <v>0.6</v>
      </c>
      <c r="H24" s="4">
        <v>5.86</v>
      </c>
      <c r="I24" s="4">
        <v>18</v>
      </c>
      <c r="J24" s="4">
        <v>360</v>
      </c>
      <c r="K24" s="4">
        <v>2.5</v>
      </c>
      <c r="L24" s="4">
        <v>0.8</v>
      </c>
      <c r="M24" s="4">
        <v>5</v>
      </c>
      <c r="N24" s="4" t="s">
        <v>65</v>
      </c>
      <c r="O24" s="4">
        <v>33</v>
      </c>
      <c r="P24" s="4">
        <v>60</v>
      </c>
      <c r="Q24" s="4">
        <v>12.8</v>
      </c>
      <c r="R24" s="4">
        <v>34</v>
      </c>
      <c r="S24" s="4">
        <v>2.69</v>
      </c>
      <c r="T24" s="4">
        <f t="shared" si="18"/>
        <v>4.8164726947179949E-6</v>
      </c>
      <c r="U24" s="4">
        <v>18.600000000000001</v>
      </c>
      <c r="V24" s="4">
        <v>3</v>
      </c>
      <c r="W24" s="4" t="s">
        <v>66</v>
      </c>
      <c r="X24" s="4">
        <v>5.63</v>
      </c>
      <c r="Y24" s="4">
        <v>110</v>
      </c>
      <c r="Z24" s="4">
        <v>4.1100000000000003</v>
      </c>
      <c r="AA24" s="4">
        <v>7.0000000000000007E-2</v>
      </c>
      <c r="AB24" s="4">
        <v>2</v>
      </c>
      <c r="AC24" s="4">
        <v>7.0000000000000007E-2</v>
      </c>
      <c r="AD24" s="4">
        <v>10</v>
      </c>
      <c r="AE24" s="4">
        <v>30</v>
      </c>
      <c r="AF24" s="4">
        <v>0.06</v>
      </c>
      <c r="AG24" s="4">
        <v>33</v>
      </c>
      <c r="AH24" s="4">
        <v>178</v>
      </c>
      <c r="AI24" s="4" t="s">
        <v>67</v>
      </c>
      <c r="AJ24" s="4">
        <v>1150</v>
      </c>
      <c r="AK24" s="4">
        <v>1.1000000000000001</v>
      </c>
      <c r="AL24" s="4">
        <v>13</v>
      </c>
      <c r="AM24" s="4" t="s">
        <v>68</v>
      </c>
      <c r="AN24" s="4">
        <v>23.4</v>
      </c>
      <c r="AO24" s="4">
        <v>3</v>
      </c>
      <c r="AP24" s="4">
        <v>52.5</v>
      </c>
      <c r="AQ24" s="4">
        <v>0.9</v>
      </c>
      <c r="AR24" s="4" t="s">
        <v>69</v>
      </c>
      <c r="AS24" s="4">
        <v>12.2</v>
      </c>
      <c r="AT24" s="4">
        <v>2700</v>
      </c>
      <c r="AU24" s="4">
        <v>0.9</v>
      </c>
      <c r="AV24" s="4">
        <v>2.5</v>
      </c>
      <c r="AW24" s="4">
        <v>80</v>
      </c>
      <c r="AX24" s="4">
        <v>42</v>
      </c>
      <c r="AY24" s="4">
        <v>16</v>
      </c>
      <c r="AZ24" s="4">
        <v>40</v>
      </c>
      <c r="BA24" s="4">
        <f t="shared" si="19"/>
        <v>6.069802731411229E-5</v>
      </c>
      <c r="BB24" s="4">
        <v>104</v>
      </c>
      <c r="BC24" s="4">
        <v>33.5</v>
      </c>
      <c r="BD24" s="4">
        <v>65.099999999999994</v>
      </c>
      <c r="BE24" s="4">
        <v>7.8</v>
      </c>
      <c r="BF24" s="4">
        <v>27.3</v>
      </c>
      <c r="BG24" s="4">
        <v>4.8499999999999996</v>
      </c>
      <c r="BH24" s="4">
        <v>0.9</v>
      </c>
      <c r="BI24" s="4">
        <v>4.4000000000000004</v>
      </c>
      <c r="BJ24" s="4">
        <v>0.57999999999999996</v>
      </c>
      <c r="BK24" s="4">
        <v>3.55</v>
      </c>
      <c r="BL24" s="4">
        <v>0.7</v>
      </c>
      <c r="BM24" s="4">
        <v>2.0499999999999998</v>
      </c>
      <c r="BN24" s="4">
        <v>0.3</v>
      </c>
      <c r="BO24" s="4">
        <v>1.9</v>
      </c>
      <c r="BP24" s="4">
        <v>0.32</v>
      </c>
      <c r="BQ24" s="4">
        <f t="shared" si="3"/>
        <v>0.88157894736842102</v>
      </c>
      <c r="BR24" s="4">
        <f t="shared" si="4"/>
        <v>0.81374999999999997</v>
      </c>
      <c r="BS24" s="4">
        <f t="shared" si="5"/>
        <v>0.87640449438202239</v>
      </c>
      <c r="BT24" s="4">
        <f t="shared" si="6"/>
        <v>0.85312500000000002</v>
      </c>
      <c r="BU24" s="4">
        <f t="shared" si="7"/>
        <v>0.8660714285714286</v>
      </c>
      <c r="BV24" s="4">
        <f t="shared" si="8"/>
        <v>0.81818181818181812</v>
      </c>
      <c r="BW24" s="4">
        <f t="shared" si="9"/>
        <v>0.93617021276595747</v>
      </c>
      <c r="BX24" s="4">
        <f t="shared" si="10"/>
        <v>0.75324675324675316</v>
      </c>
      <c r="BY24" s="4">
        <f t="shared" si="11"/>
        <v>0.80681818181818177</v>
      </c>
      <c r="BZ24" s="4">
        <f t="shared" si="12"/>
        <v>0.59259259259259256</v>
      </c>
      <c r="CA24" s="4">
        <f t="shared" si="13"/>
        <v>0.7</v>
      </c>
      <c r="CB24" s="4">
        <f t="shared" si="14"/>
        <v>0.7068965517241379</v>
      </c>
      <c r="CC24" s="4">
        <f t="shared" si="15"/>
        <v>0.74999999999999989</v>
      </c>
      <c r="CD24" s="4">
        <f t="shared" si="16"/>
        <v>0.6785714285714286</v>
      </c>
      <c r="CE24" s="4">
        <f t="shared" si="17"/>
        <v>0.7441860465116279</v>
      </c>
      <c r="CF24" s="4">
        <f t="shared" si="20"/>
        <v>0.90384607872596168</v>
      </c>
      <c r="CG24" s="4"/>
      <c r="CH24" s="4"/>
      <c r="CI24" s="4"/>
      <c r="CJ24" s="4"/>
      <c r="CK24" s="4"/>
    </row>
    <row r="25" spans="1:89" x14ac:dyDescent="0.25">
      <c r="A25" s="4" t="s">
        <v>95</v>
      </c>
      <c r="B25" s="4">
        <v>192.3</v>
      </c>
      <c r="C25" s="4" t="s">
        <v>64</v>
      </c>
      <c r="D25" s="4">
        <f t="shared" si="0"/>
        <v>0.2767527675276753</v>
      </c>
      <c r="E25" s="4">
        <f t="shared" si="1"/>
        <v>0.55350553505535061</v>
      </c>
      <c r="F25" s="4">
        <f t="shared" si="2"/>
        <v>11.07011070110701</v>
      </c>
      <c r="G25" s="4" t="s">
        <v>69</v>
      </c>
      <c r="H25" s="4">
        <v>5.42</v>
      </c>
      <c r="I25" s="4">
        <v>6</v>
      </c>
      <c r="J25" s="4">
        <v>840</v>
      </c>
      <c r="K25" s="4">
        <v>2.5</v>
      </c>
      <c r="L25" s="4" t="s">
        <v>67</v>
      </c>
      <c r="M25" s="4">
        <v>4.55</v>
      </c>
      <c r="N25" s="4" t="s">
        <v>65</v>
      </c>
      <c r="O25" s="4">
        <v>18</v>
      </c>
      <c r="P25" s="4">
        <v>40</v>
      </c>
      <c r="Q25" s="4">
        <v>12.8</v>
      </c>
      <c r="R25" s="4">
        <v>26</v>
      </c>
      <c r="S25" s="4">
        <v>4.78</v>
      </c>
      <c r="T25" s="4">
        <f t="shared" si="18"/>
        <v>8.5586392121754697E-6</v>
      </c>
      <c r="U25" s="4">
        <v>15.2</v>
      </c>
      <c r="V25" s="4">
        <v>3.8</v>
      </c>
      <c r="W25" s="4" t="s">
        <v>66</v>
      </c>
      <c r="X25" s="4">
        <v>5.18</v>
      </c>
      <c r="Y25" s="4">
        <v>90</v>
      </c>
      <c r="Z25" s="4">
        <v>3.92</v>
      </c>
      <c r="AA25" s="4">
        <v>7.0000000000000007E-2</v>
      </c>
      <c r="AB25" s="4">
        <v>1.5</v>
      </c>
      <c r="AC25" s="4">
        <v>0.08</v>
      </c>
      <c r="AD25" s="4">
        <v>10.5</v>
      </c>
      <c r="AE25" s="4">
        <v>18</v>
      </c>
      <c r="AF25" s="4">
        <v>0.05</v>
      </c>
      <c r="AG25" s="4">
        <v>6</v>
      </c>
      <c r="AH25" s="4">
        <v>178</v>
      </c>
      <c r="AI25" s="4" t="s">
        <v>67</v>
      </c>
      <c r="AJ25" s="4" t="s">
        <v>77</v>
      </c>
      <c r="AK25" s="4">
        <v>1.2</v>
      </c>
      <c r="AL25" s="4">
        <v>11</v>
      </c>
      <c r="AM25" s="4" t="s">
        <v>68</v>
      </c>
      <c r="AN25" s="4">
        <v>24.8</v>
      </c>
      <c r="AO25" s="4">
        <v>2.6</v>
      </c>
      <c r="AP25" s="4">
        <v>61</v>
      </c>
      <c r="AQ25" s="4">
        <v>0.9</v>
      </c>
      <c r="AR25" s="4" t="s">
        <v>69</v>
      </c>
      <c r="AS25" s="4">
        <v>11.9</v>
      </c>
      <c r="AT25" s="4">
        <v>2750</v>
      </c>
      <c r="AU25" s="4">
        <v>0.4</v>
      </c>
      <c r="AV25" s="4">
        <v>3</v>
      </c>
      <c r="AW25" s="4">
        <v>60</v>
      </c>
      <c r="AX25" s="4">
        <v>54</v>
      </c>
      <c r="AY25" s="4">
        <v>19</v>
      </c>
      <c r="AZ25" s="4">
        <v>38</v>
      </c>
      <c r="BA25" s="4">
        <f t="shared" si="19"/>
        <v>5.7663125948406679E-5</v>
      </c>
      <c r="BB25" s="4">
        <v>153</v>
      </c>
      <c r="BC25" s="4">
        <v>32.299999999999997</v>
      </c>
      <c r="BD25" s="4">
        <v>61.9</v>
      </c>
      <c r="BE25" s="4">
        <v>7.45</v>
      </c>
      <c r="BF25" s="4">
        <v>25.7</v>
      </c>
      <c r="BG25" s="4">
        <v>4.7</v>
      </c>
      <c r="BH25" s="4">
        <v>0.9</v>
      </c>
      <c r="BI25" s="4">
        <v>4.2</v>
      </c>
      <c r="BJ25" s="4">
        <v>0.6</v>
      </c>
      <c r="BK25" s="4">
        <v>3.6</v>
      </c>
      <c r="BL25" s="4">
        <v>0.74</v>
      </c>
      <c r="BM25" s="4">
        <v>2.15</v>
      </c>
      <c r="BN25" s="4">
        <v>0.35</v>
      </c>
      <c r="BO25" s="4">
        <v>2.1</v>
      </c>
      <c r="BP25" s="4">
        <v>0.34</v>
      </c>
      <c r="BQ25" s="4">
        <f t="shared" si="3"/>
        <v>0.85</v>
      </c>
      <c r="BR25" s="4">
        <f t="shared" si="4"/>
        <v>0.77374999999999994</v>
      </c>
      <c r="BS25" s="4">
        <f t="shared" si="5"/>
        <v>0.83707865168539319</v>
      </c>
      <c r="BT25" s="4">
        <f t="shared" si="6"/>
        <v>0.80312499999999998</v>
      </c>
      <c r="BU25" s="4">
        <f t="shared" si="7"/>
        <v>0.83928571428571441</v>
      </c>
      <c r="BV25" s="4">
        <f t="shared" si="8"/>
        <v>0.81818181818181812</v>
      </c>
      <c r="BW25" s="4">
        <f t="shared" si="9"/>
        <v>0.8936170212765957</v>
      </c>
      <c r="BX25" s="4">
        <f t="shared" si="10"/>
        <v>0.77922077922077915</v>
      </c>
      <c r="BY25" s="4">
        <f t="shared" si="11"/>
        <v>0.81818181818181812</v>
      </c>
      <c r="BZ25" s="4">
        <f t="shared" si="12"/>
        <v>0.70370370370370372</v>
      </c>
      <c r="CA25" s="4">
        <f t="shared" si="13"/>
        <v>0.74</v>
      </c>
      <c r="CB25" s="4">
        <f t="shared" si="14"/>
        <v>0.74137931034482762</v>
      </c>
      <c r="CC25" s="4">
        <f t="shared" si="15"/>
        <v>0.87499999999999989</v>
      </c>
      <c r="CD25" s="4">
        <f t="shared" si="16"/>
        <v>0.75000000000000011</v>
      </c>
      <c r="CE25" s="4">
        <f t="shared" si="17"/>
        <v>0.79069767441860472</v>
      </c>
      <c r="CF25" s="4">
        <f t="shared" si="20"/>
        <v>0.88685225538827095</v>
      </c>
      <c r="CG25" s="4"/>
      <c r="CH25" s="4"/>
      <c r="CI25" s="4"/>
      <c r="CJ25" s="4"/>
      <c r="CK25" s="4"/>
    </row>
    <row r="26" spans="1:89" x14ac:dyDescent="0.25">
      <c r="A26" s="4" t="s">
        <v>96</v>
      </c>
      <c r="B26" s="4">
        <v>194</v>
      </c>
      <c r="C26" s="4" t="s">
        <v>64</v>
      </c>
      <c r="D26" s="4">
        <f t="shared" si="0"/>
        <v>0.2824858757062147</v>
      </c>
      <c r="E26" s="4">
        <f t="shared" si="1"/>
        <v>0.70621468926553677</v>
      </c>
      <c r="F26" s="4">
        <f t="shared" si="2"/>
        <v>11.299435028248588</v>
      </c>
      <c r="G26" s="4" t="s">
        <v>69</v>
      </c>
      <c r="H26" s="4">
        <v>3.54</v>
      </c>
      <c r="I26" s="4">
        <v>4</v>
      </c>
      <c r="J26" s="4">
        <v>420</v>
      </c>
      <c r="K26" s="4">
        <v>1.5</v>
      </c>
      <c r="L26" s="4" t="s">
        <v>67</v>
      </c>
      <c r="M26" s="4">
        <v>10.8</v>
      </c>
      <c r="N26" s="4" t="s">
        <v>65</v>
      </c>
      <c r="O26" s="4">
        <v>15</v>
      </c>
      <c r="P26" s="4">
        <v>40</v>
      </c>
      <c r="Q26" s="4">
        <v>7.8</v>
      </c>
      <c r="R26" s="4">
        <v>10</v>
      </c>
      <c r="S26" s="4">
        <v>1.91</v>
      </c>
      <c r="T26" s="4">
        <f t="shared" si="18"/>
        <v>3.4198746642793193E-6</v>
      </c>
      <c r="U26" s="4">
        <v>10.8</v>
      </c>
      <c r="V26" s="4">
        <v>2</v>
      </c>
      <c r="W26" s="4" t="s">
        <v>66</v>
      </c>
      <c r="X26" s="4">
        <v>3.32</v>
      </c>
      <c r="Y26" s="4">
        <v>100</v>
      </c>
      <c r="Z26" s="4">
        <v>6.99</v>
      </c>
      <c r="AA26" s="4">
        <v>0.15</v>
      </c>
      <c r="AB26" s="4">
        <v>1</v>
      </c>
      <c r="AC26" s="4">
        <v>7.0000000000000007E-2</v>
      </c>
      <c r="AD26" s="4">
        <v>6</v>
      </c>
      <c r="AE26" s="4">
        <v>12</v>
      </c>
      <c r="AF26" s="4">
        <v>6.5000000000000002E-2</v>
      </c>
      <c r="AG26" s="4">
        <v>6</v>
      </c>
      <c r="AH26" s="4">
        <v>120</v>
      </c>
      <c r="AI26" s="4" t="s">
        <v>67</v>
      </c>
      <c r="AJ26" s="4" t="s">
        <v>77</v>
      </c>
      <c r="AK26" s="4">
        <v>0.5</v>
      </c>
      <c r="AL26" s="4">
        <v>8</v>
      </c>
      <c r="AM26" s="4" t="s">
        <v>68</v>
      </c>
      <c r="AN26" s="4">
        <v>16.100000000000001</v>
      </c>
      <c r="AO26" s="4">
        <v>1.7</v>
      </c>
      <c r="AP26" s="4">
        <v>61</v>
      </c>
      <c r="AQ26" s="4">
        <v>0.5</v>
      </c>
      <c r="AR26" s="4" t="s">
        <v>69</v>
      </c>
      <c r="AS26" s="4">
        <v>7</v>
      </c>
      <c r="AT26" s="4">
        <v>1600</v>
      </c>
      <c r="AU26" s="4">
        <v>0.3</v>
      </c>
      <c r="AV26" s="4">
        <v>2.5</v>
      </c>
      <c r="AW26" s="4">
        <v>40</v>
      </c>
      <c r="AX26" s="4">
        <v>39</v>
      </c>
      <c r="AY26" s="4">
        <v>15</v>
      </c>
      <c r="AZ26" s="4">
        <v>28</v>
      </c>
      <c r="BA26" s="4">
        <f t="shared" si="19"/>
        <v>4.2488619119878598E-5</v>
      </c>
      <c r="BB26" s="4">
        <v>74</v>
      </c>
      <c r="BC26" s="4">
        <v>17.600000000000001</v>
      </c>
      <c r="BD26" s="4">
        <v>36.799999999999997</v>
      </c>
      <c r="BE26" s="4">
        <v>4.55</v>
      </c>
      <c r="BF26" s="4">
        <v>17.600000000000001</v>
      </c>
      <c r="BG26" s="4">
        <v>3.7</v>
      </c>
      <c r="BH26" s="4">
        <v>0.75</v>
      </c>
      <c r="BI26" s="4">
        <v>3.6</v>
      </c>
      <c r="BJ26" s="4">
        <v>0.48</v>
      </c>
      <c r="BK26" s="4">
        <v>2.75</v>
      </c>
      <c r="BL26" s="4">
        <v>0.48</v>
      </c>
      <c r="BM26" s="4">
        <v>1.45</v>
      </c>
      <c r="BN26" s="4">
        <v>0.2</v>
      </c>
      <c r="BO26" s="4">
        <v>1.4</v>
      </c>
      <c r="BP26" s="4">
        <v>0.22</v>
      </c>
      <c r="BQ26" s="4">
        <f t="shared" si="3"/>
        <v>0.46315789473684216</v>
      </c>
      <c r="BR26" s="4">
        <f t="shared" si="4"/>
        <v>0.45999999999999996</v>
      </c>
      <c r="BS26" s="4">
        <f t="shared" si="5"/>
        <v>0.51123595505617969</v>
      </c>
      <c r="BT26" s="4">
        <f t="shared" si="6"/>
        <v>0.55000000000000004</v>
      </c>
      <c r="BU26" s="4">
        <f t="shared" si="7"/>
        <v>0.66071428571428581</v>
      </c>
      <c r="BV26" s="4">
        <f t="shared" si="8"/>
        <v>0.68181818181818177</v>
      </c>
      <c r="BW26" s="4">
        <f t="shared" si="9"/>
        <v>0.76595744680851063</v>
      </c>
      <c r="BX26" s="4">
        <f t="shared" si="10"/>
        <v>0.62337662337662336</v>
      </c>
      <c r="BY26" s="4">
        <f t="shared" si="11"/>
        <v>0.625</v>
      </c>
      <c r="BZ26" s="4">
        <f t="shared" si="12"/>
        <v>0.55555555555555558</v>
      </c>
      <c r="CA26" s="4">
        <f t="shared" si="13"/>
        <v>0.48</v>
      </c>
      <c r="CB26" s="4">
        <f t="shared" si="14"/>
        <v>0.5</v>
      </c>
      <c r="CC26" s="4">
        <f t="shared" si="15"/>
        <v>0.5</v>
      </c>
      <c r="CD26" s="4">
        <f t="shared" si="16"/>
        <v>0.5</v>
      </c>
      <c r="CE26" s="4">
        <f t="shared" si="17"/>
        <v>0.51162790697674421</v>
      </c>
      <c r="CF26" s="4">
        <f t="shared" si="20"/>
        <v>0.96800531336795104</v>
      </c>
      <c r="CG26" s="4"/>
      <c r="CH26" s="4"/>
      <c r="CI26" s="4"/>
      <c r="CJ26" s="4"/>
      <c r="CK26" s="4"/>
    </row>
    <row r="27" spans="1:89" x14ac:dyDescent="0.25">
      <c r="A27" s="4" t="s">
        <v>97</v>
      </c>
      <c r="B27" s="4">
        <v>195</v>
      </c>
      <c r="C27" s="4" t="s">
        <v>64</v>
      </c>
      <c r="D27" s="4">
        <f t="shared" si="0"/>
        <v>0.43103448275862072</v>
      </c>
      <c r="E27" s="4">
        <f t="shared" si="1"/>
        <v>0.53879310344827591</v>
      </c>
      <c r="F27" s="4">
        <f t="shared" si="2"/>
        <v>12.931034482758621</v>
      </c>
      <c r="G27" s="4">
        <v>0.4</v>
      </c>
      <c r="H27" s="4">
        <v>4.6399999999999997</v>
      </c>
      <c r="I27" s="4">
        <v>13</v>
      </c>
      <c r="J27" s="4">
        <v>360</v>
      </c>
      <c r="K27" s="4">
        <v>3</v>
      </c>
      <c r="L27" s="4">
        <v>0.5</v>
      </c>
      <c r="M27" s="4">
        <v>7.9</v>
      </c>
      <c r="N27" s="4" t="s">
        <v>65</v>
      </c>
      <c r="O27" s="4">
        <v>23</v>
      </c>
      <c r="P27" s="4">
        <v>60</v>
      </c>
      <c r="Q27" s="4">
        <v>10.4</v>
      </c>
      <c r="R27" s="4">
        <v>22</v>
      </c>
      <c r="S27" s="4">
        <v>2.96</v>
      </c>
      <c r="T27" s="4">
        <f t="shared" si="18"/>
        <v>5.2999104744852283E-6</v>
      </c>
      <c r="U27" s="4">
        <v>14.6</v>
      </c>
      <c r="V27" s="4">
        <v>2.4</v>
      </c>
      <c r="W27" s="4" t="s">
        <v>66</v>
      </c>
      <c r="X27" s="4">
        <v>4.13</v>
      </c>
      <c r="Y27" s="4">
        <v>120</v>
      </c>
      <c r="Z27" s="4">
        <v>5.98</v>
      </c>
      <c r="AA27" s="4">
        <v>0.125</v>
      </c>
      <c r="AB27" s="4">
        <v>2</v>
      </c>
      <c r="AC27" s="4">
        <v>0.08</v>
      </c>
      <c r="AD27" s="4">
        <v>8.5</v>
      </c>
      <c r="AE27" s="4">
        <v>22</v>
      </c>
      <c r="AF27" s="4">
        <v>5.5E-2</v>
      </c>
      <c r="AG27" s="4">
        <v>19</v>
      </c>
      <c r="AH27" s="4">
        <v>159</v>
      </c>
      <c r="AI27" s="4" t="s">
        <v>67</v>
      </c>
      <c r="AJ27" s="4">
        <v>750</v>
      </c>
      <c r="AK27" s="4">
        <v>1.3</v>
      </c>
      <c r="AL27" s="4">
        <v>11</v>
      </c>
      <c r="AM27" s="4" t="s">
        <v>68</v>
      </c>
      <c r="AN27" s="4">
        <v>19.8</v>
      </c>
      <c r="AO27" s="4">
        <v>2.2999999999999998</v>
      </c>
      <c r="AP27" s="4">
        <v>55</v>
      </c>
      <c r="AQ27" s="4">
        <v>0.7</v>
      </c>
      <c r="AR27" s="4" t="s">
        <v>69</v>
      </c>
      <c r="AS27" s="4">
        <v>9.1999999999999993</v>
      </c>
      <c r="AT27" s="4">
        <v>2400</v>
      </c>
      <c r="AU27" s="4">
        <v>1.1000000000000001</v>
      </c>
      <c r="AV27" s="4">
        <v>2.5</v>
      </c>
      <c r="AW27" s="4">
        <v>60</v>
      </c>
      <c r="AX27" s="4">
        <v>33</v>
      </c>
      <c r="AY27" s="4">
        <v>19</v>
      </c>
      <c r="AZ27" s="4">
        <v>36</v>
      </c>
      <c r="BA27" s="4">
        <f t="shared" si="19"/>
        <v>5.4628224582701055E-5</v>
      </c>
      <c r="BB27" s="4">
        <v>92</v>
      </c>
      <c r="BC27" s="4">
        <v>24.9</v>
      </c>
      <c r="BD27" s="4">
        <v>54.5</v>
      </c>
      <c r="BE27" s="4">
        <v>6.65</v>
      </c>
      <c r="BF27" s="4">
        <v>24.2</v>
      </c>
      <c r="BG27" s="4">
        <v>4.55</v>
      </c>
      <c r="BH27" s="4">
        <v>0.85</v>
      </c>
      <c r="BI27" s="4">
        <v>4.2</v>
      </c>
      <c r="BJ27" s="4">
        <v>0.57999999999999996</v>
      </c>
      <c r="BK27" s="4">
        <v>3.5</v>
      </c>
      <c r="BL27" s="4">
        <v>0.68</v>
      </c>
      <c r="BM27" s="4">
        <v>2.1</v>
      </c>
      <c r="BN27" s="4">
        <v>0.3</v>
      </c>
      <c r="BO27" s="4">
        <v>1.9</v>
      </c>
      <c r="BP27" s="4">
        <v>0.3</v>
      </c>
      <c r="BQ27" s="4">
        <f t="shared" si="3"/>
        <v>0.65526315789473677</v>
      </c>
      <c r="BR27" s="4">
        <f t="shared" si="4"/>
        <v>0.68125000000000002</v>
      </c>
      <c r="BS27" s="4">
        <f t="shared" si="5"/>
        <v>0.7471910112359551</v>
      </c>
      <c r="BT27" s="4">
        <f t="shared" si="6"/>
        <v>0.75624999999999998</v>
      </c>
      <c r="BU27" s="4">
        <f t="shared" si="7"/>
        <v>0.8125</v>
      </c>
      <c r="BV27" s="4">
        <f t="shared" si="8"/>
        <v>0.7727272727272726</v>
      </c>
      <c r="BW27" s="4">
        <f t="shared" si="9"/>
        <v>0.8936170212765957</v>
      </c>
      <c r="BX27" s="4">
        <f t="shared" si="10"/>
        <v>0.75324675324675316</v>
      </c>
      <c r="BY27" s="4">
        <f t="shared" si="11"/>
        <v>0.79545454545454541</v>
      </c>
      <c r="BZ27" s="4">
        <f t="shared" si="12"/>
        <v>0.70370370370370372</v>
      </c>
      <c r="CA27" s="4">
        <f t="shared" si="13"/>
        <v>0.68</v>
      </c>
      <c r="CB27" s="4">
        <f t="shared" si="14"/>
        <v>0.72413793103448276</v>
      </c>
      <c r="CC27" s="4">
        <f t="shared" si="15"/>
        <v>0.74999999999999989</v>
      </c>
      <c r="CD27" s="4">
        <f t="shared" si="16"/>
        <v>0.6785714285714286</v>
      </c>
      <c r="CE27" s="4">
        <f t="shared" si="17"/>
        <v>0.69767441860465118</v>
      </c>
      <c r="CF27" s="4">
        <f t="shared" si="20"/>
        <v>0.92280220935327018</v>
      </c>
      <c r="CG27" s="4"/>
      <c r="CH27" s="4"/>
      <c r="CI27" s="4"/>
      <c r="CJ27" s="4"/>
      <c r="CK27" s="4"/>
    </row>
    <row r="28" spans="1:89" x14ac:dyDescent="0.25">
      <c r="A28" s="4" t="s">
        <v>98</v>
      </c>
      <c r="B28" s="4">
        <v>196.3</v>
      </c>
      <c r="C28" s="4" t="s">
        <v>64</v>
      </c>
      <c r="D28" s="4">
        <f t="shared" si="0"/>
        <v>0.23328149300155521</v>
      </c>
      <c r="E28" s="4">
        <f t="shared" si="1"/>
        <v>0.54432348367029548</v>
      </c>
      <c r="F28" s="4">
        <f t="shared" si="2"/>
        <v>12.441679626749611</v>
      </c>
      <c r="G28" s="4" t="s">
        <v>69</v>
      </c>
      <c r="H28" s="4">
        <v>6.43</v>
      </c>
      <c r="I28" s="4">
        <v>8</v>
      </c>
      <c r="J28" s="4">
        <v>340</v>
      </c>
      <c r="K28" s="4">
        <v>3.5</v>
      </c>
      <c r="L28" s="4">
        <v>0.3</v>
      </c>
      <c r="M28" s="4">
        <v>2.78</v>
      </c>
      <c r="N28" s="4" t="s">
        <v>65</v>
      </c>
      <c r="O28" s="4">
        <v>22</v>
      </c>
      <c r="P28" s="4">
        <v>60</v>
      </c>
      <c r="Q28" s="4">
        <v>15.6</v>
      </c>
      <c r="R28" s="4">
        <v>12</v>
      </c>
      <c r="S28" s="4">
        <v>6.76</v>
      </c>
      <c r="T28" s="4">
        <f t="shared" si="18"/>
        <v>1.2103849597135182E-5</v>
      </c>
      <c r="U28" s="4">
        <v>19.600000000000001</v>
      </c>
      <c r="V28" s="4">
        <v>3.6</v>
      </c>
      <c r="W28" s="4" t="s">
        <v>66</v>
      </c>
      <c r="X28" s="4">
        <v>5.89</v>
      </c>
      <c r="Y28" s="4">
        <v>140</v>
      </c>
      <c r="Z28" s="4">
        <v>3.5</v>
      </c>
      <c r="AA28" s="4">
        <v>0.05</v>
      </c>
      <c r="AB28" s="4">
        <v>1.5</v>
      </c>
      <c r="AC28" s="4">
        <v>7.0000000000000007E-2</v>
      </c>
      <c r="AD28" s="4">
        <v>11.5</v>
      </c>
      <c r="AE28" s="4">
        <v>26</v>
      </c>
      <c r="AF28" s="4">
        <v>4.4999999999999998E-2</v>
      </c>
      <c r="AG28" s="4">
        <v>6</v>
      </c>
      <c r="AH28" s="4">
        <v>228</v>
      </c>
      <c r="AI28" s="4" t="s">
        <v>67</v>
      </c>
      <c r="AJ28" s="4">
        <v>200</v>
      </c>
      <c r="AK28" s="4">
        <v>1.5</v>
      </c>
      <c r="AL28" s="4">
        <v>12</v>
      </c>
      <c r="AM28" s="4" t="s">
        <v>68</v>
      </c>
      <c r="AN28" s="4">
        <v>25</v>
      </c>
      <c r="AO28" s="4">
        <v>3.1</v>
      </c>
      <c r="AP28" s="4">
        <v>50</v>
      </c>
      <c r="AQ28" s="4">
        <v>1</v>
      </c>
      <c r="AR28" s="4" t="s">
        <v>69</v>
      </c>
      <c r="AS28" s="4">
        <v>12.5</v>
      </c>
      <c r="AT28" s="4">
        <v>2849.9999999999995</v>
      </c>
      <c r="AU28" s="4">
        <v>0.5</v>
      </c>
      <c r="AV28" s="4">
        <v>3.5</v>
      </c>
      <c r="AW28" s="4">
        <v>80</v>
      </c>
      <c r="AX28" s="4">
        <v>36</v>
      </c>
      <c r="AY28" s="4">
        <v>19</v>
      </c>
      <c r="AZ28" s="4">
        <v>40</v>
      </c>
      <c r="BA28" s="4">
        <f t="shared" si="19"/>
        <v>6.069802731411229E-5</v>
      </c>
      <c r="BB28" s="4">
        <v>142</v>
      </c>
      <c r="BC28" s="4">
        <v>35</v>
      </c>
      <c r="BD28" s="4">
        <v>68.900000000000006</v>
      </c>
      <c r="BE28" s="4">
        <v>8.1999999999999993</v>
      </c>
      <c r="BF28" s="4">
        <v>29.1</v>
      </c>
      <c r="BG28" s="4">
        <v>4.9000000000000004</v>
      </c>
      <c r="BH28" s="4">
        <v>0.85</v>
      </c>
      <c r="BI28" s="4">
        <v>4.2</v>
      </c>
      <c r="BJ28" s="4">
        <v>0.6</v>
      </c>
      <c r="BK28" s="4">
        <v>3.55</v>
      </c>
      <c r="BL28" s="4">
        <v>0.7</v>
      </c>
      <c r="BM28" s="4">
        <v>2.1</v>
      </c>
      <c r="BN28" s="4">
        <v>0.35</v>
      </c>
      <c r="BO28" s="4">
        <v>2.15</v>
      </c>
      <c r="BP28" s="4">
        <v>0.34</v>
      </c>
      <c r="BQ28" s="4">
        <f t="shared" si="3"/>
        <v>0.92105263157894735</v>
      </c>
      <c r="BR28" s="4">
        <f t="shared" si="4"/>
        <v>0.86125000000000007</v>
      </c>
      <c r="BS28" s="4">
        <f t="shared" si="5"/>
        <v>0.92134831460674149</v>
      </c>
      <c r="BT28" s="4">
        <f t="shared" si="6"/>
        <v>0.90937500000000004</v>
      </c>
      <c r="BU28" s="4">
        <f t="shared" si="7"/>
        <v>0.87500000000000011</v>
      </c>
      <c r="BV28" s="4">
        <f t="shared" si="8"/>
        <v>0.7727272727272726</v>
      </c>
      <c r="BW28" s="4">
        <f t="shared" si="9"/>
        <v>0.8936170212765957</v>
      </c>
      <c r="BX28" s="4">
        <f t="shared" si="10"/>
        <v>0.77922077922077915</v>
      </c>
      <c r="BY28" s="4">
        <f t="shared" si="11"/>
        <v>0.80681818181818177</v>
      </c>
      <c r="BZ28" s="4">
        <f t="shared" si="12"/>
        <v>0.70370370370370372</v>
      </c>
      <c r="CA28" s="4">
        <f t="shared" si="13"/>
        <v>0.7</v>
      </c>
      <c r="CB28" s="4">
        <f t="shared" si="14"/>
        <v>0.72413793103448276</v>
      </c>
      <c r="CC28" s="4">
        <f t="shared" si="15"/>
        <v>0.87499999999999989</v>
      </c>
      <c r="CD28" s="4">
        <f t="shared" si="16"/>
        <v>0.7678571428571429</v>
      </c>
      <c r="CE28" s="4">
        <f t="shared" si="17"/>
        <v>0.79069767441860472</v>
      </c>
      <c r="CF28" s="4">
        <f t="shared" si="20"/>
        <v>0.92262358889333007</v>
      </c>
      <c r="CG28" s="4"/>
      <c r="CH28" s="4"/>
      <c r="CI28" s="4"/>
      <c r="CJ28" s="4"/>
      <c r="CK28" s="4"/>
    </row>
    <row r="29" spans="1:89" x14ac:dyDescent="0.25">
      <c r="A29" s="4" t="s">
        <v>99</v>
      </c>
      <c r="B29" s="4">
        <v>197.6</v>
      </c>
      <c r="C29" s="4" t="s">
        <v>64</v>
      </c>
      <c r="D29" s="4">
        <f t="shared" si="0"/>
        <v>0.15337423312883436</v>
      </c>
      <c r="E29" s="4">
        <f t="shared" si="1"/>
        <v>0.53680981595092025</v>
      </c>
      <c r="F29" s="4">
        <f t="shared" si="2"/>
        <v>9.2024539877300615</v>
      </c>
      <c r="G29" s="4" t="s">
        <v>69</v>
      </c>
      <c r="H29" s="4">
        <v>6.52</v>
      </c>
      <c r="I29" s="4">
        <v>4</v>
      </c>
      <c r="J29" s="4">
        <v>560</v>
      </c>
      <c r="K29" s="4">
        <v>3</v>
      </c>
      <c r="L29" s="4" t="s">
        <v>67</v>
      </c>
      <c r="M29" s="4">
        <v>3.26</v>
      </c>
      <c r="N29" s="4" t="s">
        <v>65</v>
      </c>
      <c r="O29" s="4">
        <v>21</v>
      </c>
      <c r="P29" s="4">
        <v>60</v>
      </c>
      <c r="Q29" s="4">
        <v>14.7</v>
      </c>
      <c r="R29" s="4">
        <v>40</v>
      </c>
      <c r="S29" s="4">
        <v>4.46</v>
      </c>
      <c r="T29" s="4">
        <f t="shared" si="18"/>
        <v>7.9856759176365252E-6</v>
      </c>
      <c r="U29" s="4">
        <v>21</v>
      </c>
      <c r="V29" s="4">
        <v>3.8</v>
      </c>
      <c r="W29" s="4" t="s">
        <v>66</v>
      </c>
      <c r="X29" s="4">
        <v>6.76</v>
      </c>
      <c r="Y29" s="4">
        <v>150</v>
      </c>
      <c r="Z29" s="4">
        <v>3.51</v>
      </c>
      <c r="AA29" s="4">
        <v>5.5E-2</v>
      </c>
      <c r="AB29" s="4">
        <v>1</v>
      </c>
      <c r="AC29" s="4">
        <v>0.06</v>
      </c>
      <c r="AD29" s="4">
        <v>13</v>
      </c>
      <c r="AE29" s="4">
        <v>20</v>
      </c>
      <c r="AF29" s="4">
        <v>0.05</v>
      </c>
      <c r="AG29" s="4">
        <v>5</v>
      </c>
      <c r="AH29" s="4">
        <v>217</v>
      </c>
      <c r="AI29" s="4" t="s">
        <v>67</v>
      </c>
      <c r="AJ29" s="4">
        <v>100</v>
      </c>
      <c r="AK29" s="4">
        <v>1.1000000000000001</v>
      </c>
      <c r="AL29" s="4">
        <v>11</v>
      </c>
      <c r="AM29" s="4" t="s">
        <v>68</v>
      </c>
      <c r="AN29" s="4">
        <v>25</v>
      </c>
      <c r="AO29" s="4">
        <v>3.7</v>
      </c>
      <c r="AP29" s="4">
        <v>51.5</v>
      </c>
      <c r="AQ29" s="4">
        <v>1.1000000000000001</v>
      </c>
      <c r="AR29" s="4" t="s">
        <v>69</v>
      </c>
      <c r="AS29" s="4">
        <v>14.1</v>
      </c>
      <c r="AT29" s="4">
        <v>2700</v>
      </c>
      <c r="AU29" s="4">
        <v>0.5</v>
      </c>
      <c r="AV29" s="4">
        <v>3.5</v>
      </c>
      <c r="AW29" s="4">
        <v>60</v>
      </c>
      <c r="AX29" s="4">
        <v>48</v>
      </c>
      <c r="AY29" s="4">
        <v>25</v>
      </c>
      <c r="AZ29" s="4">
        <v>44</v>
      </c>
      <c r="BA29" s="4">
        <f t="shared" si="19"/>
        <v>6.6767830045523518E-5</v>
      </c>
      <c r="BB29" s="4">
        <v>150</v>
      </c>
      <c r="BC29" s="4">
        <v>40</v>
      </c>
      <c r="BD29" s="4">
        <v>91</v>
      </c>
      <c r="BE29" s="4">
        <v>11.6</v>
      </c>
      <c r="BF29" s="4">
        <v>42.7</v>
      </c>
      <c r="BG29" s="4">
        <v>6.6</v>
      </c>
      <c r="BH29" s="4">
        <v>1.1000000000000001</v>
      </c>
      <c r="BI29" s="4">
        <v>5.2</v>
      </c>
      <c r="BJ29" s="4">
        <v>0.74</v>
      </c>
      <c r="BK29" s="4">
        <v>4.45</v>
      </c>
      <c r="BL29" s="4">
        <v>0.86</v>
      </c>
      <c r="BM29" s="4">
        <v>2.7</v>
      </c>
      <c r="BN29" s="4">
        <v>0.4</v>
      </c>
      <c r="BO29" s="4">
        <v>2.6</v>
      </c>
      <c r="BP29" s="4">
        <v>0.42</v>
      </c>
      <c r="BQ29" s="4">
        <f t="shared" si="3"/>
        <v>1.0526315789473684</v>
      </c>
      <c r="BR29" s="4">
        <f t="shared" si="4"/>
        <v>1.1375</v>
      </c>
      <c r="BS29" s="4">
        <f t="shared" si="5"/>
        <v>1.3033707865168538</v>
      </c>
      <c r="BT29" s="4">
        <f t="shared" si="6"/>
        <v>1.3343750000000001</v>
      </c>
      <c r="BU29" s="4">
        <f t="shared" si="7"/>
        <v>1.1785714285714286</v>
      </c>
      <c r="BV29" s="4">
        <f t="shared" si="8"/>
        <v>1</v>
      </c>
      <c r="BW29" s="4">
        <f t="shared" si="9"/>
        <v>1.1063829787234043</v>
      </c>
      <c r="BX29" s="4">
        <f t="shared" si="10"/>
        <v>0.96103896103896103</v>
      </c>
      <c r="BY29" s="4">
        <f t="shared" si="11"/>
        <v>1.0113636363636362</v>
      </c>
      <c r="BZ29" s="4">
        <f t="shared" si="12"/>
        <v>0.92592592592592593</v>
      </c>
      <c r="CA29" s="4">
        <f t="shared" si="13"/>
        <v>0.86</v>
      </c>
      <c r="CB29" s="4">
        <f t="shared" si="14"/>
        <v>0.93103448275862077</v>
      </c>
      <c r="CC29" s="4">
        <f t="shared" si="15"/>
        <v>1</v>
      </c>
      <c r="CD29" s="4">
        <f t="shared" si="16"/>
        <v>0.92857142857142871</v>
      </c>
      <c r="CE29" s="4">
        <f t="shared" si="17"/>
        <v>0.97674418604651159</v>
      </c>
      <c r="CF29" s="4">
        <f t="shared" si="20"/>
        <v>0.89349749008342028</v>
      </c>
      <c r="CG29" s="4"/>
      <c r="CH29" s="4"/>
      <c r="CI29" s="4"/>
      <c r="CJ29" s="4"/>
      <c r="CK29" s="4"/>
    </row>
    <row r="30" spans="1:89" x14ac:dyDescent="0.25">
      <c r="A30" s="4" t="s">
        <v>100</v>
      </c>
      <c r="B30" s="4">
        <v>198.4</v>
      </c>
      <c r="C30" s="4" t="s">
        <v>64</v>
      </c>
      <c r="D30" s="4">
        <f t="shared" si="0"/>
        <v>0.16863406408094436</v>
      </c>
      <c r="E30" s="4">
        <f t="shared" si="1"/>
        <v>0.67453625632377745</v>
      </c>
      <c r="F30" s="4">
        <f t="shared" si="2"/>
        <v>10.118043844856661</v>
      </c>
      <c r="G30" s="4" t="s">
        <v>69</v>
      </c>
      <c r="H30" s="4">
        <v>5.93</v>
      </c>
      <c r="I30" s="4">
        <v>8</v>
      </c>
      <c r="J30" s="4">
        <v>420</v>
      </c>
      <c r="K30" s="4">
        <v>3</v>
      </c>
      <c r="L30" s="4">
        <v>0.3</v>
      </c>
      <c r="M30" s="4">
        <v>3.96</v>
      </c>
      <c r="N30" s="4" t="s">
        <v>65</v>
      </c>
      <c r="O30" s="4">
        <v>20</v>
      </c>
      <c r="P30" s="4">
        <v>60</v>
      </c>
      <c r="Q30" s="4">
        <v>11.2</v>
      </c>
      <c r="R30" s="4">
        <v>10</v>
      </c>
      <c r="S30" s="4">
        <v>4.3600000000000003</v>
      </c>
      <c r="T30" s="4">
        <f t="shared" si="18"/>
        <v>7.806624888093108E-6</v>
      </c>
      <c r="U30" s="4">
        <v>18</v>
      </c>
      <c r="V30" s="4">
        <v>3.8</v>
      </c>
      <c r="W30" s="4" t="s">
        <v>66</v>
      </c>
      <c r="X30" s="4">
        <v>5.72</v>
      </c>
      <c r="Y30" s="4">
        <v>130</v>
      </c>
      <c r="Z30" s="4">
        <v>3.69</v>
      </c>
      <c r="AA30" s="4">
        <v>5.5E-2</v>
      </c>
      <c r="AB30" s="4">
        <v>1</v>
      </c>
      <c r="AC30" s="4">
        <v>7.0000000000000007E-2</v>
      </c>
      <c r="AD30" s="4">
        <v>11.5</v>
      </c>
      <c r="AE30" s="4">
        <v>18</v>
      </c>
      <c r="AF30" s="4">
        <v>4.4999999999999998E-2</v>
      </c>
      <c r="AG30" s="4">
        <v>6</v>
      </c>
      <c r="AH30" s="4">
        <v>192</v>
      </c>
      <c r="AI30" s="4" t="s">
        <v>67</v>
      </c>
      <c r="AJ30" s="4" t="s">
        <v>77</v>
      </c>
      <c r="AK30" s="4">
        <v>1.4</v>
      </c>
      <c r="AL30" s="4">
        <v>9</v>
      </c>
      <c r="AM30" s="4" t="s">
        <v>68</v>
      </c>
      <c r="AN30" s="4">
        <v>25.4</v>
      </c>
      <c r="AO30" s="4">
        <v>3</v>
      </c>
      <c r="AP30" s="4">
        <v>51</v>
      </c>
      <c r="AQ30" s="4">
        <v>1</v>
      </c>
      <c r="AR30" s="4" t="s">
        <v>69</v>
      </c>
      <c r="AS30" s="4">
        <v>13.4</v>
      </c>
      <c r="AT30" s="4">
        <v>2600</v>
      </c>
      <c r="AU30" s="4">
        <v>0.4</v>
      </c>
      <c r="AV30" s="4">
        <v>4</v>
      </c>
      <c r="AW30" s="4">
        <v>60</v>
      </c>
      <c r="AX30" s="4">
        <v>48</v>
      </c>
      <c r="AY30" s="4">
        <v>24</v>
      </c>
      <c r="AZ30" s="4">
        <v>34</v>
      </c>
      <c r="BA30" s="4">
        <f t="shared" si="19"/>
        <v>5.1593323216995437E-5</v>
      </c>
      <c r="BB30" s="4">
        <v>146</v>
      </c>
      <c r="BC30" s="4">
        <v>38.4</v>
      </c>
      <c r="BD30" s="4">
        <v>77.099999999999994</v>
      </c>
      <c r="BE30" s="4">
        <v>9.3000000000000007</v>
      </c>
      <c r="BF30" s="4">
        <v>32.5</v>
      </c>
      <c r="BG30" s="4">
        <v>5.55</v>
      </c>
      <c r="BH30" s="4">
        <v>0.95</v>
      </c>
      <c r="BI30" s="4">
        <v>4.8</v>
      </c>
      <c r="BJ30" s="4">
        <v>0.68</v>
      </c>
      <c r="BK30" s="4">
        <v>4.3</v>
      </c>
      <c r="BL30" s="4">
        <v>0.84</v>
      </c>
      <c r="BM30" s="4">
        <v>2.6</v>
      </c>
      <c r="BN30" s="4">
        <v>0.4</v>
      </c>
      <c r="BO30" s="4">
        <v>2.5499999999999998</v>
      </c>
      <c r="BP30" s="4">
        <v>0.4</v>
      </c>
      <c r="BQ30" s="4">
        <f t="shared" si="3"/>
        <v>1.0105263157894737</v>
      </c>
      <c r="BR30" s="4">
        <f t="shared" si="4"/>
        <v>0.96374999999999988</v>
      </c>
      <c r="BS30" s="4">
        <f t="shared" si="5"/>
        <v>1.0449438202247192</v>
      </c>
      <c r="BT30" s="4">
        <f t="shared" si="6"/>
        <v>1.015625</v>
      </c>
      <c r="BU30" s="4">
        <f t="shared" si="7"/>
        <v>0.9910714285714286</v>
      </c>
      <c r="BV30" s="4">
        <f t="shared" si="8"/>
        <v>0.86363636363636354</v>
      </c>
      <c r="BW30" s="4">
        <f t="shared" si="9"/>
        <v>1.0212765957446808</v>
      </c>
      <c r="BX30" s="4">
        <f t="shared" si="10"/>
        <v>0.88311688311688319</v>
      </c>
      <c r="BY30" s="4">
        <f t="shared" si="11"/>
        <v>0.97727272727272718</v>
      </c>
      <c r="BZ30" s="4">
        <f t="shared" si="12"/>
        <v>0.88888888888888884</v>
      </c>
      <c r="CA30" s="4">
        <f t="shared" si="13"/>
        <v>0.84</v>
      </c>
      <c r="CB30" s="4">
        <f t="shared" si="14"/>
        <v>0.89655172413793105</v>
      </c>
      <c r="CC30" s="4">
        <f t="shared" si="15"/>
        <v>1</v>
      </c>
      <c r="CD30" s="4">
        <f t="shared" si="16"/>
        <v>0.9107142857142857</v>
      </c>
      <c r="CE30" s="4">
        <f t="shared" si="17"/>
        <v>0.93023255813953498</v>
      </c>
      <c r="CF30" s="4">
        <f t="shared" si="20"/>
        <v>0.89642072737816481</v>
      </c>
      <c r="CG30" s="4"/>
      <c r="CH30" s="4"/>
      <c r="CI30" s="4"/>
      <c r="CJ30" s="4"/>
      <c r="CK30" s="4"/>
    </row>
    <row r="31" spans="1:89" x14ac:dyDescent="0.25">
      <c r="A31" s="4" t="s">
        <v>101</v>
      </c>
      <c r="B31" s="4">
        <v>199.5</v>
      </c>
      <c r="C31" s="4" t="s">
        <v>64</v>
      </c>
      <c r="D31" s="4">
        <f t="shared" si="0"/>
        <v>0.17667844522968199</v>
      </c>
      <c r="E31" s="4">
        <f t="shared" si="1"/>
        <v>0.53003533568904593</v>
      </c>
      <c r="F31" s="4">
        <f t="shared" si="2"/>
        <v>10.600706713780918</v>
      </c>
      <c r="G31" s="4">
        <v>0.4</v>
      </c>
      <c r="H31" s="4">
        <v>5.66</v>
      </c>
      <c r="I31" s="4">
        <v>9</v>
      </c>
      <c r="J31" s="4">
        <v>480</v>
      </c>
      <c r="K31" s="4">
        <v>3</v>
      </c>
      <c r="L31" s="4">
        <v>0.3</v>
      </c>
      <c r="M31" s="4">
        <v>4.41</v>
      </c>
      <c r="N31" s="4" t="s">
        <v>65</v>
      </c>
      <c r="O31" s="4">
        <v>19</v>
      </c>
      <c r="P31" s="4">
        <v>60</v>
      </c>
      <c r="Q31" s="4">
        <v>14</v>
      </c>
      <c r="R31" s="4">
        <v>8</v>
      </c>
      <c r="S31" s="4">
        <v>5.42</v>
      </c>
      <c r="T31" s="4">
        <f t="shared" si="18"/>
        <v>9.7045658012533553E-6</v>
      </c>
      <c r="U31" s="4">
        <v>19.399999999999999</v>
      </c>
      <c r="V31" s="4">
        <v>3.6</v>
      </c>
      <c r="W31" s="4" t="s">
        <v>66</v>
      </c>
      <c r="X31" s="4">
        <v>5.21</v>
      </c>
      <c r="Y31" s="4">
        <v>140</v>
      </c>
      <c r="Z31" s="4">
        <v>4.1399999999999997</v>
      </c>
      <c r="AA31" s="4">
        <v>6.5000000000000002E-2</v>
      </c>
      <c r="AB31" s="4">
        <v>1</v>
      </c>
      <c r="AC31" s="4">
        <v>0.08</v>
      </c>
      <c r="AD31" s="4">
        <v>11.5</v>
      </c>
      <c r="AE31" s="4">
        <v>24</v>
      </c>
      <c r="AF31" s="4">
        <v>0.05</v>
      </c>
      <c r="AG31" s="4">
        <v>7</v>
      </c>
      <c r="AH31" s="4">
        <v>183</v>
      </c>
      <c r="AI31" s="4" t="s">
        <v>67</v>
      </c>
      <c r="AJ31" s="4" t="s">
        <v>77</v>
      </c>
      <c r="AK31" s="4">
        <v>1.5</v>
      </c>
      <c r="AL31" s="4">
        <v>10</v>
      </c>
      <c r="AM31" s="4" t="s">
        <v>68</v>
      </c>
      <c r="AN31" s="4">
        <v>23.8</v>
      </c>
      <c r="AO31" s="4">
        <v>3.4</v>
      </c>
      <c r="AP31" s="4">
        <v>63</v>
      </c>
      <c r="AQ31" s="4">
        <v>1</v>
      </c>
      <c r="AR31" s="4" t="s">
        <v>69</v>
      </c>
      <c r="AS31" s="4">
        <v>13.8</v>
      </c>
      <c r="AT31" s="4">
        <v>2500</v>
      </c>
      <c r="AU31" s="4">
        <v>0.5</v>
      </c>
      <c r="AV31" s="4">
        <v>3</v>
      </c>
      <c r="AW31" s="4">
        <v>60</v>
      </c>
      <c r="AX31" s="4">
        <v>33</v>
      </c>
      <c r="AY31" s="4">
        <v>17</v>
      </c>
      <c r="AZ31" s="4">
        <v>38</v>
      </c>
      <c r="BA31" s="4">
        <f t="shared" si="19"/>
        <v>5.7663125948406679E-5</v>
      </c>
      <c r="BB31" s="4">
        <v>138</v>
      </c>
      <c r="BC31" s="4">
        <v>41.4</v>
      </c>
      <c r="BD31" s="4">
        <v>77.7</v>
      </c>
      <c r="BE31" s="4">
        <v>8.65</v>
      </c>
      <c r="BF31" s="4">
        <v>29.5</v>
      </c>
      <c r="BG31" s="4">
        <v>5.05</v>
      </c>
      <c r="BH31" s="4">
        <v>0.85</v>
      </c>
      <c r="BI31" s="4">
        <v>4.4000000000000004</v>
      </c>
      <c r="BJ31" s="4">
        <v>0.62</v>
      </c>
      <c r="BK31" s="4">
        <v>4.05</v>
      </c>
      <c r="BL31" s="4">
        <v>0.72</v>
      </c>
      <c r="BM31" s="4">
        <v>2.2000000000000002</v>
      </c>
      <c r="BN31" s="4">
        <v>0.35</v>
      </c>
      <c r="BO31" s="4">
        <v>2.0499999999999998</v>
      </c>
      <c r="BP31" s="4">
        <v>0.34</v>
      </c>
      <c r="BQ31" s="4">
        <f t="shared" si="3"/>
        <v>1.0894736842105264</v>
      </c>
      <c r="BR31" s="4">
        <f t="shared" si="4"/>
        <v>0.97125000000000006</v>
      </c>
      <c r="BS31" s="4">
        <f t="shared" si="5"/>
        <v>0.9719101123595506</v>
      </c>
      <c r="BT31" s="4">
        <f t="shared" si="6"/>
        <v>0.921875</v>
      </c>
      <c r="BU31" s="4">
        <f t="shared" si="7"/>
        <v>0.9017857142857143</v>
      </c>
      <c r="BV31" s="4">
        <f t="shared" si="8"/>
        <v>0.7727272727272726</v>
      </c>
      <c r="BW31" s="4">
        <f t="shared" si="9"/>
        <v>0.93617021276595747</v>
      </c>
      <c r="BX31" s="4">
        <f t="shared" si="10"/>
        <v>0.80519480519480513</v>
      </c>
      <c r="BY31" s="4">
        <f t="shared" si="11"/>
        <v>0.9204545454545453</v>
      </c>
      <c r="BZ31" s="4">
        <f t="shared" si="12"/>
        <v>0.62962962962962965</v>
      </c>
      <c r="CA31" s="4">
        <f t="shared" si="13"/>
        <v>0.72</v>
      </c>
      <c r="CB31" s="4">
        <f t="shared" si="14"/>
        <v>0.75862068965517249</v>
      </c>
      <c r="CC31" s="4">
        <f t="shared" si="15"/>
        <v>0.87499999999999989</v>
      </c>
      <c r="CD31" s="4">
        <f t="shared" si="16"/>
        <v>0.7321428571428571</v>
      </c>
      <c r="CE31" s="4">
        <f t="shared" si="17"/>
        <v>0.79069767441860472</v>
      </c>
      <c r="CF31" s="4">
        <f t="shared" si="20"/>
        <v>0.94787456094005818</v>
      </c>
      <c r="CG31" s="4"/>
      <c r="CH31" s="4"/>
      <c r="CI31" s="4"/>
      <c r="CJ31" s="4"/>
      <c r="CK31" s="4"/>
    </row>
    <row r="32" spans="1:89" x14ac:dyDescent="0.25">
      <c r="A32" s="4" t="s">
        <v>102</v>
      </c>
      <c r="B32" s="4">
        <v>200.9</v>
      </c>
      <c r="C32" s="4" t="s">
        <v>64</v>
      </c>
      <c r="D32" s="4">
        <f t="shared" si="0"/>
        <v>0.18621973929236499</v>
      </c>
      <c r="E32" s="4">
        <f t="shared" si="1"/>
        <v>0.37243947858472998</v>
      </c>
      <c r="F32" s="4">
        <f t="shared" si="2"/>
        <v>7.4487895716945998</v>
      </c>
      <c r="G32" s="4" t="s">
        <v>69</v>
      </c>
      <c r="H32" s="4">
        <v>5.37</v>
      </c>
      <c r="I32" s="4">
        <v>9</v>
      </c>
      <c r="J32" s="4">
        <v>680</v>
      </c>
      <c r="K32" s="4">
        <v>2</v>
      </c>
      <c r="L32" s="4">
        <v>0.3</v>
      </c>
      <c r="M32" s="4">
        <v>5.39</v>
      </c>
      <c r="N32" s="4" t="s">
        <v>65</v>
      </c>
      <c r="O32" s="4">
        <v>19</v>
      </c>
      <c r="P32" s="4">
        <v>60</v>
      </c>
      <c r="Q32" s="4">
        <v>11.1</v>
      </c>
      <c r="R32" s="4">
        <v>8</v>
      </c>
      <c r="S32" s="4">
        <v>4.8499999999999996</v>
      </c>
      <c r="T32" s="4">
        <f t="shared" si="18"/>
        <v>8.6839749328558627E-6</v>
      </c>
      <c r="U32" s="4">
        <v>16</v>
      </c>
      <c r="V32" s="4">
        <v>3.6</v>
      </c>
      <c r="W32" s="4" t="s">
        <v>66</v>
      </c>
      <c r="X32" s="4">
        <v>4.93</v>
      </c>
      <c r="Y32" s="4">
        <v>100</v>
      </c>
      <c r="Z32" s="4">
        <v>4.3499999999999996</v>
      </c>
      <c r="AA32" s="4">
        <v>7.0000000000000007E-2</v>
      </c>
      <c r="AB32" s="4">
        <v>1</v>
      </c>
      <c r="AC32" s="4">
        <v>7.0000000000000007E-2</v>
      </c>
      <c r="AD32" s="4">
        <v>10.5</v>
      </c>
      <c r="AE32" s="4">
        <v>20</v>
      </c>
      <c r="AF32" s="4">
        <v>0.06</v>
      </c>
      <c r="AG32" s="4">
        <v>6</v>
      </c>
      <c r="AH32" s="4">
        <v>162</v>
      </c>
      <c r="AI32" s="4" t="s">
        <v>67</v>
      </c>
      <c r="AJ32" s="4" t="s">
        <v>77</v>
      </c>
      <c r="AK32" s="4">
        <v>1.4</v>
      </c>
      <c r="AL32" s="4">
        <v>10</v>
      </c>
      <c r="AM32" s="4" t="s">
        <v>68</v>
      </c>
      <c r="AN32" s="4">
        <v>23.6</v>
      </c>
      <c r="AO32" s="4">
        <v>2.9</v>
      </c>
      <c r="AP32" s="4">
        <v>62</v>
      </c>
      <c r="AQ32" s="4">
        <v>0.9</v>
      </c>
      <c r="AR32" s="4" t="s">
        <v>69</v>
      </c>
      <c r="AS32" s="4">
        <v>12.2</v>
      </c>
      <c r="AT32" s="4">
        <v>2450</v>
      </c>
      <c r="AU32" s="4">
        <v>0.4</v>
      </c>
      <c r="AV32" s="4">
        <v>2</v>
      </c>
      <c r="AW32" s="4">
        <v>40</v>
      </c>
      <c r="AX32" s="4">
        <v>39</v>
      </c>
      <c r="AY32" s="4">
        <v>17</v>
      </c>
      <c r="AZ32" s="4">
        <v>34</v>
      </c>
      <c r="BA32" s="4">
        <f t="shared" si="19"/>
        <v>5.1593323216995437E-5</v>
      </c>
      <c r="BB32" s="4">
        <v>137</v>
      </c>
      <c r="BC32" s="4">
        <v>31.9</v>
      </c>
      <c r="BD32" s="4">
        <v>63.9</v>
      </c>
      <c r="BE32" s="4">
        <v>7.55</v>
      </c>
      <c r="BF32" s="4">
        <v>26.2</v>
      </c>
      <c r="BG32" s="4">
        <v>4.6500000000000004</v>
      </c>
      <c r="BH32" s="4">
        <v>0.85</v>
      </c>
      <c r="BI32" s="4">
        <v>4</v>
      </c>
      <c r="BJ32" s="4">
        <v>0.56000000000000005</v>
      </c>
      <c r="BK32" s="4">
        <v>3.45</v>
      </c>
      <c r="BL32" s="4">
        <v>0.66</v>
      </c>
      <c r="BM32" s="4">
        <v>2</v>
      </c>
      <c r="BN32" s="4">
        <v>0.3</v>
      </c>
      <c r="BO32" s="4">
        <v>1.95</v>
      </c>
      <c r="BP32" s="4">
        <v>0.32</v>
      </c>
      <c r="BQ32" s="4">
        <f t="shared" si="3"/>
        <v>0.83947368421052626</v>
      </c>
      <c r="BR32" s="4">
        <f t="shared" si="4"/>
        <v>0.79874999999999996</v>
      </c>
      <c r="BS32" s="4">
        <f t="shared" si="5"/>
        <v>0.848314606741573</v>
      </c>
      <c r="BT32" s="4">
        <f t="shared" si="6"/>
        <v>0.81874999999999998</v>
      </c>
      <c r="BU32" s="4">
        <f t="shared" si="7"/>
        <v>0.83035714285714302</v>
      </c>
      <c r="BV32" s="4">
        <f t="shared" si="8"/>
        <v>0.7727272727272726</v>
      </c>
      <c r="BW32" s="4">
        <f t="shared" si="9"/>
        <v>0.85106382978723405</v>
      </c>
      <c r="BX32" s="4">
        <f t="shared" si="10"/>
        <v>0.72727272727272729</v>
      </c>
      <c r="BY32" s="4">
        <f t="shared" si="11"/>
        <v>0.78409090909090906</v>
      </c>
      <c r="BZ32" s="4">
        <f t="shared" si="12"/>
        <v>0.62962962962962965</v>
      </c>
      <c r="CA32" s="4">
        <f t="shared" si="13"/>
        <v>0.66</v>
      </c>
      <c r="CB32" s="4">
        <f t="shared" si="14"/>
        <v>0.68965517241379315</v>
      </c>
      <c r="CC32" s="4">
        <f t="shared" si="15"/>
        <v>0.74999999999999989</v>
      </c>
      <c r="CD32" s="4">
        <f t="shared" si="16"/>
        <v>0.69642857142857151</v>
      </c>
      <c r="CE32" s="4">
        <f t="shared" si="17"/>
        <v>0.7441860465116279</v>
      </c>
      <c r="CF32" s="4">
        <f t="shared" si="20"/>
        <v>0.9087580986031315</v>
      </c>
      <c r="CG32" s="4"/>
      <c r="CH32" s="4"/>
      <c r="CI32" s="4"/>
      <c r="CJ32" s="4"/>
      <c r="CK32" s="4"/>
    </row>
    <row r="33" spans="1:89" x14ac:dyDescent="0.25">
      <c r="A33" s="4" t="s">
        <v>103</v>
      </c>
      <c r="B33" s="4">
        <v>201.6</v>
      </c>
      <c r="C33" s="4" t="s">
        <v>64</v>
      </c>
      <c r="D33" s="4">
        <f t="shared" si="0"/>
        <v>0.20576131687242796</v>
      </c>
      <c r="E33" s="4">
        <f t="shared" si="1"/>
        <v>0.61728395061728392</v>
      </c>
      <c r="F33" s="4">
        <f t="shared" si="2"/>
        <v>8.2304526748971192</v>
      </c>
      <c r="G33" s="4" t="s">
        <v>69</v>
      </c>
      <c r="H33" s="4">
        <v>4.8600000000000003</v>
      </c>
      <c r="I33" s="4">
        <v>7</v>
      </c>
      <c r="J33" s="4">
        <v>300</v>
      </c>
      <c r="K33" s="4">
        <v>3</v>
      </c>
      <c r="L33" s="4">
        <v>0.3</v>
      </c>
      <c r="M33" s="4">
        <v>5.78</v>
      </c>
      <c r="N33" s="4" t="s">
        <v>65</v>
      </c>
      <c r="O33" s="4">
        <v>31</v>
      </c>
      <c r="P33" s="4">
        <v>40</v>
      </c>
      <c r="Q33" s="4">
        <v>9.8000000000000007</v>
      </c>
      <c r="R33" s="4">
        <v>6</v>
      </c>
      <c r="S33" s="4">
        <v>3.42</v>
      </c>
      <c r="T33" s="4">
        <f t="shared" si="18"/>
        <v>6.1235452103849589E-6</v>
      </c>
      <c r="U33" s="4">
        <v>14.4</v>
      </c>
      <c r="V33" s="4">
        <v>4.2</v>
      </c>
      <c r="W33" s="4" t="s">
        <v>66</v>
      </c>
      <c r="X33" s="4">
        <v>4.84</v>
      </c>
      <c r="Y33" s="4">
        <v>80</v>
      </c>
      <c r="Z33" s="4">
        <v>4.4000000000000004</v>
      </c>
      <c r="AA33" s="4">
        <v>7.0000000000000007E-2</v>
      </c>
      <c r="AB33" s="4">
        <v>1</v>
      </c>
      <c r="AC33" s="4">
        <v>7.0000000000000007E-2</v>
      </c>
      <c r="AD33" s="4">
        <v>11.5</v>
      </c>
      <c r="AE33" s="4">
        <v>16</v>
      </c>
      <c r="AF33" s="4">
        <v>0.04</v>
      </c>
      <c r="AG33" s="4">
        <v>6</v>
      </c>
      <c r="AH33" s="4">
        <v>153</v>
      </c>
      <c r="AI33" s="4" t="s">
        <v>67</v>
      </c>
      <c r="AJ33" s="4" t="s">
        <v>77</v>
      </c>
      <c r="AK33" s="4">
        <v>1.3</v>
      </c>
      <c r="AL33" s="4">
        <v>9</v>
      </c>
      <c r="AM33" s="4" t="s">
        <v>68</v>
      </c>
      <c r="AN33" s="4">
        <v>24.1</v>
      </c>
      <c r="AO33" s="4">
        <v>2.6</v>
      </c>
      <c r="AP33" s="4">
        <v>52</v>
      </c>
      <c r="AQ33" s="4">
        <v>0.9</v>
      </c>
      <c r="AR33" s="4" t="s">
        <v>69</v>
      </c>
      <c r="AS33" s="4">
        <v>12.6</v>
      </c>
      <c r="AT33" s="4">
        <v>2300</v>
      </c>
      <c r="AU33" s="4">
        <v>0.4</v>
      </c>
      <c r="AV33" s="4">
        <v>3</v>
      </c>
      <c r="AW33" s="4">
        <v>40</v>
      </c>
      <c r="AX33" s="4">
        <v>117</v>
      </c>
      <c r="AY33" s="4">
        <v>19</v>
      </c>
      <c r="AZ33" s="4">
        <v>30</v>
      </c>
      <c r="BA33" s="4">
        <f t="shared" si="19"/>
        <v>4.5523520485584216E-5</v>
      </c>
      <c r="BB33" s="4">
        <v>158</v>
      </c>
      <c r="BC33" s="4">
        <v>31.9</v>
      </c>
      <c r="BD33" s="4">
        <v>62.9</v>
      </c>
      <c r="BE33" s="4">
        <v>7.45</v>
      </c>
      <c r="BF33" s="4">
        <v>25.9</v>
      </c>
      <c r="BG33" s="4">
        <v>5.0999999999999996</v>
      </c>
      <c r="BH33" s="4">
        <v>0.9</v>
      </c>
      <c r="BI33" s="4">
        <v>4.8</v>
      </c>
      <c r="BJ33" s="4">
        <v>0.66</v>
      </c>
      <c r="BK33" s="4">
        <v>4</v>
      </c>
      <c r="BL33" s="4">
        <v>0.74</v>
      </c>
      <c r="BM33" s="4">
        <v>2.2999999999999998</v>
      </c>
      <c r="BN33" s="4">
        <v>0.35</v>
      </c>
      <c r="BO33" s="4">
        <v>2.15</v>
      </c>
      <c r="BP33" s="4">
        <v>0.34</v>
      </c>
      <c r="BQ33" s="4">
        <f t="shared" si="3"/>
        <v>0.83947368421052626</v>
      </c>
      <c r="BR33" s="4">
        <f t="shared" si="4"/>
        <v>0.78625</v>
      </c>
      <c r="BS33" s="4">
        <f t="shared" si="5"/>
        <v>0.83707865168539319</v>
      </c>
      <c r="BT33" s="4">
        <f t="shared" si="6"/>
        <v>0.80937499999999996</v>
      </c>
      <c r="BU33" s="4">
        <f t="shared" si="7"/>
        <v>0.9107142857142857</v>
      </c>
      <c r="BV33" s="4">
        <f t="shared" si="8"/>
        <v>0.81818181818181812</v>
      </c>
      <c r="BW33" s="4">
        <f t="shared" si="9"/>
        <v>1.0212765957446808</v>
      </c>
      <c r="BX33" s="4">
        <f t="shared" si="10"/>
        <v>0.85714285714285721</v>
      </c>
      <c r="BY33" s="4">
        <f t="shared" si="11"/>
        <v>0.90909090909090906</v>
      </c>
      <c r="BZ33" s="4">
        <f t="shared" si="12"/>
        <v>0.70370370370370372</v>
      </c>
      <c r="CA33" s="4">
        <f t="shared" si="13"/>
        <v>0.74</v>
      </c>
      <c r="CB33" s="4">
        <f t="shared" si="14"/>
        <v>0.79310344827586199</v>
      </c>
      <c r="CC33" s="4">
        <f t="shared" si="15"/>
        <v>0.87499999999999989</v>
      </c>
      <c r="CD33" s="4">
        <f t="shared" si="16"/>
        <v>0.7678571428571429</v>
      </c>
      <c r="CE33" s="4">
        <f t="shared" si="17"/>
        <v>0.79069767441860472</v>
      </c>
      <c r="CF33" s="4">
        <f t="shared" si="20"/>
        <v>0.90819250188617651</v>
      </c>
      <c r="CG33" s="4"/>
      <c r="CH33" s="4"/>
      <c r="CI33" s="4"/>
      <c r="CJ33" s="4"/>
      <c r="CK33" s="4"/>
    </row>
    <row r="34" spans="1:89" x14ac:dyDescent="0.25">
      <c r="A34" s="4" t="s">
        <v>104</v>
      </c>
      <c r="B34" s="4">
        <v>202.8</v>
      </c>
      <c r="C34" s="4" t="s">
        <v>64</v>
      </c>
      <c r="D34" s="4">
        <f t="shared" ref="D34:D65" si="21">AB34/H34</f>
        <v>0.1811594202898551</v>
      </c>
      <c r="E34" s="4">
        <f t="shared" ref="E34:E65" si="22">AV34/H34</f>
        <v>0.45289855072463769</v>
      </c>
      <c r="F34" s="4">
        <f t="shared" ref="F34:F65" si="23">AW34/H34</f>
        <v>10.869565217391305</v>
      </c>
      <c r="G34" s="4" t="s">
        <v>69</v>
      </c>
      <c r="H34" s="4">
        <v>5.52</v>
      </c>
      <c r="I34" s="4">
        <v>7</v>
      </c>
      <c r="J34" s="4">
        <v>220</v>
      </c>
      <c r="K34" s="4">
        <v>3</v>
      </c>
      <c r="L34" s="4">
        <v>0.2</v>
      </c>
      <c r="M34" s="4">
        <v>5.46</v>
      </c>
      <c r="N34" s="4" t="s">
        <v>65</v>
      </c>
      <c r="O34" s="4">
        <v>18</v>
      </c>
      <c r="P34" s="4">
        <v>60</v>
      </c>
      <c r="Q34" s="4">
        <v>12.1</v>
      </c>
      <c r="R34" s="4">
        <v>4</v>
      </c>
      <c r="S34" s="4">
        <v>4.66</v>
      </c>
      <c r="T34" s="4">
        <f t="shared" si="18"/>
        <v>8.3437779767233663E-6</v>
      </c>
      <c r="U34" s="4">
        <v>16.600000000000001</v>
      </c>
      <c r="V34" s="4">
        <v>3.2</v>
      </c>
      <c r="W34" s="4" t="s">
        <v>66</v>
      </c>
      <c r="X34" s="4">
        <v>5.03</v>
      </c>
      <c r="Y34" s="4">
        <v>120</v>
      </c>
      <c r="Z34" s="4">
        <v>4.43</v>
      </c>
      <c r="AA34" s="4">
        <v>0.06</v>
      </c>
      <c r="AB34" s="4">
        <v>1</v>
      </c>
      <c r="AC34" s="4">
        <v>7.0000000000000007E-2</v>
      </c>
      <c r="AD34" s="4">
        <v>11</v>
      </c>
      <c r="AE34" s="4">
        <v>22</v>
      </c>
      <c r="AF34" s="4">
        <v>4.4999999999999998E-2</v>
      </c>
      <c r="AG34" s="4">
        <v>6</v>
      </c>
      <c r="AH34" s="4">
        <v>183</v>
      </c>
      <c r="AI34" s="4" t="s">
        <v>67</v>
      </c>
      <c r="AJ34" s="4" t="s">
        <v>77</v>
      </c>
      <c r="AK34" s="4">
        <v>1.4</v>
      </c>
      <c r="AL34" s="4">
        <v>10</v>
      </c>
      <c r="AM34" s="4" t="s">
        <v>68</v>
      </c>
      <c r="AN34" s="4">
        <v>23.3</v>
      </c>
      <c r="AO34" s="4">
        <v>3.1</v>
      </c>
      <c r="AP34" s="4">
        <v>49.5</v>
      </c>
      <c r="AQ34" s="4">
        <v>1</v>
      </c>
      <c r="AR34" s="4" t="s">
        <v>69</v>
      </c>
      <c r="AS34" s="4">
        <v>12.6</v>
      </c>
      <c r="AT34" s="4">
        <v>2400</v>
      </c>
      <c r="AU34" s="4">
        <v>0.5</v>
      </c>
      <c r="AV34" s="4">
        <v>2.5</v>
      </c>
      <c r="AW34" s="4">
        <v>60</v>
      </c>
      <c r="AX34" s="4">
        <v>39</v>
      </c>
      <c r="AY34" s="4">
        <v>17</v>
      </c>
      <c r="AZ34" s="4">
        <v>40</v>
      </c>
      <c r="BA34" s="4">
        <f t="shared" si="19"/>
        <v>6.069802731411229E-5</v>
      </c>
      <c r="BB34" s="4">
        <v>121</v>
      </c>
      <c r="BC34" s="4">
        <v>31.7</v>
      </c>
      <c r="BD34" s="4">
        <v>65</v>
      </c>
      <c r="BE34" s="4">
        <v>7.85</v>
      </c>
      <c r="BF34" s="4">
        <v>28</v>
      </c>
      <c r="BG34" s="4">
        <v>4.8</v>
      </c>
      <c r="BH34" s="4">
        <v>0.85</v>
      </c>
      <c r="BI34" s="4">
        <v>4.2</v>
      </c>
      <c r="BJ34" s="4">
        <v>0.56000000000000005</v>
      </c>
      <c r="BK34" s="4">
        <v>3.3</v>
      </c>
      <c r="BL34" s="4">
        <v>0.62</v>
      </c>
      <c r="BM34" s="4">
        <v>1.9</v>
      </c>
      <c r="BN34" s="4">
        <v>0.3</v>
      </c>
      <c r="BO34" s="4">
        <v>1.85</v>
      </c>
      <c r="BP34" s="4">
        <v>0.28000000000000003</v>
      </c>
      <c r="BQ34" s="4">
        <f t="shared" ref="BQ34:BQ65" si="24">BC34/38</f>
        <v>0.8342105263157894</v>
      </c>
      <c r="BR34" s="4">
        <f t="shared" ref="BR34:BR65" si="25">BD34/80</f>
        <v>0.8125</v>
      </c>
      <c r="BS34" s="4">
        <f t="shared" ref="BS34:BS65" si="26">BE34/8.9</f>
        <v>0.88202247191011229</v>
      </c>
      <c r="BT34" s="4">
        <f t="shared" ref="BT34:BT65" si="27">BF34/32</f>
        <v>0.875</v>
      </c>
      <c r="BU34" s="4">
        <f t="shared" ref="BU34:BU65" si="28">BG34/5.6</f>
        <v>0.85714285714285721</v>
      </c>
      <c r="BV34" s="4">
        <f t="shared" ref="BV34:BV65" si="29">BH34/1.1</f>
        <v>0.7727272727272726</v>
      </c>
      <c r="BW34" s="4">
        <f t="shared" ref="BW34:BW65" si="30">BI34/4.7</f>
        <v>0.8936170212765957</v>
      </c>
      <c r="BX34" s="4">
        <f t="shared" ref="BX34:BX65" si="31">BJ34/0.77</f>
        <v>0.72727272727272729</v>
      </c>
      <c r="BY34" s="4">
        <f t="shared" ref="BY34:BY65" si="32">BK34/4.4</f>
        <v>0.74999999999999989</v>
      </c>
      <c r="BZ34" s="4">
        <f t="shared" ref="BZ34:BZ65" si="33">AY34/27</f>
        <v>0.62962962962962965</v>
      </c>
      <c r="CA34" s="4">
        <f t="shared" ref="CA34:CA65" si="34">BL34/1</f>
        <v>0.62</v>
      </c>
      <c r="CB34" s="4">
        <f t="shared" ref="CB34:CB65" si="35">BM34/2.9</f>
        <v>0.65517241379310343</v>
      </c>
      <c r="CC34" s="4">
        <f t="shared" ref="CC34:CC65" si="36">BN34/0.4</f>
        <v>0.74999999999999989</v>
      </c>
      <c r="CD34" s="4">
        <f t="shared" ref="CD34:CD65" si="37">BO34/2.8</f>
        <v>0.66071428571428581</v>
      </c>
      <c r="CE34" s="4">
        <f t="shared" ref="CE34:CE65" si="38">BP34/0.43</f>
        <v>0.65116279069767447</v>
      </c>
      <c r="CF34" s="4">
        <f t="shared" si="20"/>
        <v>0.91384412146537397</v>
      </c>
      <c r="CG34" s="4"/>
      <c r="CH34" s="4"/>
      <c r="CI34" s="4"/>
      <c r="CJ34" s="4"/>
      <c r="CK34" s="4"/>
    </row>
    <row r="35" spans="1:89" x14ac:dyDescent="0.25">
      <c r="A35" s="4" t="s">
        <v>105</v>
      </c>
      <c r="B35" s="4">
        <v>203.9</v>
      </c>
      <c r="C35" s="4" t="s">
        <v>64</v>
      </c>
      <c r="D35" s="4" t="e">
        <f t="shared" si="21"/>
        <v>#VALUE!</v>
      </c>
      <c r="E35" s="4">
        <f t="shared" si="22"/>
        <v>0.41597337770382697</v>
      </c>
      <c r="F35" s="4">
        <f t="shared" si="23"/>
        <v>6.6555740432612316</v>
      </c>
      <c r="G35" s="4" t="s">
        <v>69</v>
      </c>
      <c r="H35" s="4">
        <v>6.01</v>
      </c>
      <c r="I35" s="4">
        <v>8</v>
      </c>
      <c r="J35" s="4">
        <v>520</v>
      </c>
      <c r="K35" s="4">
        <v>2.5</v>
      </c>
      <c r="L35" s="4">
        <v>0.3</v>
      </c>
      <c r="M35" s="4">
        <v>5.3</v>
      </c>
      <c r="N35" s="4" t="s">
        <v>65</v>
      </c>
      <c r="O35" s="4">
        <v>17</v>
      </c>
      <c r="P35" s="4">
        <v>60</v>
      </c>
      <c r="Q35" s="4">
        <v>12.2</v>
      </c>
      <c r="R35" s="4">
        <v>6</v>
      </c>
      <c r="S35" s="4">
        <v>5.01</v>
      </c>
      <c r="T35" s="4">
        <f t="shared" si="18"/>
        <v>8.970456580125335E-6</v>
      </c>
      <c r="U35" s="4">
        <v>17.399999999999999</v>
      </c>
      <c r="V35" s="4">
        <v>3.6</v>
      </c>
      <c r="W35" s="4" t="s">
        <v>66</v>
      </c>
      <c r="X35" s="4">
        <v>5.4</v>
      </c>
      <c r="Y35" s="4">
        <v>130</v>
      </c>
      <c r="Z35" s="4">
        <v>4.3499999999999996</v>
      </c>
      <c r="AA35" s="4">
        <v>6.5000000000000002E-2</v>
      </c>
      <c r="AB35" s="4" t="s">
        <v>65</v>
      </c>
      <c r="AC35" s="4">
        <v>0.08</v>
      </c>
      <c r="AD35" s="4">
        <v>10.5</v>
      </c>
      <c r="AE35" s="4">
        <v>22</v>
      </c>
      <c r="AF35" s="4">
        <v>0.04</v>
      </c>
      <c r="AG35" s="4">
        <v>10</v>
      </c>
      <c r="AH35" s="4">
        <v>182</v>
      </c>
      <c r="AI35" s="4" t="s">
        <v>67</v>
      </c>
      <c r="AJ35" s="4" t="s">
        <v>77</v>
      </c>
      <c r="AK35" s="4">
        <v>1.4</v>
      </c>
      <c r="AL35" s="4">
        <v>11</v>
      </c>
      <c r="AM35" s="4" t="s">
        <v>68</v>
      </c>
      <c r="AN35" s="4">
        <v>24.3</v>
      </c>
      <c r="AO35" s="4">
        <v>3</v>
      </c>
      <c r="AP35" s="4">
        <v>61.5</v>
      </c>
      <c r="AQ35" s="4">
        <v>0.9</v>
      </c>
      <c r="AR35" s="4" t="s">
        <v>69</v>
      </c>
      <c r="AS35" s="4">
        <v>12.7</v>
      </c>
      <c r="AT35" s="4">
        <v>2600</v>
      </c>
      <c r="AU35" s="4">
        <v>0.5</v>
      </c>
      <c r="AV35" s="4">
        <v>2.5</v>
      </c>
      <c r="AW35" s="4">
        <v>40</v>
      </c>
      <c r="AX35" s="4">
        <v>39</v>
      </c>
      <c r="AY35" s="4">
        <v>19</v>
      </c>
      <c r="AZ35" s="4">
        <v>40</v>
      </c>
      <c r="BA35" s="4">
        <f t="shared" si="19"/>
        <v>6.069802731411229E-5</v>
      </c>
      <c r="BB35" s="4">
        <v>131</v>
      </c>
      <c r="BC35" s="4">
        <v>34.6</v>
      </c>
      <c r="BD35" s="4">
        <v>67.900000000000006</v>
      </c>
      <c r="BE35" s="4">
        <v>8.1</v>
      </c>
      <c r="BF35" s="4">
        <v>29.2</v>
      </c>
      <c r="BG35" s="4">
        <v>5.2</v>
      </c>
      <c r="BH35" s="4">
        <v>0.95</v>
      </c>
      <c r="BI35" s="4">
        <v>4.5999999999999996</v>
      </c>
      <c r="BJ35" s="4">
        <v>0.64</v>
      </c>
      <c r="BK35" s="4">
        <v>3.85</v>
      </c>
      <c r="BL35" s="4">
        <v>0.74</v>
      </c>
      <c r="BM35" s="4">
        <v>2.2000000000000002</v>
      </c>
      <c r="BN35" s="4">
        <v>0.35</v>
      </c>
      <c r="BO35" s="4">
        <v>2.2000000000000002</v>
      </c>
      <c r="BP35" s="4">
        <v>0.34</v>
      </c>
      <c r="BQ35" s="4">
        <f t="shared" si="24"/>
        <v>0.91052631578947374</v>
      </c>
      <c r="BR35" s="4">
        <f t="shared" si="25"/>
        <v>0.84875000000000012</v>
      </c>
      <c r="BS35" s="4">
        <f t="shared" si="26"/>
        <v>0.91011235955056169</v>
      </c>
      <c r="BT35" s="4">
        <f t="shared" si="27"/>
        <v>0.91249999999999998</v>
      </c>
      <c r="BU35" s="4">
        <f t="shared" si="28"/>
        <v>0.92857142857142871</v>
      </c>
      <c r="BV35" s="4">
        <f t="shared" si="29"/>
        <v>0.86363636363636354</v>
      </c>
      <c r="BW35" s="4">
        <f t="shared" si="30"/>
        <v>0.97872340425531901</v>
      </c>
      <c r="BX35" s="4">
        <f t="shared" si="31"/>
        <v>0.83116883116883111</v>
      </c>
      <c r="BY35" s="4">
        <f t="shared" si="32"/>
        <v>0.875</v>
      </c>
      <c r="BZ35" s="4">
        <f t="shared" si="33"/>
        <v>0.70370370370370372</v>
      </c>
      <c r="CA35" s="4">
        <f t="shared" si="34"/>
        <v>0.74</v>
      </c>
      <c r="CB35" s="4">
        <f t="shared" si="35"/>
        <v>0.75862068965517249</v>
      </c>
      <c r="CC35" s="4">
        <f t="shared" si="36"/>
        <v>0.87499999999999989</v>
      </c>
      <c r="CD35" s="4">
        <f t="shared" si="37"/>
        <v>0.78571428571428581</v>
      </c>
      <c r="CE35" s="4">
        <f t="shared" si="38"/>
        <v>0.79069767441860472</v>
      </c>
      <c r="CF35" s="4">
        <f t="shared" si="20"/>
        <v>0.93502373637783909</v>
      </c>
      <c r="CG35" s="4"/>
      <c r="CH35" s="4"/>
      <c r="CI35" s="4"/>
      <c r="CJ35" s="4"/>
      <c r="CK35" s="4"/>
    </row>
    <row r="36" spans="1:89" x14ac:dyDescent="0.25">
      <c r="A36" s="4" t="s">
        <v>106</v>
      </c>
      <c r="B36" s="4">
        <v>204.9</v>
      </c>
      <c r="C36" s="4" t="s">
        <v>64</v>
      </c>
      <c r="D36" s="4" t="e">
        <f t="shared" si="21"/>
        <v>#VALUE!</v>
      </c>
      <c r="E36" s="4">
        <f t="shared" si="22"/>
        <v>0.52910052910052907</v>
      </c>
      <c r="F36" s="4">
        <f t="shared" si="23"/>
        <v>7.0546737213403885</v>
      </c>
      <c r="G36" s="4" t="s">
        <v>69</v>
      </c>
      <c r="H36" s="4">
        <v>5.67</v>
      </c>
      <c r="I36" s="4">
        <v>10</v>
      </c>
      <c r="J36" s="4">
        <v>400</v>
      </c>
      <c r="K36" s="4">
        <v>2.5</v>
      </c>
      <c r="L36" s="4">
        <v>0.3</v>
      </c>
      <c r="M36" s="4">
        <v>5.01</v>
      </c>
      <c r="N36" s="4" t="s">
        <v>65</v>
      </c>
      <c r="O36" s="4">
        <v>20</v>
      </c>
      <c r="P36" s="4">
        <v>60</v>
      </c>
      <c r="Q36" s="4">
        <v>11.9</v>
      </c>
      <c r="R36" s="4">
        <v>6</v>
      </c>
      <c r="S36" s="4">
        <v>4.87</v>
      </c>
      <c r="T36" s="4">
        <f t="shared" si="18"/>
        <v>8.7197851387645472E-6</v>
      </c>
      <c r="U36" s="4">
        <v>16.2</v>
      </c>
      <c r="V36" s="4">
        <v>3.6</v>
      </c>
      <c r="W36" s="4" t="s">
        <v>66</v>
      </c>
      <c r="X36" s="4">
        <v>5.42</v>
      </c>
      <c r="Y36" s="4">
        <v>130</v>
      </c>
      <c r="Z36" s="4">
        <v>4.12</v>
      </c>
      <c r="AA36" s="4">
        <v>6.5000000000000002E-2</v>
      </c>
      <c r="AB36" s="4" t="s">
        <v>65</v>
      </c>
      <c r="AC36" s="4">
        <v>0.09</v>
      </c>
      <c r="AD36" s="4">
        <v>11.5</v>
      </c>
      <c r="AE36" s="4">
        <v>20</v>
      </c>
      <c r="AF36" s="4">
        <v>4.4999999999999998E-2</v>
      </c>
      <c r="AG36" s="4">
        <v>6</v>
      </c>
      <c r="AH36" s="4">
        <v>178</v>
      </c>
      <c r="AI36" s="4" t="s">
        <v>67</v>
      </c>
      <c r="AJ36" s="4" t="s">
        <v>77</v>
      </c>
      <c r="AK36" s="4">
        <v>1.5</v>
      </c>
      <c r="AL36" s="4">
        <v>10</v>
      </c>
      <c r="AM36" s="4" t="s">
        <v>68</v>
      </c>
      <c r="AN36" s="4">
        <v>25.6</v>
      </c>
      <c r="AO36" s="4">
        <v>3</v>
      </c>
      <c r="AP36" s="4">
        <v>58</v>
      </c>
      <c r="AQ36" s="4">
        <v>1</v>
      </c>
      <c r="AR36" s="4" t="s">
        <v>69</v>
      </c>
      <c r="AS36" s="4">
        <v>13.3</v>
      </c>
      <c r="AT36" s="4">
        <v>2650</v>
      </c>
      <c r="AU36" s="4">
        <v>0.4</v>
      </c>
      <c r="AV36" s="4">
        <v>3</v>
      </c>
      <c r="AW36" s="4">
        <v>40</v>
      </c>
      <c r="AX36" s="4">
        <v>63</v>
      </c>
      <c r="AY36" s="4">
        <v>20</v>
      </c>
      <c r="AZ36" s="4">
        <v>40</v>
      </c>
      <c r="BA36" s="4">
        <f t="shared" si="19"/>
        <v>6.069802731411229E-5</v>
      </c>
      <c r="BB36" s="4">
        <v>143</v>
      </c>
      <c r="BC36" s="4">
        <v>37.4</v>
      </c>
      <c r="BD36" s="4">
        <v>69.8</v>
      </c>
      <c r="BE36" s="4">
        <v>8.15</v>
      </c>
      <c r="BF36" s="4">
        <v>28.1</v>
      </c>
      <c r="BG36" s="4">
        <v>5.25</v>
      </c>
      <c r="BH36" s="4">
        <v>0.9</v>
      </c>
      <c r="BI36" s="4">
        <v>4.8</v>
      </c>
      <c r="BJ36" s="4">
        <v>0.66</v>
      </c>
      <c r="BK36" s="4">
        <v>3.95</v>
      </c>
      <c r="BL36" s="4">
        <v>0.74</v>
      </c>
      <c r="BM36" s="4">
        <v>2.65</v>
      </c>
      <c r="BN36" s="4">
        <v>0.35</v>
      </c>
      <c r="BO36" s="4">
        <v>2.15</v>
      </c>
      <c r="BP36" s="4">
        <v>0.36</v>
      </c>
      <c r="BQ36" s="4">
        <f t="shared" si="24"/>
        <v>0.98421052631578942</v>
      </c>
      <c r="BR36" s="4">
        <f t="shared" si="25"/>
        <v>0.87249999999999994</v>
      </c>
      <c r="BS36" s="4">
        <f t="shared" si="26"/>
        <v>0.9157303370786517</v>
      </c>
      <c r="BT36" s="4">
        <f t="shared" si="27"/>
        <v>0.87812500000000004</v>
      </c>
      <c r="BU36" s="4">
        <f t="shared" si="28"/>
        <v>0.93750000000000011</v>
      </c>
      <c r="BV36" s="4">
        <f t="shared" si="29"/>
        <v>0.81818181818181812</v>
      </c>
      <c r="BW36" s="4">
        <f t="shared" si="30"/>
        <v>1.0212765957446808</v>
      </c>
      <c r="BX36" s="4">
        <f t="shared" si="31"/>
        <v>0.85714285714285721</v>
      </c>
      <c r="BY36" s="4">
        <f t="shared" si="32"/>
        <v>0.89772727272727271</v>
      </c>
      <c r="BZ36" s="4">
        <f t="shared" si="33"/>
        <v>0.7407407407407407</v>
      </c>
      <c r="CA36" s="4">
        <f t="shared" si="34"/>
        <v>0.74</v>
      </c>
      <c r="CB36" s="4">
        <f t="shared" si="35"/>
        <v>0.91379310344827591</v>
      </c>
      <c r="CC36" s="4">
        <f t="shared" si="36"/>
        <v>0.87499999999999989</v>
      </c>
      <c r="CD36" s="4">
        <f t="shared" si="37"/>
        <v>0.7678571428571429</v>
      </c>
      <c r="CE36" s="4">
        <f t="shared" si="38"/>
        <v>0.83720930232558133</v>
      </c>
      <c r="CF36" s="4">
        <f t="shared" si="20"/>
        <v>0.91366412571982381</v>
      </c>
      <c r="CG36" s="4"/>
      <c r="CH36" s="4"/>
      <c r="CI36" s="4"/>
      <c r="CJ36" s="4"/>
      <c r="CK36" s="4"/>
    </row>
    <row r="37" spans="1:89" x14ac:dyDescent="0.25">
      <c r="A37" s="4" t="s">
        <v>107</v>
      </c>
      <c r="B37" s="4">
        <v>206.6</v>
      </c>
      <c r="C37" s="4" t="s">
        <v>64</v>
      </c>
      <c r="D37" s="4" t="e">
        <f t="shared" si="21"/>
        <v>#VALUE!</v>
      </c>
      <c r="E37" s="4">
        <f t="shared" si="22"/>
        <v>0.45787545787545786</v>
      </c>
      <c r="F37" s="4">
        <f t="shared" si="23"/>
        <v>10.989010989010989</v>
      </c>
      <c r="G37" s="4" t="s">
        <v>69</v>
      </c>
      <c r="H37" s="4">
        <v>5.46</v>
      </c>
      <c r="I37" s="4">
        <v>6</v>
      </c>
      <c r="J37" s="4">
        <v>440</v>
      </c>
      <c r="K37" s="4">
        <v>2</v>
      </c>
      <c r="L37" s="4">
        <v>0.2</v>
      </c>
      <c r="M37" s="4">
        <v>5.24</v>
      </c>
      <c r="N37" s="4" t="s">
        <v>65</v>
      </c>
      <c r="O37" s="4">
        <v>18</v>
      </c>
      <c r="P37" s="4">
        <v>40</v>
      </c>
      <c r="Q37" s="4">
        <v>10.6</v>
      </c>
      <c r="R37" s="4">
        <v>6</v>
      </c>
      <c r="S37" s="4">
        <v>4.5599999999999996</v>
      </c>
      <c r="T37" s="4">
        <f t="shared" si="18"/>
        <v>8.1647269471799458E-6</v>
      </c>
      <c r="U37" s="4">
        <v>14.8</v>
      </c>
      <c r="V37" s="4">
        <v>2.8</v>
      </c>
      <c r="W37" s="4" t="s">
        <v>66</v>
      </c>
      <c r="X37" s="4">
        <v>5.08</v>
      </c>
      <c r="Y37" s="4">
        <v>140</v>
      </c>
      <c r="Z37" s="4">
        <v>4.1900000000000004</v>
      </c>
      <c r="AA37" s="4">
        <v>6.5000000000000002E-2</v>
      </c>
      <c r="AB37" s="4" t="s">
        <v>65</v>
      </c>
      <c r="AC37" s="4">
        <v>0.08</v>
      </c>
      <c r="AD37" s="4">
        <v>10</v>
      </c>
      <c r="AE37" s="4">
        <v>18</v>
      </c>
      <c r="AF37" s="4">
        <v>3.5000000000000003E-2</v>
      </c>
      <c r="AG37" s="4">
        <v>6</v>
      </c>
      <c r="AH37" s="4">
        <v>177</v>
      </c>
      <c r="AI37" s="4" t="s">
        <v>67</v>
      </c>
      <c r="AJ37" s="4" t="s">
        <v>77</v>
      </c>
      <c r="AK37" s="4">
        <v>1.2</v>
      </c>
      <c r="AL37" s="4">
        <v>10</v>
      </c>
      <c r="AM37" s="4" t="s">
        <v>68</v>
      </c>
      <c r="AN37" s="4">
        <v>24.5</v>
      </c>
      <c r="AO37" s="4">
        <v>2.7</v>
      </c>
      <c r="AP37" s="4">
        <v>51</v>
      </c>
      <c r="AQ37" s="4">
        <v>0.8</v>
      </c>
      <c r="AR37" s="4" t="s">
        <v>69</v>
      </c>
      <c r="AS37" s="4">
        <v>10.8</v>
      </c>
      <c r="AT37" s="4">
        <v>2350</v>
      </c>
      <c r="AU37" s="4">
        <v>0.4</v>
      </c>
      <c r="AV37" s="4">
        <v>2.5</v>
      </c>
      <c r="AW37" s="4">
        <v>60</v>
      </c>
      <c r="AX37" s="4">
        <v>42</v>
      </c>
      <c r="AY37" s="4">
        <v>17</v>
      </c>
      <c r="AZ37" s="4">
        <v>38</v>
      </c>
      <c r="BA37" s="4">
        <f t="shared" si="19"/>
        <v>5.7663125948406679E-5</v>
      </c>
      <c r="BB37" s="4">
        <v>104</v>
      </c>
      <c r="BC37" s="4">
        <v>26</v>
      </c>
      <c r="BD37" s="4">
        <v>55.4</v>
      </c>
      <c r="BE37" s="4">
        <v>7</v>
      </c>
      <c r="BF37" s="4">
        <v>25.6</v>
      </c>
      <c r="BG37" s="4">
        <v>4.55</v>
      </c>
      <c r="BH37" s="4">
        <v>0.8</v>
      </c>
      <c r="BI37" s="4">
        <v>4</v>
      </c>
      <c r="BJ37" s="4">
        <v>0.54</v>
      </c>
      <c r="BK37" s="4">
        <v>3.1</v>
      </c>
      <c r="BL37" s="4">
        <v>0.6</v>
      </c>
      <c r="BM37" s="4">
        <v>1.85</v>
      </c>
      <c r="BN37" s="4">
        <v>0.3</v>
      </c>
      <c r="BO37" s="4">
        <v>1.75</v>
      </c>
      <c r="BP37" s="4">
        <v>0.28000000000000003</v>
      </c>
      <c r="BQ37" s="4">
        <f t="shared" si="24"/>
        <v>0.68421052631578949</v>
      </c>
      <c r="BR37" s="4">
        <f t="shared" si="25"/>
        <v>0.6925</v>
      </c>
      <c r="BS37" s="4">
        <f t="shared" si="26"/>
        <v>0.78651685393258419</v>
      </c>
      <c r="BT37" s="4">
        <f t="shared" si="27"/>
        <v>0.8</v>
      </c>
      <c r="BU37" s="4">
        <f t="shared" si="28"/>
        <v>0.8125</v>
      </c>
      <c r="BV37" s="4">
        <f t="shared" si="29"/>
        <v>0.72727272727272729</v>
      </c>
      <c r="BW37" s="4">
        <f t="shared" si="30"/>
        <v>0.85106382978723405</v>
      </c>
      <c r="BX37" s="4">
        <f t="shared" si="31"/>
        <v>0.70129870129870131</v>
      </c>
      <c r="BY37" s="4">
        <f t="shared" si="32"/>
        <v>0.70454545454545447</v>
      </c>
      <c r="BZ37" s="4">
        <f t="shared" si="33"/>
        <v>0.62962962962962965</v>
      </c>
      <c r="CA37" s="4">
        <f t="shared" si="34"/>
        <v>0.6</v>
      </c>
      <c r="CB37" s="4">
        <f t="shared" si="35"/>
        <v>0.63793103448275867</v>
      </c>
      <c r="CC37" s="4">
        <f t="shared" si="36"/>
        <v>0.74999999999999989</v>
      </c>
      <c r="CD37" s="4">
        <f t="shared" si="37"/>
        <v>0.625</v>
      </c>
      <c r="CE37" s="4">
        <f t="shared" si="38"/>
        <v>0.65116279069767447</v>
      </c>
      <c r="CF37" s="4">
        <f t="shared" si="20"/>
        <v>0.89555795918367365</v>
      </c>
      <c r="CG37" s="4"/>
      <c r="CH37" s="4"/>
      <c r="CI37" s="4"/>
      <c r="CJ37" s="4"/>
      <c r="CK37" s="4"/>
    </row>
    <row r="38" spans="1:89" x14ac:dyDescent="0.25">
      <c r="A38" s="4" t="s">
        <v>108</v>
      </c>
      <c r="B38" s="4">
        <v>207.9</v>
      </c>
      <c r="C38" s="4" t="s">
        <v>64</v>
      </c>
      <c r="D38" s="4" t="e">
        <f t="shared" si="21"/>
        <v>#VALUE!</v>
      </c>
      <c r="E38" s="4">
        <f t="shared" si="22"/>
        <v>0.63520871143375679</v>
      </c>
      <c r="F38" s="4">
        <f t="shared" si="23"/>
        <v>7.2595281306715069</v>
      </c>
      <c r="G38" s="4" t="s">
        <v>69</v>
      </c>
      <c r="H38" s="4">
        <v>5.51</v>
      </c>
      <c r="I38" s="4">
        <v>4</v>
      </c>
      <c r="J38" s="4">
        <v>2280</v>
      </c>
      <c r="K38" s="4">
        <v>2</v>
      </c>
      <c r="L38" s="4">
        <v>0.2</v>
      </c>
      <c r="M38" s="4">
        <v>5.81</v>
      </c>
      <c r="N38" s="4" t="s">
        <v>65</v>
      </c>
      <c r="O38" s="4">
        <v>20</v>
      </c>
      <c r="P38" s="4">
        <v>40</v>
      </c>
      <c r="Q38" s="4">
        <v>6.8</v>
      </c>
      <c r="R38" s="4">
        <v>4</v>
      </c>
      <c r="S38" s="4">
        <v>2.5299999999999998</v>
      </c>
      <c r="T38" s="4">
        <f t="shared" si="18"/>
        <v>4.5299910474485218E-6</v>
      </c>
      <c r="U38" s="4">
        <v>13.6</v>
      </c>
      <c r="V38" s="4">
        <v>3.6</v>
      </c>
      <c r="W38" s="4" t="s">
        <v>66</v>
      </c>
      <c r="X38" s="4">
        <v>6.33</v>
      </c>
      <c r="Y38" s="4">
        <v>70</v>
      </c>
      <c r="Z38" s="4">
        <v>3.88</v>
      </c>
      <c r="AA38" s="4">
        <v>0.09</v>
      </c>
      <c r="AB38" s="4" t="s">
        <v>65</v>
      </c>
      <c r="AC38" s="4">
        <v>0.06</v>
      </c>
      <c r="AD38" s="4">
        <v>12.5</v>
      </c>
      <c r="AE38" s="4">
        <v>12</v>
      </c>
      <c r="AF38" s="4">
        <v>0.03</v>
      </c>
      <c r="AG38" s="4">
        <v>6</v>
      </c>
      <c r="AH38" s="4">
        <v>132</v>
      </c>
      <c r="AI38" s="4" t="s">
        <v>67</v>
      </c>
      <c r="AJ38" s="4">
        <v>300</v>
      </c>
      <c r="AK38" s="4">
        <v>0.8</v>
      </c>
      <c r="AL38" s="4">
        <v>7</v>
      </c>
      <c r="AM38" s="4" t="s">
        <v>68</v>
      </c>
      <c r="AN38" s="4">
        <v>25</v>
      </c>
      <c r="AO38" s="4">
        <v>2.2999999999999998</v>
      </c>
      <c r="AP38" s="4">
        <v>111</v>
      </c>
      <c r="AQ38" s="4">
        <v>0.9</v>
      </c>
      <c r="AR38" s="4" t="s">
        <v>69</v>
      </c>
      <c r="AS38" s="4">
        <v>12.4</v>
      </c>
      <c r="AT38" s="4">
        <v>2050</v>
      </c>
      <c r="AU38" s="4">
        <v>0.3</v>
      </c>
      <c r="AV38" s="4">
        <v>3.5</v>
      </c>
      <c r="AW38" s="4">
        <v>40</v>
      </c>
      <c r="AX38" s="4">
        <v>72</v>
      </c>
      <c r="AY38" s="4">
        <v>21</v>
      </c>
      <c r="AZ38" s="4">
        <v>34</v>
      </c>
      <c r="BA38" s="4">
        <f t="shared" si="19"/>
        <v>5.1593323216995437E-5</v>
      </c>
      <c r="BB38" s="4">
        <v>116</v>
      </c>
      <c r="BC38" s="4">
        <v>28.5</v>
      </c>
      <c r="BD38" s="4">
        <v>64</v>
      </c>
      <c r="BE38" s="4">
        <v>8.1</v>
      </c>
      <c r="BF38" s="4">
        <v>29.8</v>
      </c>
      <c r="BG38" s="4">
        <v>5.2</v>
      </c>
      <c r="BH38" s="4">
        <v>0.85</v>
      </c>
      <c r="BI38" s="4">
        <v>4.5999999999999996</v>
      </c>
      <c r="BJ38" s="4">
        <v>0.62</v>
      </c>
      <c r="BK38" s="4">
        <v>3.65</v>
      </c>
      <c r="BL38" s="4">
        <v>0.74</v>
      </c>
      <c r="BM38" s="4">
        <v>2.2000000000000002</v>
      </c>
      <c r="BN38" s="4">
        <v>0.35</v>
      </c>
      <c r="BO38" s="4">
        <v>2.2000000000000002</v>
      </c>
      <c r="BP38" s="4">
        <v>0.34</v>
      </c>
      <c r="BQ38" s="4">
        <f t="shared" si="24"/>
        <v>0.75</v>
      </c>
      <c r="BR38" s="4">
        <f t="shared" si="25"/>
        <v>0.8</v>
      </c>
      <c r="BS38" s="4">
        <f t="shared" si="26"/>
        <v>0.91011235955056169</v>
      </c>
      <c r="BT38" s="4">
        <f t="shared" si="27"/>
        <v>0.93125000000000002</v>
      </c>
      <c r="BU38" s="4">
        <f t="shared" si="28"/>
        <v>0.92857142857142871</v>
      </c>
      <c r="BV38" s="4">
        <f t="shared" si="29"/>
        <v>0.7727272727272726</v>
      </c>
      <c r="BW38" s="4">
        <f t="shared" si="30"/>
        <v>0.97872340425531901</v>
      </c>
      <c r="BX38" s="4">
        <f t="shared" si="31"/>
        <v>0.80519480519480513</v>
      </c>
      <c r="BY38" s="4">
        <f t="shared" si="32"/>
        <v>0.82954545454545447</v>
      </c>
      <c r="BZ38" s="4">
        <f t="shared" si="33"/>
        <v>0.77777777777777779</v>
      </c>
      <c r="CA38" s="4">
        <f t="shared" si="34"/>
        <v>0.74</v>
      </c>
      <c r="CB38" s="4">
        <f t="shared" si="35"/>
        <v>0.75862068965517249</v>
      </c>
      <c r="CC38" s="4">
        <f t="shared" si="36"/>
        <v>0.87499999999999989</v>
      </c>
      <c r="CD38" s="4">
        <f t="shared" si="37"/>
        <v>0.78571428571428581</v>
      </c>
      <c r="CE38" s="4">
        <f t="shared" si="38"/>
        <v>0.79069767441860472</v>
      </c>
      <c r="CF38" s="4">
        <f t="shared" si="20"/>
        <v>0.89942767870751439</v>
      </c>
      <c r="CG38" s="4"/>
      <c r="CH38" s="4"/>
      <c r="CI38" s="4"/>
      <c r="CJ38" s="4"/>
      <c r="CK38" s="4"/>
    </row>
    <row r="39" spans="1:89" x14ac:dyDescent="0.25">
      <c r="A39" s="4" t="s">
        <v>109</v>
      </c>
      <c r="B39" s="4">
        <v>209.3</v>
      </c>
      <c r="C39" s="4" t="s">
        <v>64</v>
      </c>
      <c r="D39" s="4" t="e">
        <f t="shared" si="21"/>
        <v>#VALUE!</v>
      </c>
      <c r="E39" s="4">
        <f t="shared" si="22"/>
        <v>0.52910052910052907</v>
      </c>
      <c r="F39" s="4">
        <f t="shared" si="23"/>
        <v>10.582010582010582</v>
      </c>
      <c r="G39" s="4" t="s">
        <v>69</v>
      </c>
      <c r="H39" s="4">
        <v>5.67</v>
      </c>
      <c r="I39" s="4">
        <v>6</v>
      </c>
      <c r="J39" s="4">
        <v>480</v>
      </c>
      <c r="K39" s="4">
        <v>3</v>
      </c>
      <c r="L39" s="4">
        <v>0.3</v>
      </c>
      <c r="M39" s="4">
        <v>5.03</v>
      </c>
      <c r="N39" s="4" t="s">
        <v>65</v>
      </c>
      <c r="O39" s="4">
        <v>18</v>
      </c>
      <c r="P39" s="4">
        <v>40</v>
      </c>
      <c r="Q39" s="4">
        <v>12.7</v>
      </c>
      <c r="R39" s="4">
        <v>6</v>
      </c>
      <c r="S39" s="4">
        <v>3.84</v>
      </c>
      <c r="T39" s="4">
        <f t="shared" si="18"/>
        <v>6.8755595344673223E-6</v>
      </c>
      <c r="U39" s="4">
        <v>16.8</v>
      </c>
      <c r="V39" s="4">
        <v>3.6</v>
      </c>
      <c r="W39" s="4" t="s">
        <v>66</v>
      </c>
      <c r="X39" s="4">
        <v>5.15</v>
      </c>
      <c r="Y39" s="4">
        <v>150</v>
      </c>
      <c r="Z39" s="4">
        <v>4.04</v>
      </c>
      <c r="AA39" s="4">
        <v>6.5000000000000002E-2</v>
      </c>
      <c r="AB39" s="4" t="s">
        <v>65</v>
      </c>
      <c r="AC39" s="4">
        <v>0.09</v>
      </c>
      <c r="AD39" s="4">
        <v>11.5</v>
      </c>
      <c r="AE39" s="4">
        <v>20</v>
      </c>
      <c r="AF39" s="4">
        <v>3.5000000000000003E-2</v>
      </c>
      <c r="AG39" s="4">
        <v>6</v>
      </c>
      <c r="AH39" s="4">
        <v>195</v>
      </c>
      <c r="AI39" s="4" t="s">
        <v>67</v>
      </c>
      <c r="AJ39" s="4" t="s">
        <v>77</v>
      </c>
      <c r="AK39" s="4">
        <v>1.5</v>
      </c>
      <c r="AL39" s="4">
        <v>8</v>
      </c>
      <c r="AM39" s="4" t="s">
        <v>68</v>
      </c>
      <c r="AN39" s="4">
        <v>25.3</v>
      </c>
      <c r="AO39" s="4">
        <v>2.7</v>
      </c>
      <c r="AP39" s="4">
        <v>59.5</v>
      </c>
      <c r="AQ39" s="4">
        <v>0.9</v>
      </c>
      <c r="AR39" s="4" t="s">
        <v>69</v>
      </c>
      <c r="AS39" s="4">
        <v>12.3</v>
      </c>
      <c r="AT39" s="4">
        <v>2550</v>
      </c>
      <c r="AU39" s="4">
        <v>0.4</v>
      </c>
      <c r="AV39" s="4">
        <v>3</v>
      </c>
      <c r="AW39" s="4">
        <v>60</v>
      </c>
      <c r="AX39" s="4">
        <v>57</v>
      </c>
      <c r="AY39" s="4">
        <v>20</v>
      </c>
      <c r="AZ39" s="4">
        <v>36</v>
      </c>
      <c r="BA39" s="4">
        <f t="shared" si="19"/>
        <v>5.4628224582701055E-5</v>
      </c>
      <c r="BB39" s="4">
        <v>142</v>
      </c>
      <c r="BC39" s="4">
        <v>38.299999999999997</v>
      </c>
      <c r="BD39" s="4">
        <v>66.8</v>
      </c>
      <c r="BE39" s="4">
        <v>7.2</v>
      </c>
      <c r="BF39" s="4">
        <v>24.6</v>
      </c>
      <c r="BG39" s="4">
        <v>4.6500000000000004</v>
      </c>
      <c r="BH39" s="4">
        <v>0.85</v>
      </c>
      <c r="BI39" s="4">
        <v>4.5999999999999996</v>
      </c>
      <c r="BJ39" s="4">
        <v>0.62</v>
      </c>
      <c r="BK39" s="4">
        <v>3.7</v>
      </c>
      <c r="BL39" s="4">
        <v>0.7</v>
      </c>
      <c r="BM39" s="4">
        <v>2</v>
      </c>
      <c r="BN39" s="4">
        <v>0.3</v>
      </c>
      <c r="BO39" s="4">
        <v>1.95</v>
      </c>
      <c r="BP39" s="4">
        <v>0.3</v>
      </c>
      <c r="BQ39" s="4">
        <f t="shared" si="24"/>
        <v>1.0078947368421052</v>
      </c>
      <c r="BR39" s="4">
        <f t="shared" si="25"/>
        <v>0.83499999999999996</v>
      </c>
      <c r="BS39" s="4">
        <f t="shared" si="26"/>
        <v>0.8089887640449438</v>
      </c>
      <c r="BT39" s="4">
        <f t="shared" si="27"/>
        <v>0.76875000000000004</v>
      </c>
      <c r="BU39" s="4">
        <f t="shared" si="28"/>
        <v>0.83035714285714302</v>
      </c>
      <c r="BV39" s="4">
        <f t="shared" si="29"/>
        <v>0.7727272727272726</v>
      </c>
      <c r="BW39" s="4">
        <f t="shared" si="30"/>
        <v>0.97872340425531901</v>
      </c>
      <c r="BX39" s="4">
        <f t="shared" si="31"/>
        <v>0.80519480519480513</v>
      </c>
      <c r="BY39" s="4">
        <f t="shared" si="32"/>
        <v>0.84090909090909083</v>
      </c>
      <c r="BZ39" s="4">
        <f t="shared" si="33"/>
        <v>0.7407407407407407</v>
      </c>
      <c r="CA39" s="4">
        <f t="shared" si="34"/>
        <v>0.7</v>
      </c>
      <c r="CB39" s="4">
        <f t="shared" si="35"/>
        <v>0.68965517241379315</v>
      </c>
      <c r="CC39" s="4">
        <f t="shared" si="36"/>
        <v>0.74999999999999989</v>
      </c>
      <c r="CD39" s="4">
        <f t="shared" si="37"/>
        <v>0.69642857142857151</v>
      </c>
      <c r="CE39" s="4">
        <f t="shared" si="38"/>
        <v>0.69767441860465118</v>
      </c>
      <c r="CF39" s="4">
        <f t="shared" si="20"/>
        <v>0.98081392867476858</v>
      </c>
      <c r="CG39" s="4"/>
      <c r="CH39" s="4"/>
      <c r="CI39" s="4"/>
      <c r="CJ39" s="4"/>
      <c r="CK39" s="4"/>
    </row>
    <row r="40" spans="1:89" x14ac:dyDescent="0.25">
      <c r="A40" s="4" t="s">
        <v>110</v>
      </c>
      <c r="B40" s="4">
        <v>210.5</v>
      </c>
      <c r="C40" s="4" t="s">
        <v>64</v>
      </c>
      <c r="D40" s="4" t="e">
        <f t="shared" si="21"/>
        <v>#VALUE!</v>
      </c>
      <c r="E40" s="4">
        <f t="shared" si="22"/>
        <v>0.48</v>
      </c>
      <c r="F40" s="4">
        <f t="shared" si="23"/>
        <v>6.4</v>
      </c>
      <c r="G40" s="4" t="s">
        <v>69</v>
      </c>
      <c r="H40" s="4">
        <v>6.25</v>
      </c>
      <c r="I40" s="4">
        <v>8</v>
      </c>
      <c r="J40" s="4">
        <v>700</v>
      </c>
      <c r="K40" s="4">
        <v>3</v>
      </c>
      <c r="L40" s="4">
        <v>0.4</v>
      </c>
      <c r="M40" s="4">
        <v>3.91</v>
      </c>
      <c r="N40" s="4" t="s">
        <v>65</v>
      </c>
      <c r="O40" s="4">
        <v>23</v>
      </c>
      <c r="P40" s="4">
        <v>60</v>
      </c>
      <c r="Q40" s="4">
        <v>12</v>
      </c>
      <c r="R40" s="4">
        <v>8</v>
      </c>
      <c r="S40" s="4">
        <v>4.32</v>
      </c>
      <c r="T40" s="4">
        <f t="shared" si="18"/>
        <v>7.7350044762757391E-6</v>
      </c>
      <c r="U40" s="4">
        <v>16.8</v>
      </c>
      <c r="V40" s="4">
        <v>3</v>
      </c>
      <c r="W40" s="4" t="s">
        <v>66</v>
      </c>
      <c r="X40" s="4">
        <v>5.51</v>
      </c>
      <c r="Y40" s="4">
        <v>140</v>
      </c>
      <c r="Z40" s="4">
        <v>3.39</v>
      </c>
      <c r="AA40" s="4">
        <v>0.05</v>
      </c>
      <c r="AB40" s="4" t="s">
        <v>65</v>
      </c>
      <c r="AC40" s="4">
        <v>0.09</v>
      </c>
      <c r="AD40" s="4">
        <v>10.5</v>
      </c>
      <c r="AE40" s="4">
        <v>26</v>
      </c>
      <c r="AF40" s="4">
        <v>0.04</v>
      </c>
      <c r="AG40" s="4">
        <v>6</v>
      </c>
      <c r="AH40" s="4">
        <v>197</v>
      </c>
      <c r="AI40" s="4" t="s">
        <v>67</v>
      </c>
      <c r="AJ40" s="4">
        <v>100</v>
      </c>
      <c r="AK40" s="4">
        <v>2.1</v>
      </c>
      <c r="AL40" s="4">
        <v>11</v>
      </c>
      <c r="AM40" s="4" t="s">
        <v>68</v>
      </c>
      <c r="AN40" s="4">
        <v>26.6</v>
      </c>
      <c r="AO40" s="4">
        <v>3</v>
      </c>
      <c r="AP40" s="4">
        <v>61</v>
      </c>
      <c r="AQ40" s="4">
        <v>0.9</v>
      </c>
      <c r="AR40" s="4" t="s">
        <v>69</v>
      </c>
      <c r="AS40" s="4">
        <v>11.5</v>
      </c>
      <c r="AT40" s="4">
        <v>2600</v>
      </c>
      <c r="AU40" s="4">
        <v>0.5</v>
      </c>
      <c r="AV40" s="4">
        <v>3</v>
      </c>
      <c r="AW40" s="4">
        <v>40</v>
      </c>
      <c r="AX40" s="4">
        <v>69</v>
      </c>
      <c r="AY40" s="4">
        <v>18</v>
      </c>
      <c r="AZ40" s="4">
        <v>42</v>
      </c>
      <c r="BA40" s="4">
        <f t="shared" si="19"/>
        <v>6.3732928679817894E-5</v>
      </c>
      <c r="BB40" s="4">
        <v>116</v>
      </c>
      <c r="BC40" s="4">
        <v>30.9</v>
      </c>
      <c r="BD40" s="4">
        <v>58.9</v>
      </c>
      <c r="BE40" s="4">
        <v>6.85</v>
      </c>
      <c r="BF40" s="4">
        <v>23.5</v>
      </c>
      <c r="BG40" s="4">
        <v>4.25</v>
      </c>
      <c r="BH40" s="4">
        <v>0.85</v>
      </c>
      <c r="BI40" s="4">
        <v>4</v>
      </c>
      <c r="BJ40" s="4">
        <v>0.56000000000000005</v>
      </c>
      <c r="BK40" s="4">
        <v>3.35</v>
      </c>
      <c r="BL40" s="4">
        <v>0.64</v>
      </c>
      <c r="BM40" s="4">
        <v>1.95</v>
      </c>
      <c r="BN40" s="4">
        <v>0.3</v>
      </c>
      <c r="BO40" s="4">
        <v>2</v>
      </c>
      <c r="BP40" s="4">
        <v>0.3</v>
      </c>
      <c r="BQ40" s="4">
        <f t="shared" si="24"/>
        <v>0.81315789473684208</v>
      </c>
      <c r="BR40" s="4">
        <f t="shared" si="25"/>
        <v>0.73624999999999996</v>
      </c>
      <c r="BS40" s="4">
        <f t="shared" si="26"/>
        <v>0.76966292134831449</v>
      </c>
      <c r="BT40" s="4">
        <f t="shared" si="27"/>
        <v>0.734375</v>
      </c>
      <c r="BU40" s="4">
        <f t="shared" si="28"/>
        <v>0.75892857142857151</v>
      </c>
      <c r="BV40" s="4">
        <f t="shared" si="29"/>
        <v>0.7727272727272726</v>
      </c>
      <c r="BW40" s="4">
        <f t="shared" si="30"/>
        <v>0.85106382978723405</v>
      </c>
      <c r="BX40" s="4">
        <f t="shared" si="31"/>
        <v>0.72727272727272729</v>
      </c>
      <c r="BY40" s="4">
        <f t="shared" si="32"/>
        <v>0.76136363636363635</v>
      </c>
      <c r="BZ40" s="4">
        <f t="shared" si="33"/>
        <v>0.66666666666666663</v>
      </c>
      <c r="CA40" s="4">
        <f t="shared" si="34"/>
        <v>0.64</v>
      </c>
      <c r="CB40" s="4">
        <f t="shared" si="35"/>
        <v>0.67241379310344829</v>
      </c>
      <c r="CC40" s="4">
        <f t="shared" si="36"/>
        <v>0.74999999999999989</v>
      </c>
      <c r="CD40" s="4">
        <f t="shared" si="37"/>
        <v>0.7142857142857143</v>
      </c>
      <c r="CE40" s="4">
        <f t="shared" si="38"/>
        <v>0.69767441860465118</v>
      </c>
      <c r="CF40" s="4">
        <f t="shared" si="20"/>
        <v>0.9127294466607172</v>
      </c>
      <c r="CG40" s="4"/>
      <c r="CH40" s="4"/>
      <c r="CI40" s="4"/>
      <c r="CJ40" s="4"/>
      <c r="CK40" s="4"/>
    </row>
    <row r="41" spans="1:89" x14ac:dyDescent="0.25">
      <c r="A41" s="4" t="s">
        <v>111</v>
      </c>
      <c r="B41" s="4">
        <v>211.4</v>
      </c>
      <c r="C41" s="4" t="s">
        <v>64</v>
      </c>
      <c r="D41" s="4" t="e">
        <f t="shared" si="21"/>
        <v>#VALUE!</v>
      </c>
      <c r="E41" s="4">
        <f t="shared" si="22"/>
        <v>0.3546099290780142</v>
      </c>
      <c r="F41" s="4">
        <f t="shared" si="23"/>
        <v>7.0921985815602842</v>
      </c>
      <c r="G41" s="4" t="s">
        <v>69</v>
      </c>
      <c r="H41" s="4">
        <v>5.64</v>
      </c>
      <c r="I41" s="4">
        <v>7</v>
      </c>
      <c r="J41" s="4">
        <v>420</v>
      </c>
      <c r="K41" s="4">
        <v>3</v>
      </c>
      <c r="L41" s="4">
        <v>0.3</v>
      </c>
      <c r="M41" s="4">
        <v>4.5599999999999996</v>
      </c>
      <c r="N41" s="4" t="s">
        <v>65</v>
      </c>
      <c r="O41" s="4">
        <v>25</v>
      </c>
      <c r="P41" s="4">
        <v>40</v>
      </c>
      <c r="Q41" s="4">
        <v>11.3</v>
      </c>
      <c r="R41" s="4">
        <v>10</v>
      </c>
      <c r="S41" s="4">
        <v>3.69</v>
      </c>
      <c r="T41" s="4">
        <f t="shared" si="18"/>
        <v>6.6069829901521923E-6</v>
      </c>
      <c r="U41" s="4">
        <v>14.8</v>
      </c>
      <c r="V41" s="4">
        <v>2.8</v>
      </c>
      <c r="W41" s="4" t="s">
        <v>66</v>
      </c>
      <c r="X41" s="4">
        <v>4.96</v>
      </c>
      <c r="Y41" s="4">
        <v>120</v>
      </c>
      <c r="Z41" s="4">
        <v>3.72</v>
      </c>
      <c r="AA41" s="4">
        <v>0.06</v>
      </c>
      <c r="AB41" s="4" t="s">
        <v>65</v>
      </c>
      <c r="AC41" s="4">
        <v>0.08</v>
      </c>
      <c r="AD41" s="4">
        <v>8.5</v>
      </c>
      <c r="AE41" s="4">
        <v>20</v>
      </c>
      <c r="AF41" s="4">
        <v>0.03</v>
      </c>
      <c r="AG41" s="4">
        <v>6</v>
      </c>
      <c r="AH41" s="4">
        <v>179</v>
      </c>
      <c r="AI41" s="4" t="s">
        <v>67</v>
      </c>
      <c r="AJ41" s="4" t="s">
        <v>77</v>
      </c>
      <c r="AK41" s="4">
        <v>2.4</v>
      </c>
      <c r="AL41" s="4">
        <v>9</v>
      </c>
      <c r="AM41" s="4" t="s">
        <v>68</v>
      </c>
      <c r="AN41" s="4">
        <v>25.4</v>
      </c>
      <c r="AO41" s="4">
        <v>2.5</v>
      </c>
      <c r="AP41" s="4">
        <v>50</v>
      </c>
      <c r="AQ41" s="4">
        <v>0.7</v>
      </c>
      <c r="AR41" s="4" t="s">
        <v>69</v>
      </c>
      <c r="AS41" s="4">
        <v>10.6</v>
      </c>
      <c r="AT41" s="4">
        <v>2400</v>
      </c>
      <c r="AU41" s="4">
        <v>0.4</v>
      </c>
      <c r="AV41" s="4">
        <v>2</v>
      </c>
      <c r="AW41" s="4">
        <v>40</v>
      </c>
      <c r="AX41" s="4">
        <v>105</v>
      </c>
      <c r="AY41" s="4">
        <v>18</v>
      </c>
      <c r="AZ41" s="4">
        <v>38</v>
      </c>
      <c r="BA41" s="4">
        <f t="shared" si="19"/>
        <v>5.7663125948406679E-5</v>
      </c>
      <c r="BB41" s="4">
        <v>109</v>
      </c>
      <c r="BC41" s="4">
        <v>27.1</v>
      </c>
      <c r="BD41" s="4">
        <v>53.4</v>
      </c>
      <c r="BE41" s="4">
        <v>6.3</v>
      </c>
      <c r="BF41" s="4">
        <v>21.8</v>
      </c>
      <c r="BG41" s="4">
        <v>4.1500000000000004</v>
      </c>
      <c r="BH41" s="4">
        <v>0.8</v>
      </c>
      <c r="BI41" s="4">
        <v>3.8</v>
      </c>
      <c r="BJ41" s="4">
        <v>0.54</v>
      </c>
      <c r="BK41" s="4">
        <v>3.25</v>
      </c>
      <c r="BL41" s="4">
        <v>0.62</v>
      </c>
      <c r="BM41" s="4">
        <v>1.9</v>
      </c>
      <c r="BN41" s="4">
        <v>0.3</v>
      </c>
      <c r="BO41" s="4">
        <v>1.85</v>
      </c>
      <c r="BP41" s="4">
        <v>0.28000000000000003</v>
      </c>
      <c r="BQ41" s="4">
        <f t="shared" si="24"/>
        <v>0.7131578947368421</v>
      </c>
      <c r="BR41" s="4">
        <f t="shared" si="25"/>
        <v>0.66749999999999998</v>
      </c>
      <c r="BS41" s="4">
        <f t="shared" si="26"/>
        <v>0.7078651685393258</v>
      </c>
      <c r="BT41" s="4">
        <f t="shared" si="27"/>
        <v>0.68125000000000002</v>
      </c>
      <c r="BU41" s="4">
        <f t="shared" si="28"/>
        <v>0.74107142857142871</v>
      </c>
      <c r="BV41" s="4">
        <f t="shared" si="29"/>
        <v>0.72727272727272729</v>
      </c>
      <c r="BW41" s="4">
        <f t="shared" si="30"/>
        <v>0.80851063829787229</v>
      </c>
      <c r="BX41" s="4">
        <f t="shared" si="31"/>
        <v>0.70129870129870131</v>
      </c>
      <c r="BY41" s="4">
        <f t="shared" si="32"/>
        <v>0.73863636363636354</v>
      </c>
      <c r="BZ41" s="4">
        <f t="shared" si="33"/>
        <v>0.66666666666666663</v>
      </c>
      <c r="CA41" s="4">
        <f t="shared" si="34"/>
        <v>0.62</v>
      </c>
      <c r="CB41" s="4">
        <f t="shared" si="35"/>
        <v>0.65517241379310343</v>
      </c>
      <c r="CC41" s="4">
        <f t="shared" si="36"/>
        <v>0.74999999999999989</v>
      </c>
      <c r="CD41" s="4">
        <f t="shared" si="37"/>
        <v>0.66071428571428581</v>
      </c>
      <c r="CE41" s="4">
        <f t="shared" si="38"/>
        <v>0.65116279069767447</v>
      </c>
      <c r="CF41" s="4">
        <f t="shared" si="20"/>
        <v>0.90752103410808771</v>
      </c>
      <c r="CG41" s="4"/>
      <c r="CH41" s="4"/>
      <c r="CI41" s="4"/>
      <c r="CJ41" s="4"/>
      <c r="CK41" s="4"/>
    </row>
    <row r="42" spans="1:89" x14ac:dyDescent="0.25">
      <c r="A42" s="4" t="s">
        <v>112</v>
      </c>
      <c r="B42" s="4">
        <v>212.6</v>
      </c>
      <c r="C42" s="4" t="s">
        <v>64</v>
      </c>
      <c r="D42" s="4" t="e">
        <f t="shared" si="21"/>
        <v>#VALUE!</v>
      </c>
      <c r="E42" s="4">
        <f t="shared" si="22"/>
        <v>0.33613445378151258</v>
      </c>
      <c r="F42" s="4">
        <f t="shared" si="23"/>
        <v>6.7226890756302522</v>
      </c>
      <c r="G42" s="4" t="s">
        <v>69</v>
      </c>
      <c r="H42" s="4">
        <v>5.95</v>
      </c>
      <c r="I42" s="4">
        <v>9</v>
      </c>
      <c r="J42" s="4">
        <v>480</v>
      </c>
      <c r="K42" s="4">
        <v>2.5</v>
      </c>
      <c r="L42" s="4">
        <v>0.4</v>
      </c>
      <c r="M42" s="4">
        <v>4.1900000000000004</v>
      </c>
      <c r="N42" s="4" t="s">
        <v>65</v>
      </c>
      <c r="O42" s="4">
        <v>18</v>
      </c>
      <c r="P42" s="4">
        <v>60</v>
      </c>
      <c r="Q42" s="4">
        <v>11.8</v>
      </c>
      <c r="R42" s="4">
        <v>6</v>
      </c>
      <c r="S42" s="4">
        <v>5.1100000000000003</v>
      </c>
      <c r="T42" s="4">
        <f t="shared" si="18"/>
        <v>9.1495076096687573E-6</v>
      </c>
      <c r="U42" s="4">
        <v>17</v>
      </c>
      <c r="V42" s="4">
        <v>2.4</v>
      </c>
      <c r="W42" s="4" t="s">
        <v>66</v>
      </c>
      <c r="X42" s="4">
        <v>5.44</v>
      </c>
      <c r="Y42" s="4">
        <v>150</v>
      </c>
      <c r="Z42" s="4">
        <v>3.54</v>
      </c>
      <c r="AA42" s="4">
        <v>5.5E-2</v>
      </c>
      <c r="AB42" s="4" t="s">
        <v>65</v>
      </c>
      <c r="AC42" s="4">
        <v>0.08</v>
      </c>
      <c r="AD42" s="4">
        <v>8.5</v>
      </c>
      <c r="AE42" s="4">
        <v>26</v>
      </c>
      <c r="AF42" s="4">
        <v>0.03</v>
      </c>
      <c r="AG42" s="4">
        <v>6</v>
      </c>
      <c r="AH42" s="4">
        <v>186</v>
      </c>
      <c r="AI42" s="4" t="s">
        <v>67</v>
      </c>
      <c r="AJ42" s="4" t="s">
        <v>77</v>
      </c>
      <c r="AK42" s="4">
        <v>1.4</v>
      </c>
      <c r="AL42" s="4">
        <v>12</v>
      </c>
      <c r="AM42" s="4" t="s">
        <v>68</v>
      </c>
      <c r="AN42" s="4">
        <v>24.8</v>
      </c>
      <c r="AO42" s="4">
        <v>2.9</v>
      </c>
      <c r="AP42" s="4">
        <v>53</v>
      </c>
      <c r="AQ42" s="4">
        <v>0.8</v>
      </c>
      <c r="AR42" s="4" t="s">
        <v>69</v>
      </c>
      <c r="AS42" s="4">
        <v>10.8</v>
      </c>
      <c r="AT42" s="4">
        <v>2450</v>
      </c>
      <c r="AU42" s="4">
        <v>0.5</v>
      </c>
      <c r="AV42" s="4">
        <v>2</v>
      </c>
      <c r="AW42" s="4">
        <v>40</v>
      </c>
      <c r="AX42" s="4">
        <v>51</v>
      </c>
      <c r="AY42" s="4">
        <v>17</v>
      </c>
      <c r="AZ42" s="4">
        <v>44</v>
      </c>
      <c r="BA42" s="4">
        <f t="shared" si="19"/>
        <v>6.6767830045523518E-5</v>
      </c>
      <c r="BB42" s="4">
        <v>96</v>
      </c>
      <c r="BC42" s="4">
        <v>28.5</v>
      </c>
      <c r="BD42" s="4">
        <v>56.5</v>
      </c>
      <c r="BE42" s="4">
        <v>6.7</v>
      </c>
      <c r="BF42" s="4">
        <v>24.2</v>
      </c>
      <c r="BG42" s="4">
        <v>4.3499999999999996</v>
      </c>
      <c r="BH42" s="4">
        <v>0.85</v>
      </c>
      <c r="BI42" s="4">
        <v>4</v>
      </c>
      <c r="BJ42" s="4">
        <v>0.54</v>
      </c>
      <c r="BK42" s="4">
        <v>3.25</v>
      </c>
      <c r="BL42" s="4">
        <v>0.62</v>
      </c>
      <c r="BM42" s="4">
        <v>1.9</v>
      </c>
      <c r="BN42" s="4">
        <v>0.3</v>
      </c>
      <c r="BO42" s="4">
        <v>1.85</v>
      </c>
      <c r="BP42" s="4">
        <v>0.28000000000000003</v>
      </c>
      <c r="BQ42" s="4">
        <f t="shared" si="24"/>
        <v>0.75</v>
      </c>
      <c r="BR42" s="4">
        <f t="shared" si="25"/>
        <v>0.70625000000000004</v>
      </c>
      <c r="BS42" s="4">
        <f t="shared" si="26"/>
        <v>0.7528089887640449</v>
      </c>
      <c r="BT42" s="4">
        <f t="shared" si="27"/>
        <v>0.75624999999999998</v>
      </c>
      <c r="BU42" s="4">
        <f t="shared" si="28"/>
        <v>0.7767857142857143</v>
      </c>
      <c r="BV42" s="4">
        <f t="shared" si="29"/>
        <v>0.7727272727272726</v>
      </c>
      <c r="BW42" s="4">
        <f t="shared" si="30"/>
        <v>0.85106382978723405</v>
      </c>
      <c r="BX42" s="4">
        <f t="shared" si="31"/>
        <v>0.70129870129870131</v>
      </c>
      <c r="BY42" s="4">
        <f t="shared" si="32"/>
        <v>0.73863636363636354</v>
      </c>
      <c r="BZ42" s="4">
        <f t="shared" si="33"/>
        <v>0.62962962962962965</v>
      </c>
      <c r="CA42" s="4">
        <f t="shared" si="34"/>
        <v>0.62</v>
      </c>
      <c r="CB42" s="4">
        <f t="shared" si="35"/>
        <v>0.65517241379310343</v>
      </c>
      <c r="CC42" s="4">
        <f t="shared" si="36"/>
        <v>0.74999999999999989</v>
      </c>
      <c r="CD42" s="4">
        <f t="shared" si="37"/>
        <v>0.66071428571428581</v>
      </c>
      <c r="CE42" s="4">
        <f t="shared" si="38"/>
        <v>0.65116279069767447</v>
      </c>
      <c r="CF42" s="4">
        <f t="shared" si="20"/>
        <v>0.94244118435341961</v>
      </c>
      <c r="CG42" s="4"/>
      <c r="CH42" s="4"/>
      <c r="CI42" s="4"/>
      <c r="CJ42" s="4"/>
      <c r="CK42" s="4"/>
    </row>
    <row r="43" spans="1:89" x14ac:dyDescent="0.25">
      <c r="A43" s="4" t="s">
        <v>113</v>
      </c>
      <c r="B43" s="4">
        <v>213.9</v>
      </c>
      <c r="C43" s="4" t="s">
        <v>64</v>
      </c>
      <c r="D43" s="4" t="e">
        <f t="shared" si="21"/>
        <v>#VALUE!</v>
      </c>
      <c r="E43" s="4">
        <f t="shared" si="22"/>
        <v>0.4051863857374392</v>
      </c>
      <c r="F43" s="4">
        <f t="shared" si="23"/>
        <v>9.7244732576985413</v>
      </c>
      <c r="G43" s="4" t="s">
        <v>69</v>
      </c>
      <c r="H43" s="4">
        <v>6.17</v>
      </c>
      <c r="I43" s="4">
        <v>9</v>
      </c>
      <c r="J43" s="4">
        <v>540</v>
      </c>
      <c r="K43" s="4">
        <v>3</v>
      </c>
      <c r="L43" s="4">
        <v>0.4</v>
      </c>
      <c r="M43" s="4">
        <v>3.49</v>
      </c>
      <c r="N43" s="4" t="s">
        <v>65</v>
      </c>
      <c r="O43" s="4">
        <v>16</v>
      </c>
      <c r="P43" s="4">
        <v>40</v>
      </c>
      <c r="Q43" s="4">
        <v>12.2</v>
      </c>
      <c r="R43" s="4">
        <v>10</v>
      </c>
      <c r="S43" s="4">
        <v>4.93</v>
      </c>
      <c r="T43" s="4">
        <f t="shared" si="18"/>
        <v>8.8272157564905989E-6</v>
      </c>
      <c r="U43" s="4">
        <v>17.399999999999999</v>
      </c>
      <c r="V43" s="4">
        <v>2.8</v>
      </c>
      <c r="W43" s="4" t="s">
        <v>66</v>
      </c>
      <c r="X43" s="4">
        <v>5.54</v>
      </c>
      <c r="Y43" s="4">
        <v>150</v>
      </c>
      <c r="Z43" s="4">
        <v>3.16</v>
      </c>
      <c r="AA43" s="4">
        <v>5.5E-2</v>
      </c>
      <c r="AB43" s="4" t="s">
        <v>65</v>
      </c>
      <c r="AC43" s="4">
        <v>0.08</v>
      </c>
      <c r="AD43" s="4">
        <v>8.5</v>
      </c>
      <c r="AE43" s="4">
        <v>24</v>
      </c>
      <c r="AF43" s="4">
        <v>0.04</v>
      </c>
      <c r="AG43" s="4">
        <v>8</v>
      </c>
      <c r="AH43" s="4">
        <v>195</v>
      </c>
      <c r="AI43" s="4" t="s">
        <v>67</v>
      </c>
      <c r="AJ43" s="4" t="s">
        <v>77</v>
      </c>
      <c r="AK43" s="4">
        <v>1.5</v>
      </c>
      <c r="AL43" s="4">
        <v>11</v>
      </c>
      <c r="AM43" s="4" t="s">
        <v>68</v>
      </c>
      <c r="AN43" s="4">
        <v>25.8</v>
      </c>
      <c r="AO43" s="4">
        <v>3</v>
      </c>
      <c r="AP43" s="4">
        <v>52.5</v>
      </c>
      <c r="AQ43" s="4">
        <v>0.8</v>
      </c>
      <c r="AR43" s="4" t="s">
        <v>69</v>
      </c>
      <c r="AS43" s="4">
        <v>10.9</v>
      </c>
      <c r="AT43" s="4">
        <v>2500</v>
      </c>
      <c r="AU43" s="4">
        <v>0.5</v>
      </c>
      <c r="AV43" s="4">
        <v>2.5</v>
      </c>
      <c r="AW43" s="4">
        <v>60</v>
      </c>
      <c r="AX43" s="4">
        <v>42</v>
      </c>
      <c r="AY43" s="4">
        <v>17</v>
      </c>
      <c r="AZ43" s="4">
        <v>48</v>
      </c>
      <c r="BA43" s="4">
        <f t="shared" si="19"/>
        <v>7.2837632776934753E-5</v>
      </c>
      <c r="BB43" s="4">
        <v>102</v>
      </c>
      <c r="BC43" s="4">
        <v>28.2</v>
      </c>
      <c r="BD43" s="4">
        <v>56.9</v>
      </c>
      <c r="BE43" s="4">
        <v>6.85</v>
      </c>
      <c r="BF43" s="4">
        <v>25.2</v>
      </c>
      <c r="BG43" s="4">
        <v>4.55</v>
      </c>
      <c r="BH43" s="4">
        <v>0.85</v>
      </c>
      <c r="BI43" s="4">
        <v>3.8</v>
      </c>
      <c r="BJ43" s="4">
        <v>0.54</v>
      </c>
      <c r="BK43" s="4">
        <v>3.1</v>
      </c>
      <c r="BL43" s="4">
        <v>0.6</v>
      </c>
      <c r="BM43" s="4">
        <v>1.85</v>
      </c>
      <c r="BN43" s="4">
        <v>0.25</v>
      </c>
      <c r="BO43" s="4">
        <v>1.75</v>
      </c>
      <c r="BP43" s="4">
        <v>0.28000000000000003</v>
      </c>
      <c r="BQ43" s="4">
        <f t="shared" si="24"/>
        <v>0.74210526315789471</v>
      </c>
      <c r="BR43" s="4">
        <f t="shared" si="25"/>
        <v>0.71124999999999994</v>
      </c>
      <c r="BS43" s="4">
        <f t="shared" si="26"/>
        <v>0.76966292134831449</v>
      </c>
      <c r="BT43" s="4">
        <f t="shared" si="27"/>
        <v>0.78749999999999998</v>
      </c>
      <c r="BU43" s="4">
        <f t="shared" si="28"/>
        <v>0.8125</v>
      </c>
      <c r="BV43" s="4">
        <f t="shared" si="29"/>
        <v>0.7727272727272726</v>
      </c>
      <c r="BW43" s="4">
        <f t="shared" si="30"/>
        <v>0.80851063829787229</v>
      </c>
      <c r="BX43" s="4">
        <f t="shared" si="31"/>
        <v>0.70129870129870131</v>
      </c>
      <c r="BY43" s="4">
        <f t="shared" si="32"/>
        <v>0.70454545454545447</v>
      </c>
      <c r="BZ43" s="4">
        <f t="shared" si="33"/>
        <v>0.62962962962962965</v>
      </c>
      <c r="CA43" s="4">
        <f t="shared" si="34"/>
        <v>0.6</v>
      </c>
      <c r="CB43" s="4">
        <f t="shared" si="35"/>
        <v>0.63793103448275867</v>
      </c>
      <c r="CC43" s="4">
        <f t="shared" si="36"/>
        <v>0.625</v>
      </c>
      <c r="CD43" s="4">
        <f t="shared" si="37"/>
        <v>0.625</v>
      </c>
      <c r="CE43" s="4">
        <f t="shared" si="38"/>
        <v>0.65116279069767447</v>
      </c>
      <c r="CF43" s="4">
        <f t="shared" si="20"/>
        <v>0.94552216087697816</v>
      </c>
      <c r="CG43" s="4"/>
      <c r="CH43" s="4"/>
      <c r="CI43" s="4"/>
      <c r="CJ43" s="4"/>
      <c r="CK43" s="4"/>
    </row>
    <row r="44" spans="1:89" x14ac:dyDescent="0.25">
      <c r="A44" s="4" t="s">
        <v>114</v>
      </c>
      <c r="B44" s="4">
        <v>214.9</v>
      </c>
      <c r="C44" s="4" t="s">
        <v>64</v>
      </c>
      <c r="D44" s="4" t="e">
        <f t="shared" si="21"/>
        <v>#VALUE!</v>
      </c>
      <c r="E44" s="4">
        <f t="shared" si="22"/>
        <v>0.49342105263157893</v>
      </c>
      <c r="F44" s="4">
        <f t="shared" si="23"/>
        <v>9.8684210526315788</v>
      </c>
      <c r="G44" s="4" t="s">
        <v>69</v>
      </c>
      <c r="H44" s="4">
        <v>6.08</v>
      </c>
      <c r="I44" s="4">
        <v>8</v>
      </c>
      <c r="J44" s="4">
        <v>340</v>
      </c>
      <c r="K44" s="4">
        <v>3</v>
      </c>
      <c r="L44" s="4">
        <v>0.4</v>
      </c>
      <c r="M44" s="4">
        <v>3.64</v>
      </c>
      <c r="N44" s="4" t="s">
        <v>65</v>
      </c>
      <c r="O44" s="4">
        <v>16</v>
      </c>
      <c r="P44" s="4">
        <v>40</v>
      </c>
      <c r="Q44" s="4">
        <v>11.8</v>
      </c>
      <c r="R44" s="4">
        <v>6</v>
      </c>
      <c r="S44" s="4">
        <v>4.17</v>
      </c>
      <c r="T44" s="4">
        <f t="shared" si="18"/>
        <v>7.4664279319606082E-6</v>
      </c>
      <c r="U44" s="4">
        <v>16.2</v>
      </c>
      <c r="V44" s="4">
        <v>2.8</v>
      </c>
      <c r="W44" s="4" t="s">
        <v>66</v>
      </c>
      <c r="X44" s="4">
        <v>5.51</v>
      </c>
      <c r="Y44" s="4">
        <v>170</v>
      </c>
      <c r="Z44" s="4">
        <v>3.17</v>
      </c>
      <c r="AA44" s="4">
        <v>0.05</v>
      </c>
      <c r="AB44" s="4" t="s">
        <v>65</v>
      </c>
      <c r="AC44" s="4">
        <v>0.1</v>
      </c>
      <c r="AD44" s="4">
        <v>8.5</v>
      </c>
      <c r="AE44" s="4">
        <v>22</v>
      </c>
      <c r="AF44" s="4">
        <v>4.4999999999999998E-2</v>
      </c>
      <c r="AG44" s="4">
        <v>6</v>
      </c>
      <c r="AH44" s="4">
        <v>203</v>
      </c>
      <c r="AI44" s="4" t="s">
        <v>67</v>
      </c>
      <c r="AJ44" s="4" t="s">
        <v>77</v>
      </c>
      <c r="AK44" s="4">
        <v>1.4</v>
      </c>
      <c r="AL44" s="4">
        <v>11</v>
      </c>
      <c r="AM44" s="4" t="s">
        <v>68</v>
      </c>
      <c r="AN44" s="4">
        <v>26.2</v>
      </c>
      <c r="AO44" s="4">
        <v>2.8</v>
      </c>
      <c r="AP44" s="4">
        <v>44.5</v>
      </c>
      <c r="AQ44" s="4">
        <v>0.8</v>
      </c>
      <c r="AR44" s="4" t="s">
        <v>69</v>
      </c>
      <c r="AS44" s="4">
        <v>10.9</v>
      </c>
      <c r="AT44" s="4">
        <v>2450</v>
      </c>
      <c r="AU44" s="4">
        <v>0.5</v>
      </c>
      <c r="AV44" s="4">
        <v>3</v>
      </c>
      <c r="AW44" s="4">
        <v>60</v>
      </c>
      <c r="AX44" s="4">
        <v>48</v>
      </c>
      <c r="AY44" s="4">
        <v>19</v>
      </c>
      <c r="AZ44" s="4">
        <v>44</v>
      </c>
      <c r="BA44" s="4">
        <f t="shared" si="19"/>
        <v>6.6767830045523518E-5</v>
      </c>
      <c r="BB44" s="4">
        <v>104</v>
      </c>
      <c r="BC44" s="4">
        <v>31.9</v>
      </c>
      <c r="BD44" s="4">
        <v>58.7</v>
      </c>
      <c r="BE44" s="4">
        <v>6.95</v>
      </c>
      <c r="BF44" s="4">
        <v>24.5</v>
      </c>
      <c r="BG44" s="4">
        <v>4.45</v>
      </c>
      <c r="BH44" s="4">
        <v>0.8</v>
      </c>
      <c r="BI44" s="4">
        <v>4</v>
      </c>
      <c r="BJ44" s="4">
        <v>0.54</v>
      </c>
      <c r="BK44" s="4">
        <v>3.3</v>
      </c>
      <c r="BL44" s="4">
        <v>0.64</v>
      </c>
      <c r="BM44" s="4">
        <v>1.9</v>
      </c>
      <c r="BN44" s="4">
        <v>0.3</v>
      </c>
      <c r="BO44" s="4">
        <v>1.85</v>
      </c>
      <c r="BP44" s="4">
        <v>0.3</v>
      </c>
      <c r="BQ44" s="4">
        <f t="shared" si="24"/>
        <v>0.83947368421052626</v>
      </c>
      <c r="BR44" s="4">
        <f t="shared" si="25"/>
        <v>0.73375000000000001</v>
      </c>
      <c r="BS44" s="4">
        <f t="shared" si="26"/>
        <v>0.7808988764044944</v>
      </c>
      <c r="BT44" s="4">
        <f t="shared" si="27"/>
        <v>0.765625</v>
      </c>
      <c r="BU44" s="4">
        <f t="shared" si="28"/>
        <v>0.79464285714285721</v>
      </c>
      <c r="BV44" s="4">
        <f t="shared" si="29"/>
        <v>0.72727272727272729</v>
      </c>
      <c r="BW44" s="4">
        <f t="shared" si="30"/>
        <v>0.85106382978723405</v>
      </c>
      <c r="BX44" s="4">
        <f t="shared" si="31"/>
        <v>0.70129870129870131</v>
      </c>
      <c r="BY44" s="4">
        <f t="shared" si="32"/>
        <v>0.74999999999999989</v>
      </c>
      <c r="BZ44" s="4">
        <f t="shared" si="33"/>
        <v>0.70370370370370372</v>
      </c>
      <c r="CA44" s="4">
        <f t="shared" si="34"/>
        <v>0.64</v>
      </c>
      <c r="CB44" s="4">
        <f t="shared" si="35"/>
        <v>0.65517241379310343</v>
      </c>
      <c r="CC44" s="4">
        <f t="shared" si="36"/>
        <v>0.74999999999999989</v>
      </c>
      <c r="CD44" s="4">
        <f t="shared" si="37"/>
        <v>0.66071428571428581</v>
      </c>
      <c r="CE44" s="4">
        <f t="shared" si="38"/>
        <v>0.69767441860465118</v>
      </c>
      <c r="CF44" s="4">
        <f t="shared" si="20"/>
        <v>0.92124389831659848</v>
      </c>
      <c r="CG44" s="4"/>
      <c r="CH44" s="4"/>
      <c r="CI44" s="4"/>
      <c r="CJ44" s="4"/>
      <c r="CK44" s="4"/>
    </row>
    <row r="45" spans="1:89" x14ac:dyDescent="0.25">
      <c r="A45" s="4" t="s">
        <v>115</v>
      </c>
      <c r="B45" s="4">
        <v>216</v>
      </c>
      <c r="C45" s="4" t="s">
        <v>64</v>
      </c>
      <c r="D45" s="4">
        <f t="shared" si="21"/>
        <v>0.15797788309636651</v>
      </c>
      <c r="E45" s="4">
        <f t="shared" si="22"/>
        <v>0.47393364928909953</v>
      </c>
      <c r="F45" s="4">
        <f t="shared" si="23"/>
        <v>9.4786729857819907</v>
      </c>
      <c r="G45" s="4" t="s">
        <v>69</v>
      </c>
      <c r="H45" s="4">
        <v>6.33</v>
      </c>
      <c r="I45" s="4">
        <v>8</v>
      </c>
      <c r="J45" s="4">
        <v>480</v>
      </c>
      <c r="K45" s="4">
        <v>3.5</v>
      </c>
      <c r="L45" s="4">
        <v>0.4</v>
      </c>
      <c r="M45" s="4">
        <v>4.04</v>
      </c>
      <c r="N45" s="4" t="s">
        <v>65</v>
      </c>
      <c r="O45" s="4">
        <v>18</v>
      </c>
      <c r="P45" s="4">
        <v>40</v>
      </c>
      <c r="Q45" s="4">
        <v>10.8</v>
      </c>
      <c r="R45" s="4">
        <v>16</v>
      </c>
      <c r="S45" s="4">
        <v>4.47</v>
      </c>
      <c r="T45" s="4">
        <f t="shared" si="18"/>
        <v>8.0035810205908683E-6</v>
      </c>
      <c r="U45" s="4">
        <v>19.2</v>
      </c>
      <c r="V45" s="4">
        <v>2.8</v>
      </c>
      <c r="W45" s="4" t="s">
        <v>66</v>
      </c>
      <c r="X45" s="4">
        <v>5.89</v>
      </c>
      <c r="Y45" s="4">
        <v>140</v>
      </c>
      <c r="Z45" s="4">
        <v>3.42</v>
      </c>
      <c r="AA45" s="4">
        <v>7.0000000000000007E-2</v>
      </c>
      <c r="AB45" s="4">
        <v>1</v>
      </c>
      <c r="AC45" s="4">
        <v>0.1</v>
      </c>
      <c r="AD45" s="4">
        <v>8.5</v>
      </c>
      <c r="AE45" s="4">
        <v>24</v>
      </c>
      <c r="AF45" s="4">
        <v>2.5000000000000001E-2</v>
      </c>
      <c r="AG45" s="4">
        <v>6</v>
      </c>
      <c r="AH45" s="4">
        <v>192</v>
      </c>
      <c r="AI45" s="4" t="s">
        <v>67</v>
      </c>
      <c r="AJ45" s="4">
        <v>100</v>
      </c>
      <c r="AK45" s="4">
        <v>1.7</v>
      </c>
      <c r="AL45" s="4">
        <v>12</v>
      </c>
      <c r="AM45" s="4" t="s">
        <v>68</v>
      </c>
      <c r="AN45" s="4">
        <v>25.4</v>
      </c>
      <c r="AO45" s="4">
        <v>3.3</v>
      </c>
      <c r="AP45" s="4">
        <v>55.5</v>
      </c>
      <c r="AQ45" s="4">
        <v>0.8</v>
      </c>
      <c r="AR45" s="4">
        <v>0.4</v>
      </c>
      <c r="AS45" s="4">
        <v>10.9</v>
      </c>
      <c r="AT45" s="4">
        <v>2300</v>
      </c>
      <c r="AU45" s="4">
        <v>0.6</v>
      </c>
      <c r="AV45" s="4">
        <v>3</v>
      </c>
      <c r="AW45" s="4">
        <v>60</v>
      </c>
      <c r="AX45" s="4">
        <v>39</v>
      </c>
      <c r="AY45" s="4">
        <v>17</v>
      </c>
      <c r="AZ45" s="4">
        <v>52</v>
      </c>
      <c r="BA45" s="4">
        <f t="shared" si="19"/>
        <v>7.8907435508345975E-5</v>
      </c>
      <c r="BB45" s="4">
        <v>80</v>
      </c>
      <c r="BC45" s="4">
        <v>30.4</v>
      </c>
      <c r="BD45" s="4">
        <v>61.9</v>
      </c>
      <c r="BE45" s="4">
        <v>7.6</v>
      </c>
      <c r="BF45" s="4">
        <v>28.1</v>
      </c>
      <c r="BG45" s="4">
        <v>4.7</v>
      </c>
      <c r="BH45" s="4">
        <v>0.85</v>
      </c>
      <c r="BI45" s="4">
        <v>4</v>
      </c>
      <c r="BJ45" s="4">
        <v>0.52</v>
      </c>
      <c r="BK45" s="4">
        <v>3.1</v>
      </c>
      <c r="BL45" s="4">
        <v>0.6</v>
      </c>
      <c r="BM45" s="4">
        <v>1.9</v>
      </c>
      <c r="BN45" s="4">
        <v>0.3</v>
      </c>
      <c r="BO45" s="4">
        <v>1.7</v>
      </c>
      <c r="BP45" s="4">
        <v>0.28000000000000003</v>
      </c>
      <c r="BQ45" s="4">
        <f t="shared" si="24"/>
        <v>0.79999999999999993</v>
      </c>
      <c r="BR45" s="4">
        <f t="shared" si="25"/>
        <v>0.77374999999999994</v>
      </c>
      <c r="BS45" s="4">
        <f t="shared" si="26"/>
        <v>0.8539325842696629</v>
      </c>
      <c r="BT45" s="4">
        <f t="shared" si="27"/>
        <v>0.87812500000000004</v>
      </c>
      <c r="BU45" s="4">
        <f t="shared" si="28"/>
        <v>0.83928571428571441</v>
      </c>
      <c r="BV45" s="4">
        <f t="shared" si="29"/>
        <v>0.7727272727272726</v>
      </c>
      <c r="BW45" s="4">
        <f t="shared" si="30"/>
        <v>0.85106382978723405</v>
      </c>
      <c r="BX45" s="4">
        <f t="shared" si="31"/>
        <v>0.67532467532467533</v>
      </c>
      <c r="BY45" s="4">
        <f t="shared" si="32"/>
        <v>0.70454545454545447</v>
      </c>
      <c r="BZ45" s="4">
        <f t="shared" si="33"/>
        <v>0.62962962962962965</v>
      </c>
      <c r="CA45" s="4">
        <f t="shared" si="34"/>
        <v>0.6</v>
      </c>
      <c r="CB45" s="4">
        <f t="shared" si="35"/>
        <v>0.65517241379310343</v>
      </c>
      <c r="CC45" s="4">
        <f t="shared" si="36"/>
        <v>0.74999999999999989</v>
      </c>
      <c r="CD45" s="4">
        <f t="shared" si="37"/>
        <v>0.60714285714285721</v>
      </c>
      <c r="CE45" s="4">
        <f t="shared" si="38"/>
        <v>0.65116279069767447</v>
      </c>
      <c r="CF45" s="4">
        <f t="shared" si="20"/>
        <v>0.93177237910643174</v>
      </c>
      <c r="CG45" s="4"/>
      <c r="CH45" s="4"/>
      <c r="CI45" s="4"/>
      <c r="CJ45" s="4"/>
      <c r="CK45" s="4"/>
    </row>
    <row r="46" spans="1:89" x14ac:dyDescent="0.25">
      <c r="A46" s="4" t="s">
        <v>116</v>
      </c>
      <c r="B46" s="4">
        <v>217</v>
      </c>
      <c r="C46" s="4" t="s">
        <v>64</v>
      </c>
      <c r="D46" s="4" t="e">
        <f t="shared" si="21"/>
        <v>#VALUE!</v>
      </c>
      <c r="E46" s="4">
        <f t="shared" si="22"/>
        <v>0.64695009242144175</v>
      </c>
      <c r="F46" s="4">
        <f t="shared" si="23"/>
        <v>7.393715341959334</v>
      </c>
      <c r="G46" s="4" t="s">
        <v>69</v>
      </c>
      <c r="H46" s="4">
        <v>5.41</v>
      </c>
      <c r="I46" s="4">
        <v>8</v>
      </c>
      <c r="J46" s="4">
        <v>380</v>
      </c>
      <c r="K46" s="4">
        <v>3.5</v>
      </c>
      <c r="L46" s="4">
        <v>0.5</v>
      </c>
      <c r="M46" s="4">
        <v>5.2</v>
      </c>
      <c r="N46" s="4" t="s">
        <v>65</v>
      </c>
      <c r="O46" s="4">
        <v>17</v>
      </c>
      <c r="P46" s="4">
        <v>40</v>
      </c>
      <c r="Q46" s="4">
        <v>11</v>
      </c>
      <c r="R46" s="4">
        <v>14</v>
      </c>
      <c r="S46" s="4">
        <v>3.98</v>
      </c>
      <c r="T46" s="4">
        <f t="shared" si="18"/>
        <v>7.1262309758281109E-6</v>
      </c>
      <c r="U46" s="4">
        <v>15.8</v>
      </c>
      <c r="V46" s="4">
        <v>2.8</v>
      </c>
      <c r="W46" s="4" t="s">
        <v>66</v>
      </c>
      <c r="X46" s="4">
        <v>5.1100000000000003</v>
      </c>
      <c r="Y46" s="4">
        <v>140</v>
      </c>
      <c r="Z46" s="4">
        <v>3.99</v>
      </c>
      <c r="AA46" s="4">
        <v>7.0000000000000007E-2</v>
      </c>
      <c r="AB46" s="4" t="s">
        <v>65</v>
      </c>
      <c r="AC46" s="4">
        <v>0.08</v>
      </c>
      <c r="AD46" s="4">
        <v>8.5</v>
      </c>
      <c r="AE46" s="4">
        <v>18</v>
      </c>
      <c r="AF46" s="4">
        <v>0.04</v>
      </c>
      <c r="AG46" s="4">
        <v>6</v>
      </c>
      <c r="AH46" s="4">
        <v>171</v>
      </c>
      <c r="AI46" s="4" t="s">
        <v>67</v>
      </c>
      <c r="AJ46" s="4" t="s">
        <v>77</v>
      </c>
      <c r="AK46" s="4">
        <v>1.7</v>
      </c>
      <c r="AL46" s="4">
        <v>9</v>
      </c>
      <c r="AM46" s="4" t="s">
        <v>68</v>
      </c>
      <c r="AN46" s="4">
        <v>23.5</v>
      </c>
      <c r="AO46" s="4">
        <v>2.8</v>
      </c>
      <c r="AP46" s="4">
        <v>53</v>
      </c>
      <c r="AQ46" s="4">
        <v>0.8</v>
      </c>
      <c r="AR46" s="4">
        <v>0.2</v>
      </c>
      <c r="AS46" s="4">
        <v>10.4</v>
      </c>
      <c r="AT46" s="4">
        <v>2100</v>
      </c>
      <c r="AU46" s="4">
        <v>0.5</v>
      </c>
      <c r="AV46" s="4">
        <v>3.5</v>
      </c>
      <c r="AW46" s="4">
        <v>40</v>
      </c>
      <c r="AX46" s="4">
        <v>63</v>
      </c>
      <c r="AY46" s="4">
        <v>16</v>
      </c>
      <c r="AZ46" s="4">
        <v>38</v>
      </c>
      <c r="BA46" s="4">
        <f t="shared" si="19"/>
        <v>5.7663125948406679E-5</v>
      </c>
      <c r="BB46" s="4">
        <v>101</v>
      </c>
      <c r="BC46" s="4">
        <v>27</v>
      </c>
      <c r="BD46" s="4">
        <v>53</v>
      </c>
      <c r="BE46" s="4">
        <v>6.45</v>
      </c>
      <c r="BF46" s="4">
        <v>23.2</v>
      </c>
      <c r="BG46" s="4">
        <v>4.25</v>
      </c>
      <c r="BH46" s="4">
        <v>0.75</v>
      </c>
      <c r="BI46" s="4">
        <v>3.8</v>
      </c>
      <c r="BJ46" s="4">
        <v>0.54</v>
      </c>
      <c r="BK46" s="4">
        <v>3.15</v>
      </c>
      <c r="BL46" s="4">
        <v>0.62</v>
      </c>
      <c r="BM46" s="4">
        <v>1.9</v>
      </c>
      <c r="BN46" s="4">
        <v>0.3</v>
      </c>
      <c r="BO46" s="4">
        <v>1.8</v>
      </c>
      <c r="BP46" s="4">
        <v>0.3</v>
      </c>
      <c r="BQ46" s="4">
        <f t="shared" si="24"/>
        <v>0.71052631578947367</v>
      </c>
      <c r="BR46" s="4">
        <f t="shared" si="25"/>
        <v>0.66249999999999998</v>
      </c>
      <c r="BS46" s="4">
        <f t="shared" si="26"/>
        <v>0.7247191011235955</v>
      </c>
      <c r="BT46" s="4">
        <f t="shared" si="27"/>
        <v>0.72499999999999998</v>
      </c>
      <c r="BU46" s="4">
        <f t="shared" si="28"/>
        <v>0.75892857142857151</v>
      </c>
      <c r="BV46" s="4">
        <f t="shared" si="29"/>
        <v>0.68181818181818177</v>
      </c>
      <c r="BW46" s="4">
        <f t="shared" si="30"/>
        <v>0.80851063829787229</v>
      </c>
      <c r="BX46" s="4">
        <f t="shared" si="31"/>
        <v>0.70129870129870131</v>
      </c>
      <c r="BY46" s="4">
        <f t="shared" si="32"/>
        <v>0.71590909090909083</v>
      </c>
      <c r="BZ46" s="4">
        <f t="shared" si="33"/>
        <v>0.59259259259259256</v>
      </c>
      <c r="CA46" s="4">
        <f t="shared" si="34"/>
        <v>0.62</v>
      </c>
      <c r="CB46" s="4">
        <f t="shared" si="35"/>
        <v>0.65517241379310343</v>
      </c>
      <c r="CC46" s="4">
        <f t="shared" si="36"/>
        <v>0.74999999999999989</v>
      </c>
      <c r="CD46" s="4">
        <f t="shared" si="37"/>
        <v>0.6428571428571429</v>
      </c>
      <c r="CE46" s="4">
        <f t="shared" si="38"/>
        <v>0.69767441860465118</v>
      </c>
      <c r="CF46" s="4">
        <f t="shared" si="20"/>
        <v>0.91450160747551223</v>
      </c>
      <c r="CG46" s="4"/>
      <c r="CH46" s="4"/>
      <c r="CI46" s="4"/>
      <c r="CJ46" s="4"/>
      <c r="CK46" s="4"/>
    </row>
    <row r="47" spans="1:89" x14ac:dyDescent="0.25">
      <c r="A47" s="4" t="s">
        <v>117</v>
      </c>
      <c r="B47" s="4">
        <v>218.8</v>
      </c>
      <c r="C47" s="4" t="s">
        <v>64</v>
      </c>
      <c r="D47" s="4" t="e">
        <f t="shared" si="21"/>
        <v>#VALUE!</v>
      </c>
      <c r="E47" s="4">
        <f t="shared" si="22"/>
        <v>0.75329566854990593</v>
      </c>
      <c r="F47" s="4">
        <f t="shared" si="23"/>
        <v>7.5329566854990588</v>
      </c>
      <c r="G47" s="4" t="s">
        <v>69</v>
      </c>
      <c r="H47" s="4">
        <v>5.31</v>
      </c>
      <c r="I47" s="4">
        <v>3</v>
      </c>
      <c r="J47" s="4">
        <v>680</v>
      </c>
      <c r="K47" s="4">
        <v>2</v>
      </c>
      <c r="L47" s="4">
        <v>0.3</v>
      </c>
      <c r="M47" s="4">
        <v>6.35</v>
      </c>
      <c r="N47" s="4" t="s">
        <v>65</v>
      </c>
      <c r="O47" s="4">
        <v>13</v>
      </c>
      <c r="P47" s="4">
        <v>60</v>
      </c>
      <c r="Q47" s="4">
        <v>6.6</v>
      </c>
      <c r="R47" s="4" t="s">
        <v>81</v>
      </c>
      <c r="S47" s="4">
        <v>1.45</v>
      </c>
      <c r="T47" s="4">
        <f t="shared" si="18"/>
        <v>2.5962399283795883E-6</v>
      </c>
      <c r="U47" s="4">
        <v>14</v>
      </c>
      <c r="V47" s="4">
        <v>2.8</v>
      </c>
      <c r="W47" s="4" t="s">
        <v>66</v>
      </c>
      <c r="X47" s="4">
        <v>5.74</v>
      </c>
      <c r="Y47" s="4">
        <v>80</v>
      </c>
      <c r="Z47" s="4">
        <v>4.0599999999999996</v>
      </c>
      <c r="AA47" s="4">
        <v>6.5000000000000002E-2</v>
      </c>
      <c r="AB47" s="4" t="s">
        <v>65</v>
      </c>
      <c r="AC47" s="4">
        <v>7.0000000000000007E-2</v>
      </c>
      <c r="AD47" s="4">
        <v>9</v>
      </c>
      <c r="AE47" s="4">
        <v>6</v>
      </c>
      <c r="AF47" s="4">
        <v>4.4999999999999998E-2</v>
      </c>
      <c r="AG47" s="4">
        <v>6</v>
      </c>
      <c r="AH47" s="4">
        <v>142</v>
      </c>
      <c r="AI47" s="4" t="s">
        <v>67</v>
      </c>
      <c r="AJ47" s="4" t="s">
        <v>77</v>
      </c>
      <c r="AK47" s="4">
        <v>0.8</v>
      </c>
      <c r="AL47" s="4">
        <v>7</v>
      </c>
      <c r="AM47" s="4" t="s">
        <v>68</v>
      </c>
      <c r="AN47" s="4">
        <v>23.7</v>
      </c>
      <c r="AO47" s="4">
        <v>2.6</v>
      </c>
      <c r="AP47" s="4">
        <v>59</v>
      </c>
      <c r="AQ47" s="4">
        <v>0.8</v>
      </c>
      <c r="AR47" s="4" t="s">
        <v>69</v>
      </c>
      <c r="AS47" s="4">
        <v>10.7</v>
      </c>
      <c r="AT47" s="4">
        <v>2100</v>
      </c>
      <c r="AU47" s="4">
        <v>0.4</v>
      </c>
      <c r="AV47" s="4">
        <v>4</v>
      </c>
      <c r="AW47" s="4">
        <v>40</v>
      </c>
      <c r="AX47" s="4">
        <v>48</v>
      </c>
      <c r="AY47" s="4">
        <v>15</v>
      </c>
      <c r="AZ47" s="4">
        <v>22</v>
      </c>
      <c r="BA47" s="4">
        <f t="shared" si="19"/>
        <v>3.3383915022761759E-5</v>
      </c>
      <c r="BB47" s="4">
        <v>96</v>
      </c>
      <c r="BC47" s="4">
        <v>26.2</v>
      </c>
      <c r="BD47" s="4">
        <v>54.3</v>
      </c>
      <c r="BE47" s="4">
        <v>6.65</v>
      </c>
      <c r="BF47" s="4">
        <v>23.7</v>
      </c>
      <c r="BG47" s="4">
        <v>3.7</v>
      </c>
      <c r="BH47" s="4">
        <v>0.65</v>
      </c>
      <c r="BI47" s="4">
        <v>3.2</v>
      </c>
      <c r="BJ47" s="4">
        <v>0.42</v>
      </c>
      <c r="BK47" s="4">
        <v>2.6</v>
      </c>
      <c r="BL47" s="4">
        <v>0.52</v>
      </c>
      <c r="BM47" s="4">
        <v>1.7</v>
      </c>
      <c r="BN47" s="4">
        <v>0.25</v>
      </c>
      <c r="BO47" s="4">
        <v>1.55</v>
      </c>
      <c r="BP47" s="4">
        <v>0.26</v>
      </c>
      <c r="BQ47" s="4">
        <f t="shared" si="24"/>
        <v>0.68947368421052635</v>
      </c>
      <c r="BR47" s="4">
        <f t="shared" si="25"/>
        <v>0.67874999999999996</v>
      </c>
      <c r="BS47" s="4">
        <f t="shared" si="26"/>
        <v>0.7471910112359551</v>
      </c>
      <c r="BT47" s="4">
        <f t="shared" si="27"/>
        <v>0.74062499999999998</v>
      </c>
      <c r="BU47" s="4">
        <f t="shared" si="28"/>
        <v>0.66071428571428581</v>
      </c>
      <c r="BV47" s="4">
        <f t="shared" si="29"/>
        <v>0.59090909090909083</v>
      </c>
      <c r="BW47" s="4">
        <f t="shared" si="30"/>
        <v>0.68085106382978722</v>
      </c>
      <c r="BX47" s="4">
        <f t="shared" si="31"/>
        <v>0.54545454545454541</v>
      </c>
      <c r="BY47" s="4">
        <f t="shared" si="32"/>
        <v>0.59090909090909083</v>
      </c>
      <c r="BZ47" s="4">
        <f t="shared" si="33"/>
        <v>0.55555555555555558</v>
      </c>
      <c r="CA47" s="4">
        <f t="shared" si="34"/>
        <v>0.52</v>
      </c>
      <c r="CB47" s="4">
        <f t="shared" si="35"/>
        <v>0.58620689655172409</v>
      </c>
      <c r="CC47" s="4">
        <f t="shared" si="36"/>
        <v>0.625</v>
      </c>
      <c r="CD47" s="4">
        <f t="shared" si="37"/>
        <v>0.5535714285714286</v>
      </c>
      <c r="CE47" s="4">
        <f t="shared" si="38"/>
        <v>0.60465116279069775</v>
      </c>
      <c r="CF47" s="4">
        <f t="shared" si="20"/>
        <v>0.90041958544151712</v>
      </c>
      <c r="CG47" s="4"/>
      <c r="CH47" s="4"/>
      <c r="CI47" s="4"/>
      <c r="CJ47" s="4"/>
      <c r="CK47" s="4"/>
    </row>
    <row r="48" spans="1:89" x14ac:dyDescent="0.25">
      <c r="A48" s="4" t="s">
        <v>118</v>
      </c>
      <c r="B48" s="4">
        <v>220.7</v>
      </c>
      <c r="C48" s="4" t="s">
        <v>64</v>
      </c>
      <c r="D48" s="4">
        <f t="shared" si="21"/>
        <v>0.14925373134328357</v>
      </c>
      <c r="E48" s="4">
        <f t="shared" si="22"/>
        <v>1.044776119402985</v>
      </c>
      <c r="F48" s="4">
        <f t="shared" si="23"/>
        <v>5.9701492537313428</v>
      </c>
      <c r="G48" s="4">
        <v>0.6</v>
      </c>
      <c r="H48" s="4">
        <v>6.7</v>
      </c>
      <c r="I48" s="4">
        <v>26</v>
      </c>
      <c r="J48" s="4">
        <v>760</v>
      </c>
      <c r="K48" s="4">
        <v>3</v>
      </c>
      <c r="L48" s="4">
        <v>5.5</v>
      </c>
      <c r="M48" s="4">
        <v>2.92</v>
      </c>
      <c r="N48" s="4" t="s">
        <v>65</v>
      </c>
      <c r="O48" s="4">
        <v>36</v>
      </c>
      <c r="P48" s="4">
        <v>60</v>
      </c>
      <c r="Q48" s="4">
        <v>8.3000000000000007</v>
      </c>
      <c r="R48" s="4">
        <v>16</v>
      </c>
      <c r="S48" s="4">
        <v>1</v>
      </c>
      <c r="T48" s="4">
        <f t="shared" si="18"/>
        <v>1.7905102954341986E-6</v>
      </c>
      <c r="U48" s="4">
        <v>19.399999999999999</v>
      </c>
      <c r="V48" s="4">
        <v>2.8</v>
      </c>
      <c r="W48" s="4" t="s">
        <v>66</v>
      </c>
      <c r="X48" s="4">
        <v>7.2</v>
      </c>
      <c r="Y48" s="4">
        <v>90</v>
      </c>
      <c r="Z48" s="4">
        <v>2.21</v>
      </c>
      <c r="AA48" s="4">
        <v>2.5000000000000001E-2</v>
      </c>
      <c r="AB48" s="4">
        <v>1</v>
      </c>
      <c r="AC48" s="4">
        <v>7.0000000000000007E-2</v>
      </c>
      <c r="AD48" s="4">
        <v>10</v>
      </c>
      <c r="AE48" s="4">
        <v>12</v>
      </c>
      <c r="AF48" s="4">
        <v>0.06</v>
      </c>
      <c r="AG48" s="4">
        <v>40</v>
      </c>
      <c r="AH48" s="4">
        <v>183</v>
      </c>
      <c r="AI48" s="4" t="s">
        <v>67</v>
      </c>
      <c r="AJ48" s="4">
        <v>1650</v>
      </c>
      <c r="AK48" s="4">
        <v>1.7</v>
      </c>
      <c r="AL48" s="4">
        <v>6</v>
      </c>
      <c r="AM48" s="4" t="s">
        <v>68</v>
      </c>
      <c r="AN48" s="4">
        <v>28.6</v>
      </c>
      <c r="AO48" s="4">
        <v>2.7</v>
      </c>
      <c r="AP48" s="4">
        <v>52</v>
      </c>
      <c r="AQ48" s="4">
        <v>1</v>
      </c>
      <c r="AR48" s="4">
        <v>0.2</v>
      </c>
      <c r="AS48" s="4">
        <v>12.8</v>
      </c>
      <c r="AT48" s="4">
        <v>2950</v>
      </c>
      <c r="AU48" s="4">
        <v>1</v>
      </c>
      <c r="AV48" s="4">
        <v>7</v>
      </c>
      <c r="AW48" s="4">
        <v>40</v>
      </c>
      <c r="AX48" s="4">
        <v>72</v>
      </c>
      <c r="AY48" s="4">
        <v>14</v>
      </c>
      <c r="AZ48" s="4">
        <v>30</v>
      </c>
      <c r="BA48" s="4">
        <f t="shared" si="19"/>
        <v>4.5523520485584216E-5</v>
      </c>
      <c r="BB48" s="4">
        <v>105</v>
      </c>
      <c r="BC48" s="4">
        <v>27.6</v>
      </c>
      <c r="BD48" s="4">
        <v>47.2</v>
      </c>
      <c r="BE48" s="4">
        <v>5</v>
      </c>
      <c r="BF48" s="4">
        <v>16.7</v>
      </c>
      <c r="BG48" s="4">
        <v>3.05</v>
      </c>
      <c r="BH48" s="4">
        <v>0.55000000000000004</v>
      </c>
      <c r="BI48" s="4">
        <v>3</v>
      </c>
      <c r="BJ48" s="4">
        <v>0.36</v>
      </c>
      <c r="BK48" s="4">
        <v>2.15</v>
      </c>
      <c r="BL48" s="4">
        <v>0.44</v>
      </c>
      <c r="BM48" s="4">
        <v>1.5</v>
      </c>
      <c r="BN48" s="4">
        <v>0.25</v>
      </c>
      <c r="BO48" s="4">
        <v>1.6</v>
      </c>
      <c r="BP48" s="4">
        <v>0.26</v>
      </c>
      <c r="BQ48" s="4">
        <f t="shared" si="24"/>
        <v>0.72631578947368425</v>
      </c>
      <c r="BR48" s="4">
        <f t="shared" si="25"/>
        <v>0.59000000000000008</v>
      </c>
      <c r="BS48" s="4">
        <f t="shared" si="26"/>
        <v>0.56179775280898869</v>
      </c>
      <c r="BT48" s="4">
        <f t="shared" si="27"/>
        <v>0.52187499999999998</v>
      </c>
      <c r="BU48" s="4">
        <f t="shared" si="28"/>
        <v>0.5446428571428571</v>
      </c>
      <c r="BV48" s="4">
        <f t="shared" si="29"/>
        <v>0.5</v>
      </c>
      <c r="BW48" s="4">
        <f t="shared" si="30"/>
        <v>0.63829787234042545</v>
      </c>
      <c r="BX48" s="4">
        <f t="shared" si="31"/>
        <v>0.46753246753246752</v>
      </c>
      <c r="BY48" s="4">
        <f t="shared" si="32"/>
        <v>0.48863636363636359</v>
      </c>
      <c r="BZ48" s="4">
        <f t="shared" si="33"/>
        <v>0.51851851851851849</v>
      </c>
      <c r="CA48" s="4">
        <f t="shared" si="34"/>
        <v>0.44</v>
      </c>
      <c r="CB48" s="4">
        <f t="shared" si="35"/>
        <v>0.51724137931034486</v>
      </c>
      <c r="CC48" s="4">
        <f t="shared" si="36"/>
        <v>0.625</v>
      </c>
      <c r="CD48" s="4">
        <f t="shared" si="37"/>
        <v>0.57142857142857151</v>
      </c>
      <c r="CE48" s="4">
        <f t="shared" si="38"/>
        <v>0.60465116279069775</v>
      </c>
      <c r="CF48" s="4">
        <f t="shared" si="20"/>
        <v>0.97557016250000028</v>
      </c>
      <c r="CG48" s="4"/>
      <c r="CH48" s="4"/>
      <c r="CI48" s="4"/>
      <c r="CJ48" s="4"/>
      <c r="CK48" s="4"/>
    </row>
    <row r="49" spans="1:89" x14ac:dyDescent="0.25">
      <c r="A49" s="4" t="s">
        <v>119</v>
      </c>
      <c r="B49" s="4">
        <v>221.9</v>
      </c>
      <c r="C49" s="4" t="s">
        <v>64</v>
      </c>
      <c r="D49" s="4" t="e">
        <f t="shared" si="21"/>
        <v>#VALUE!</v>
      </c>
      <c r="E49" s="4">
        <f t="shared" si="22"/>
        <v>2.4691358024691357</v>
      </c>
      <c r="F49" s="4" t="e">
        <f t="shared" si="23"/>
        <v>#VALUE!</v>
      </c>
      <c r="G49" s="4" t="s">
        <v>69</v>
      </c>
      <c r="H49" s="4">
        <v>0.40500000000000003</v>
      </c>
      <c r="I49" s="4">
        <v>4</v>
      </c>
      <c r="J49" s="4">
        <v>4900</v>
      </c>
      <c r="K49" s="4" t="s">
        <v>65</v>
      </c>
      <c r="L49" s="4">
        <v>0.2</v>
      </c>
      <c r="M49" s="4">
        <v>14.6</v>
      </c>
      <c r="N49" s="4" t="s">
        <v>65</v>
      </c>
      <c r="O49" s="4">
        <v>16</v>
      </c>
      <c r="P49" s="4" t="s">
        <v>120</v>
      </c>
      <c r="Q49" s="4">
        <v>0.3</v>
      </c>
      <c r="R49" s="4">
        <v>10</v>
      </c>
      <c r="S49" s="4">
        <v>0.89</v>
      </c>
      <c r="T49" s="4">
        <f t="shared" si="18"/>
        <v>1.5935541629364371E-6</v>
      </c>
      <c r="U49" s="4">
        <v>0.8</v>
      </c>
      <c r="V49" s="4" t="s">
        <v>69</v>
      </c>
      <c r="W49" s="4" t="s">
        <v>66</v>
      </c>
      <c r="X49" s="4">
        <v>0.51</v>
      </c>
      <c r="Y49" s="4" t="s">
        <v>121</v>
      </c>
      <c r="Z49" s="4">
        <v>8.34</v>
      </c>
      <c r="AA49" s="4">
        <v>0.18</v>
      </c>
      <c r="AB49" s="4" t="s">
        <v>65</v>
      </c>
      <c r="AC49" s="4">
        <v>0.03</v>
      </c>
      <c r="AD49" s="4">
        <v>1</v>
      </c>
      <c r="AE49" s="4">
        <v>4</v>
      </c>
      <c r="AF49" s="4">
        <v>1.4999999999999999E-2</v>
      </c>
      <c r="AG49" s="4">
        <v>6</v>
      </c>
      <c r="AH49" s="4">
        <v>9.5</v>
      </c>
      <c r="AI49" s="4" t="s">
        <v>67</v>
      </c>
      <c r="AJ49" s="4">
        <v>650</v>
      </c>
      <c r="AK49" s="4">
        <v>0.3</v>
      </c>
      <c r="AL49" s="4" t="s">
        <v>122</v>
      </c>
      <c r="AM49" s="4" t="s">
        <v>68</v>
      </c>
      <c r="AN49" s="4">
        <v>13.6</v>
      </c>
      <c r="AO49" s="4">
        <v>0.3</v>
      </c>
      <c r="AP49" s="4">
        <v>82.5</v>
      </c>
      <c r="AQ49" s="4" t="s">
        <v>67</v>
      </c>
      <c r="AR49" s="4" t="s">
        <v>69</v>
      </c>
      <c r="AS49" s="4">
        <v>0.7</v>
      </c>
      <c r="AT49" s="4">
        <v>150</v>
      </c>
      <c r="AU49" s="4" t="s">
        <v>67</v>
      </c>
      <c r="AV49" s="4">
        <v>1</v>
      </c>
      <c r="AW49" s="4" t="s">
        <v>120</v>
      </c>
      <c r="AX49" s="4">
        <v>93</v>
      </c>
      <c r="AY49" s="4">
        <v>3</v>
      </c>
      <c r="AZ49" s="4">
        <v>34</v>
      </c>
      <c r="BA49" s="4">
        <f t="shared" si="19"/>
        <v>5.1593323216995437E-5</v>
      </c>
      <c r="BB49" s="4">
        <v>10</v>
      </c>
      <c r="BC49" s="4">
        <v>2.5</v>
      </c>
      <c r="BD49" s="4">
        <v>6.2</v>
      </c>
      <c r="BE49" s="4">
        <v>0.8</v>
      </c>
      <c r="BF49" s="4">
        <v>2.95</v>
      </c>
      <c r="BG49" s="4">
        <v>0.6</v>
      </c>
      <c r="BH49" s="4">
        <v>0.15</v>
      </c>
      <c r="BI49" s="4">
        <v>0.6</v>
      </c>
      <c r="BJ49" s="4">
        <v>0.08</v>
      </c>
      <c r="BK49" s="4">
        <v>0.45</v>
      </c>
      <c r="BL49" s="4">
        <v>0.08</v>
      </c>
      <c r="BM49" s="4">
        <v>0.2</v>
      </c>
      <c r="BN49" s="4" t="s">
        <v>66</v>
      </c>
      <c r="BO49" s="4">
        <v>0.2</v>
      </c>
      <c r="BP49" s="4">
        <v>0.04</v>
      </c>
      <c r="BQ49" s="4">
        <f t="shared" si="24"/>
        <v>6.5789473684210523E-2</v>
      </c>
      <c r="BR49" s="4">
        <f t="shared" si="25"/>
        <v>7.7499999999999999E-2</v>
      </c>
      <c r="BS49" s="4">
        <f t="shared" si="26"/>
        <v>8.98876404494382E-2</v>
      </c>
      <c r="BT49" s="4">
        <f t="shared" si="27"/>
        <v>9.2187500000000006E-2</v>
      </c>
      <c r="BU49" s="4">
        <f t="shared" si="28"/>
        <v>0.10714285714285715</v>
      </c>
      <c r="BV49" s="4">
        <f t="shared" si="29"/>
        <v>0.13636363636363635</v>
      </c>
      <c r="BW49" s="4">
        <f t="shared" si="30"/>
        <v>0.1276595744680851</v>
      </c>
      <c r="BX49" s="4">
        <f t="shared" si="31"/>
        <v>0.10389610389610389</v>
      </c>
      <c r="BY49" s="4">
        <f t="shared" si="32"/>
        <v>0.10227272727272727</v>
      </c>
      <c r="BZ49" s="4">
        <f t="shared" si="33"/>
        <v>0.1111111111111111</v>
      </c>
      <c r="CA49" s="4">
        <f t="shared" si="34"/>
        <v>0.08</v>
      </c>
      <c r="CB49" s="4">
        <f t="shared" si="35"/>
        <v>6.8965517241379309E-2</v>
      </c>
      <c r="CC49" s="4" t="e">
        <f t="shared" si="36"/>
        <v>#VALUE!</v>
      </c>
      <c r="CD49" s="4">
        <f t="shared" si="37"/>
        <v>7.1428571428571438E-2</v>
      </c>
      <c r="CE49" s="4">
        <f t="shared" si="38"/>
        <v>9.3023255813953487E-2</v>
      </c>
      <c r="CF49" s="4">
        <f t="shared" si="20"/>
        <v>0.88424737548828136</v>
      </c>
      <c r="CG49" s="4"/>
      <c r="CH49" s="4"/>
      <c r="CI49" s="4"/>
      <c r="CJ49" s="4"/>
      <c r="CK49" s="4"/>
    </row>
    <row r="50" spans="1:89" x14ac:dyDescent="0.25">
      <c r="A50" s="4" t="s">
        <v>123</v>
      </c>
      <c r="B50" s="4">
        <v>222.9</v>
      </c>
      <c r="C50" s="4" t="s">
        <v>64</v>
      </c>
      <c r="D50" s="4">
        <f t="shared" si="21"/>
        <v>3.0303030303030303</v>
      </c>
      <c r="E50" s="4">
        <f t="shared" si="22"/>
        <v>16.666666666666664</v>
      </c>
      <c r="F50" s="4" t="e">
        <f t="shared" si="23"/>
        <v>#VALUE!</v>
      </c>
      <c r="G50" s="4" t="s">
        <v>69</v>
      </c>
      <c r="H50" s="4">
        <v>0.33</v>
      </c>
      <c r="I50" s="4">
        <v>29</v>
      </c>
      <c r="J50" s="4">
        <v>1480</v>
      </c>
      <c r="K50" s="4" t="s">
        <v>65</v>
      </c>
      <c r="L50" s="4">
        <v>1.1000000000000001</v>
      </c>
      <c r="M50" s="4">
        <v>19.399999999999999</v>
      </c>
      <c r="N50" s="4" t="s">
        <v>65</v>
      </c>
      <c r="O50" s="4">
        <v>16</v>
      </c>
      <c r="P50" s="4" t="s">
        <v>120</v>
      </c>
      <c r="Q50" s="4">
        <v>0.2</v>
      </c>
      <c r="R50" s="4">
        <v>10</v>
      </c>
      <c r="S50" s="4">
        <v>1.68</v>
      </c>
      <c r="T50" s="4">
        <f t="shared" si="18"/>
        <v>3.0080572963294536E-6</v>
      </c>
      <c r="U50" s="4">
        <v>0.4</v>
      </c>
      <c r="V50" s="4" t="s">
        <v>69</v>
      </c>
      <c r="W50" s="4" t="s">
        <v>66</v>
      </c>
      <c r="X50" s="4">
        <v>0.44</v>
      </c>
      <c r="Y50" s="4" t="s">
        <v>121</v>
      </c>
      <c r="Z50" s="4">
        <v>11</v>
      </c>
      <c r="AA50" s="4">
        <v>0.23499999999999999</v>
      </c>
      <c r="AB50" s="4">
        <v>1</v>
      </c>
      <c r="AC50" s="4">
        <v>0.03</v>
      </c>
      <c r="AD50" s="4" t="s">
        <v>65</v>
      </c>
      <c r="AE50" s="4">
        <v>6</v>
      </c>
      <c r="AF50" s="4">
        <v>1.4999999999999999E-2</v>
      </c>
      <c r="AG50" s="4">
        <v>55</v>
      </c>
      <c r="AH50" s="4">
        <v>6.5</v>
      </c>
      <c r="AI50" s="4" t="s">
        <v>67</v>
      </c>
      <c r="AJ50" s="4">
        <v>2200</v>
      </c>
      <c r="AK50" s="4">
        <v>0.8</v>
      </c>
      <c r="AL50" s="4">
        <v>1</v>
      </c>
      <c r="AM50" s="4" t="s">
        <v>68</v>
      </c>
      <c r="AN50" s="4">
        <v>3.47</v>
      </c>
      <c r="AO50" s="4">
        <v>0.3</v>
      </c>
      <c r="AP50" s="4">
        <v>50</v>
      </c>
      <c r="AQ50" s="4" t="s">
        <v>67</v>
      </c>
      <c r="AR50" s="4" t="s">
        <v>69</v>
      </c>
      <c r="AS50" s="4">
        <v>0.6</v>
      </c>
      <c r="AT50" s="4">
        <v>100</v>
      </c>
      <c r="AU50" s="4">
        <v>0.2</v>
      </c>
      <c r="AV50" s="4">
        <v>5.5</v>
      </c>
      <c r="AW50" s="4" t="s">
        <v>120</v>
      </c>
      <c r="AX50" s="4">
        <v>36</v>
      </c>
      <c r="AY50" s="4">
        <v>4</v>
      </c>
      <c r="AZ50" s="4">
        <v>36</v>
      </c>
      <c r="BA50" s="4">
        <f t="shared" si="19"/>
        <v>5.4628224582701055E-5</v>
      </c>
      <c r="BB50" s="4">
        <v>4</v>
      </c>
      <c r="BC50" s="4">
        <v>2.7</v>
      </c>
      <c r="BD50" s="4">
        <v>7.2</v>
      </c>
      <c r="BE50" s="4">
        <v>1.1000000000000001</v>
      </c>
      <c r="BF50" s="4">
        <v>4.3499999999999996</v>
      </c>
      <c r="BG50" s="4">
        <v>1.05</v>
      </c>
      <c r="BH50" s="4">
        <v>0.2</v>
      </c>
      <c r="BI50" s="4">
        <v>1</v>
      </c>
      <c r="BJ50" s="4">
        <v>0.14000000000000001</v>
      </c>
      <c r="BK50" s="4">
        <v>0.8</v>
      </c>
      <c r="BL50" s="4">
        <v>0.14000000000000001</v>
      </c>
      <c r="BM50" s="4">
        <v>0.4</v>
      </c>
      <c r="BN50" s="4" t="s">
        <v>66</v>
      </c>
      <c r="BO50" s="4">
        <v>0.3</v>
      </c>
      <c r="BP50" s="4">
        <v>0.04</v>
      </c>
      <c r="BQ50" s="4">
        <f t="shared" si="24"/>
        <v>7.1052631578947367E-2</v>
      </c>
      <c r="BR50" s="4">
        <f t="shared" si="25"/>
        <v>0.09</v>
      </c>
      <c r="BS50" s="4">
        <f t="shared" si="26"/>
        <v>0.12359550561797754</v>
      </c>
      <c r="BT50" s="4">
        <f t="shared" si="27"/>
        <v>0.13593749999999999</v>
      </c>
      <c r="BU50" s="4">
        <f t="shared" si="28"/>
        <v>0.18750000000000003</v>
      </c>
      <c r="BV50" s="4">
        <f t="shared" si="29"/>
        <v>0.18181818181818182</v>
      </c>
      <c r="BW50" s="4">
        <f t="shared" si="30"/>
        <v>0.21276595744680851</v>
      </c>
      <c r="BX50" s="4">
        <f t="shared" si="31"/>
        <v>0.18181818181818182</v>
      </c>
      <c r="BY50" s="4">
        <f t="shared" si="32"/>
        <v>0.18181818181818182</v>
      </c>
      <c r="BZ50" s="4">
        <f t="shared" si="33"/>
        <v>0.14814814814814814</v>
      </c>
      <c r="CA50" s="4">
        <f t="shared" si="34"/>
        <v>0.14000000000000001</v>
      </c>
      <c r="CB50" s="4">
        <f t="shared" si="35"/>
        <v>0.13793103448275862</v>
      </c>
      <c r="CC50" s="4" t="e">
        <f t="shared" si="36"/>
        <v>#VALUE!</v>
      </c>
      <c r="CD50" s="4">
        <f t="shared" si="37"/>
        <v>0.10714285714285715</v>
      </c>
      <c r="CE50" s="4">
        <f t="shared" si="38"/>
        <v>9.3023255813953487E-2</v>
      </c>
      <c r="CF50" s="4">
        <f t="shared" si="20"/>
        <v>0.80089656508264451</v>
      </c>
      <c r="CG50" s="4"/>
      <c r="CH50" s="4"/>
      <c r="CI50" s="4"/>
      <c r="CJ50" s="4"/>
      <c r="CK50" s="4"/>
    </row>
    <row r="51" spans="1:89" x14ac:dyDescent="0.25">
      <c r="A51" s="4" t="s">
        <v>124</v>
      </c>
      <c r="B51" s="4">
        <v>224</v>
      </c>
      <c r="C51" s="4" t="s">
        <v>64</v>
      </c>
      <c r="D51" s="4" t="e">
        <f t="shared" si="21"/>
        <v>#VALUE!</v>
      </c>
      <c r="E51" s="4">
        <f t="shared" si="22"/>
        <v>1.0582010582010584</v>
      </c>
      <c r="F51" s="4" t="e">
        <f t="shared" si="23"/>
        <v>#VALUE!</v>
      </c>
      <c r="G51" s="4" t="s">
        <v>69</v>
      </c>
      <c r="H51" s="4">
        <v>1.89</v>
      </c>
      <c r="I51" s="4">
        <v>2</v>
      </c>
      <c r="J51" s="4">
        <v>60</v>
      </c>
      <c r="K51" s="4">
        <v>1</v>
      </c>
      <c r="L51" s="4" t="s">
        <v>67</v>
      </c>
      <c r="M51" s="4">
        <v>13.2</v>
      </c>
      <c r="N51" s="4" t="s">
        <v>65</v>
      </c>
      <c r="O51" s="4">
        <v>12</v>
      </c>
      <c r="P51" s="4">
        <v>20</v>
      </c>
      <c r="Q51" s="4">
        <v>2.9</v>
      </c>
      <c r="R51" s="4">
        <v>8</v>
      </c>
      <c r="S51" s="4">
        <v>1.18</v>
      </c>
      <c r="T51" s="4">
        <f t="shared" si="18"/>
        <v>2.1128021486123545E-6</v>
      </c>
      <c r="U51" s="4">
        <v>5.4</v>
      </c>
      <c r="V51" s="4">
        <v>0.8</v>
      </c>
      <c r="W51" s="4" t="s">
        <v>66</v>
      </c>
      <c r="X51" s="4">
        <v>2.02</v>
      </c>
      <c r="Y51" s="4">
        <v>40</v>
      </c>
      <c r="Z51" s="4">
        <v>7.63</v>
      </c>
      <c r="AA51" s="4">
        <v>0.13</v>
      </c>
      <c r="AB51" s="4" t="s">
        <v>65</v>
      </c>
      <c r="AC51" s="4">
        <v>0.04</v>
      </c>
      <c r="AD51" s="4">
        <v>3.5</v>
      </c>
      <c r="AE51" s="4">
        <v>4</v>
      </c>
      <c r="AF51" s="4">
        <v>0.02</v>
      </c>
      <c r="AG51" s="4">
        <v>5</v>
      </c>
      <c r="AH51" s="4">
        <v>53.5</v>
      </c>
      <c r="AI51" s="4" t="s">
        <v>67</v>
      </c>
      <c r="AJ51" s="4" t="s">
        <v>77</v>
      </c>
      <c r="AK51" s="4">
        <v>0.4</v>
      </c>
      <c r="AL51" s="4">
        <v>3</v>
      </c>
      <c r="AM51" s="4" t="s">
        <v>68</v>
      </c>
      <c r="AN51" s="4">
        <v>13.5</v>
      </c>
      <c r="AO51" s="4">
        <v>0.9</v>
      </c>
      <c r="AP51" s="4">
        <v>41</v>
      </c>
      <c r="AQ51" s="4">
        <v>0.3</v>
      </c>
      <c r="AR51" s="4" t="s">
        <v>69</v>
      </c>
      <c r="AS51" s="4">
        <v>3.5</v>
      </c>
      <c r="AT51" s="4">
        <v>750</v>
      </c>
      <c r="AU51" s="4">
        <v>0.2</v>
      </c>
      <c r="AV51" s="4">
        <v>2</v>
      </c>
      <c r="AW51" s="4" t="s">
        <v>120</v>
      </c>
      <c r="AX51" s="4">
        <v>51</v>
      </c>
      <c r="AY51" s="4">
        <v>8</v>
      </c>
      <c r="AZ51" s="4">
        <v>24</v>
      </c>
      <c r="BA51" s="4">
        <f t="shared" si="19"/>
        <v>3.6418816388467377E-5</v>
      </c>
      <c r="BB51" s="4">
        <v>28</v>
      </c>
      <c r="BC51" s="4">
        <v>13.6</v>
      </c>
      <c r="BD51" s="4">
        <v>31.5</v>
      </c>
      <c r="BE51" s="4">
        <v>3.85</v>
      </c>
      <c r="BF51" s="4">
        <v>13.8</v>
      </c>
      <c r="BG51" s="4">
        <v>2.1</v>
      </c>
      <c r="BH51" s="4">
        <v>0.4</v>
      </c>
      <c r="BI51" s="4">
        <v>1.6</v>
      </c>
      <c r="BJ51" s="4">
        <v>0.22</v>
      </c>
      <c r="BK51" s="4">
        <v>1.4</v>
      </c>
      <c r="BL51" s="4">
        <v>0.26</v>
      </c>
      <c r="BM51" s="4">
        <v>0.8</v>
      </c>
      <c r="BN51" s="4">
        <v>0.1</v>
      </c>
      <c r="BO51" s="4">
        <v>0.8</v>
      </c>
      <c r="BP51" s="4">
        <v>0.12</v>
      </c>
      <c r="BQ51" s="4">
        <f t="shared" si="24"/>
        <v>0.35789473684210527</v>
      </c>
      <c r="BR51" s="4">
        <f t="shared" si="25"/>
        <v>0.39374999999999999</v>
      </c>
      <c r="BS51" s="4">
        <f t="shared" si="26"/>
        <v>0.43258426966292135</v>
      </c>
      <c r="BT51" s="4">
        <f t="shared" si="27"/>
        <v>0.43125000000000002</v>
      </c>
      <c r="BU51" s="4">
        <f t="shared" si="28"/>
        <v>0.37500000000000006</v>
      </c>
      <c r="BV51" s="4">
        <f t="shared" si="29"/>
        <v>0.36363636363636365</v>
      </c>
      <c r="BW51" s="4">
        <f t="shared" si="30"/>
        <v>0.34042553191489361</v>
      </c>
      <c r="BX51" s="4">
        <f t="shared" si="31"/>
        <v>0.2857142857142857</v>
      </c>
      <c r="BY51" s="4">
        <f t="shared" si="32"/>
        <v>0.31818181818181812</v>
      </c>
      <c r="BZ51" s="4">
        <f t="shared" si="33"/>
        <v>0.29629629629629628</v>
      </c>
      <c r="CA51" s="4">
        <f t="shared" si="34"/>
        <v>0.26</v>
      </c>
      <c r="CB51" s="4">
        <f t="shared" si="35"/>
        <v>0.27586206896551724</v>
      </c>
      <c r="CC51" s="4">
        <f t="shared" si="36"/>
        <v>0.25</v>
      </c>
      <c r="CD51" s="4">
        <f t="shared" si="37"/>
        <v>0.28571428571428575</v>
      </c>
      <c r="CE51" s="4">
        <f t="shared" si="38"/>
        <v>0.27906976744186046</v>
      </c>
      <c r="CF51" s="4">
        <f t="shared" si="20"/>
        <v>0.90741975354191251</v>
      </c>
      <c r="CG51" s="4"/>
      <c r="CH51" s="4"/>
      <c r="CI51" s="4"/>
      <c r="CJ51" s="4"/>
      <c r="CK51" s="4"/>
    </row>
    <row r="52" spans="1:89" x14ac:dyDescent="0.25">
      <c r="A52" s="4" t="s">
        <v>125</v>
      </c>
      <c r="B52" s="4">
        <v>224.9</v>
      </c>
      <c r="C52" s="4" t="s">
        <v>64</v>
      </c>
      <c r="D52" s="4" t="e">
        <f t="shared" si="21"/>
        <v>#VALUE!</v>
      </c>
      <c r="E52" s="4">
        <f t="shared" si="22"/>
        <v>8.695652173913043</v>
      </c>
      <c r="F52" s="4" t="e">
        <f t="shared" si="23"/>
        <v>#VALUE!</v>
      </c>
      <c r="G52" s="4" t="s">
        <v>69</v>
      </c>
      <c r="H52" s="4">
        <v>0.115</v>
      </c>
      <c r="I52" s="4">
        <v>6</v>
      </c>
      <c r="J52" s="4">
        <v>17400</v>
      </c>
      <c r="K52" s="4" t="s">
        <v>65</v>
      </c>
      <c r="L52" s="4" t="s">
        <v>67</v>
      </c>
      <c r="M52" s="4">
        <v>19</v>
      </c>
      <c r="N52" s="4" t="s">
        <v>65</v>
      </c>
      <c r="O52" s="4">
        <v>8</v>
      </c>
      <c r="P52" s="4" t="s">
        <v>120</v>
      </c>
      <c r="Q52" s="4" t="s">
        <v>67</v>
      </c>
      <c r="R52" s="4">
        <v>416</v>
      </c>
      <c r="S52" s="4">
        <v>1.24</v>
      </c>
      <c r="T52" s="4">
        <f t="shared" si="18"/>
        <v>2.2202327663384066E-6</v>
      </c>
      <c r="U52" s="4">
        <v>0.2</v>
      </c>
      <c r="V52" s="4" t="s">
        <v>69</v>
      </c>
      <c r="W52" s="4" t="s">
        <v>66</v>
      </c>
      <c r="X52" s="4">
        <v>0.18</v>
      </c>
      <c r="Y52" s="4" t="s">
        <v>121</v>
      </c>
      <c r="Z52" s="4">
        <v>11</v>
      </c>
      <c r="AA52" s="4">
        <v>0.28000000000000003</v>
      </c>
      <c r="AB52" s="4" t="s">
        <v>65</v>
      </c>
      <c r="AC52" s="4">
        <v>0.04</v>
      </c>
      <c r="AD52" s="4" t="s">
        <v>65</v>
      </c>
      <c r="AE52" s="4">
        <v>4</v>
      </c>
      <c r="AF52" s="4">
        <v>0.01</v>
      </c>
      <c r="AG52" s="4">
        <v>11</v>
      </c>
      <c r="AH52" s="4">
        <v>2.5</v>
      </c>
      <c r="AI52" s="4" t="s">
        <v>67</v>
      </c>
      <c r="AJ52" s="4">
        <v>2450</v>
      </c>
      <c r="AK52" s="4" t="s">
        <v>67</v>
      </c>
      <c r="AL52" s="4" t="s">
        <v>122</v>
      </c>
      <c r="AM52" s="4" t="s">
        <v>68</v>
      </c>
      <c r="AN52" s="4">
        <v>1.97</v>
      </c>
      <c r="AO52" s="4">
        <v>0.3</v>
      </c>
      <c r="AP52" s="4">
        <v>368</v>
      </c>
      <c r="AQ52" s="4" t="s">
        <v>67</v>
      </c>
      <c r="AR52" s="4" t="s">
        <v>69</v>
      </c>
      <c r="AS52" s="4">
        <v>0.2</v>
      </c>
      <c r="AT52" s="4" t="e">
        <v>#VALUE!</v>
      </c>
      <c r="AU52" s="4" t="s">
        <v>67</v>
      </c>
      <c r="AV52" s="4">
        <v>1</v>
      </c>
      <c r="AW52" s="4" t="s">
        <v>120</v>
      </c>
      <c r="AX52" s="4">
        <v>27</v>
      </c>
      <c r="AY52" s="4">
        <v>3</v>
      </c>
      <c r="AZ52" s="4">
        <v>16</v>
      </c>
      <c r="BA52" s="4">
        <f t="shared" si="19"/>
        <v>2.4279210925644913E-5</v>
      </c>
      <c r="BB52" s="4">
        <v>3</v>
      </c>
      <c r="BC52" s="4">
        <v>2.1</v>
      </c>
      <c r="BD52" s="4">
        <v>6.1</v>
      </c>
      <c r="BE52" s="4">
        <v>0.85</v>
      </c>
      <c r="BF52" s="4">
        <v>3.35</v>
      </c>
      <c r="BG52" s="4">
        <v>0.8</v>
      </c>
      <c r="BH52" s="4">
        <v>0.2</v>
      </c>
      <c r="BI52" s="4">
        <v>0.8</v>
      </c>
      <c r="BJ52" s="4">
        <v>0.1</v>
      </c>
      <c r="BK52" s="4">
        <v>0.6</v>
      </c>
      <c r="BL52" s="4">
        <v>0.12</v>
      </c>
      <c r="BM52" s="4">
        <v>0.25</v>
      </c>
      <c r="BN52" s="4" t="s">
        <v>66</v>
      </c>
      <c r="BO52" s="4">
        <v>0.3</v>
      </c>
      <c r="BP52" s="4">
        <v>0.06</v>
      </c>
      <c r="BQ52" s="4">
        <f t="shared" si="24"/>
        <v>5.5263157894736847E-2</v>
      </c>
      <c r="BR52" s="4">
        <f t="shared" si="25"/>
        <v>7.6249999999999998E-2</v>
      </c>
      <c r="BS52" s="4">
        <f t="shared" si="26"/>
        <v>9.5505617977528087E-2</v>
      </c>
      <c r="BT52" s="4">
        <f t="shared" si="27"/>
        <v>0.1046875</v>
      </c>
      <c r="BU52" s="4">
        <f t="shared" si="28"/>
        <v>0.14285714285714288</v>
      </c>
      <c r="BV52" s="4">
        <f t="shared" si="29"/>
        <v>0.18181818181818182</v>
      </c>
      <c r="BW52" s="4">
        <f t="shared" si="30"/>
        <v>0.1702127659574468</v>
      </c>
      <c r="BX52" s="4">
        <f t="shared" si="31"/>
        <v>0.12987012987012989</v>
      </c>
      <c r="BY52" s="4">
        <f t="shared" si="32"/>
        <v>0.13636363636363635</v>
      </c>
      <c r="BZ52" s="4">
        <f t="shared" si="33"/>
        <v>0.1111111111111111</v>
      </c>
      <c r="CA52" s="4">
        <f t="shared" si="34"/>
        <v>0.12</v>
      </c>
      <c r="CB52" s="4">
        <f t="shared" si="35"/>
        <v>8.6206896551724144E-2</v>
      </c>
      <c r="CC52" s="4" t="e">
        <f t="shared" si="36"/>
        <v>#VALUE!</v>
      </c>
      <c r="CD52" s="4">
        <f t="shared" si="37"/>
        <v>0.10714285714285715</v>
      </c>
      <c r="CE52" s="4">
        <f t="shared" si="38"/>
        <v>0.13953488372093023</v>
      </c>
      <c r="CF52" s="4">
        <f t="shared" si="20"/>
        <v>0.87513859753460199</v>
      </c>
      <c r="CG52" s="4"/>
      <c r="CH52" s="4"/>
      <c r="CI52" s="4"/>
      <c r="CJ52" s="4"/>
      <c r="CK52" s="4"/>
    </row>
    <row r="53" spans="1:89" x14ac:dyDescent="0.25">
      <c r="A53" s="4" t="s">
        <v>126</v>
      </c>
      <c r="B53" s="4">
        <v>225.5</v>
      </c>
      <c r="C53" s="4" t="s">
        <v>64</v>
      </c>
      <c r="D53" s="4">
        <f t="shared" si="21"/>
        <v>3.3707865168539324</v>
      </c>
      <c r="E53" s="4">
        <f t="shared" si="22"/>
        <v>7.8651685393258424</v>
      </c>
      <c r="F53" s="4" t="e">
        <f t="shared" si="23"/>
        <v>#VALUE!</v>
      </c>
      <c r="G53" s="4" t="s">
        <v>69</v>
      </c>
      <c r="H53" s="4">
        <v>0.44500000000000001</v>
      </c>
      <c r="I53" s="4">
        <v>10</v>
      </c>
      <c r="J53" s="4">
        <v>160</v>
      </c>
      <c r="K53" s="4" t="s">
        <v>65</v>
      </c>
      <c r="L53" s="4">
        <v>0.2</v>
      </c>
      <c r="M53" s="4">
        <v>16.399999999999999</v>
      </c>
      <c r="N53" s="4" t="s">
        <v>65</v>
      </c>
      <c r="O53" s="4">
        <v>19</v>
      </c>
      <c r="P53" s="4" t="s">
        <v>120</v>
      </c>
      <c r="Q53" s="4">
        <v>0.3</v>
      </c>
      <c r="R53" s="4">
        <v>6</v>
      </c>
      <c r="S53" s="4">
        <v>0.84</v>
      </c>
      <c r="T53" s="4">
        <f t="shared" si="18"/>
        <v>1.5040286481647268E-6</v>
      </c>
      <c r="U53" s="4">
        <v>0.8</v>
      </c>
      <c r="V53" s="4" t="s">
        <v>69</v>
      </c>
      <c r="W53" s="4" t="s">
        <v>66</v>
      </c>
      <c r="X53" s="4">
        <v>0.69</v>
      </c>
      <c r="Y53" s="4" t="s">
        <v>121</v>
      </c>
      <c r="Z53" s="4">
        <v>10</v>
      </c>
      <c r="AA53" s="4">
        <v>0.185</v>
      </c>
      <c r="AB53" s="4">
        <v>1.5</v>
      </c>
      <c r="AC53" s="4">
        <v>0.06</v>
      </c>
      <c r="AD53" s="4">
        <v>1</v>
      </c>
      <c r="AE53" s="4">
        <v>4</v>
      </c>
      <c r="AF53" s="4">
        <v>2.5000000000000001E-2</v>
      </c>
      <c r="AG53" s="4">
        <v>4</v>
      </c>
      <c r="AH53" s="4">
        <v>9</v>
      </c>
      <c r="AI53" s="4" t="s">
        <v>67</v>
      </c>
      <c r="AJ53" s="4" t="s">
        <v>77</v>
      </c>
      <c r="AK53" s="4">
        <v>0.4</v>
      </c>
      <c r="AL53" s="4" t="s">
        <v>122</v>
      </c>
      <c r="AM53" s="4" t="s">
        <v>68</v>
      </c>
      <c r="AN53" s="4">
        <v>5.21</v>
      </c>
      <c r="AO53" s="4">
        <v>0.4</v>
      </c>
      <c r="AP53" s="4">
        <v>31.5</v>
      </c>
      <c r="AQ53" s="4" t="s">
        <v>67</v>
      </c>
      <c r="AR53" s="4" t="s">
        <v>69</v>
      </c>
      <c r="AS53" s="4">
        <v>0.8</v>
      </c>
      <c r="AT53" s="4">
        <v>150</v>
      </c>
      <c r="AU53" s="4" t="s">
        <v>67</v>
      </c>
      <c r="AV53" s="4">
        <v>3.5</v>
      </c>
      <c r="AW53" s="4" t="s">
        <v>120</v>
      </c>
      <c r="AX53" s="4">
        <v>45</v>
      </c>
      <c r="AY53" s="4">
        <v>3</v>
      </c>
      <c r="AZ53" s="4">
        <v>38</v>
      </c>
      <c r="BA53" s="4">
        <f t="shared" si="19"/>
        <v>5.7663125948406679E-5</v>
      </c>
      <c r="BB53" s="4">
        <v>7</v>
      </c>
      <c r="BC53" s="4">
        <v>3.2</v>
      </c>
      <c r="BD53" s="4">
        <v>7.2</v>
      </c>
      <c r="BE53" s="4">
        <v>0.9</v>
      </c>
      <c r="BF53" s="4">
        <v>3.6</v>
      </c>
      <c r="BG53" s="4">
        <v>0.7</v>
      </c>
      <c r="BH53" s="4">
        <v>0.15</v>
      </c>
      <c r="BI53" s="4">
        <v>0.6</v>
      </c>
      <c r="BJ53" s="4">
        <v>0.1</v>
      </c>
      <c r="BK53" s="4">
        <v>0.55000000000000004</v>
      </c>
      <c r="BL53" s="4">
        <v>0.1</v>
      </c>
      <c r="BM53" s="4">
        <v>0.25</v>
      </c>
      <c r="BN53" s="4" t="s">
        <v>66</v>
      </c>
      <c r="BO53" s="4">
        <v>0.2</v>
      </c>
      <c r="BP53" s="4">
        <v>0.04</v>
      </c>
      <c r="BQ53" s="4">
        <f t="shared" si="24"/>
        <v>8.4210526315789472E-2</v>
      </c>
      <c r="BR53" s="4">
        <f t="shared" si="25"/>
        <v>0.09</v>
      </c>
      <c r="BS53" s="4">
        <f t="shared" si="26"/>
        <v>0.10112359550561797</v>
      </c>
      <c r="BT53" s="4">
        <f t="shared" si="27"/>
        <v>0.1125</v>
      </c>
      <c r="BU53" s="4">
        <f t="shared" si="28"/>
        <v>0.125</v>
      </c>
      <c r="BV53" s="4">
        <f t="shared" si="29"/>
        <v>0.13636363636363635</v>
      </c>
      <c r="BW53" s="4">
        <f t="shared" si="30"/>
        <v>0.1276595744680851</v>
      </c>
      <c r="BX53" s="4">
        <f t="shared" si="31"/>
        <v>0.12987012987012989</v>
      </c>
      <c r="BY53" s="4">
        <f t="shared" si="32"/>
        <v>0.125</v>
      </c>
      <c r="BZ53" s="4">
        <f t="shared" si="33"/>
        <v>0.1111111111111111</v>
      </c>
      <c r="CA53" s="4">
        <f t="shared" si="34"/>
        <v>0.1</v>
      </c>
      <c r="CB53" s="4">
        <f t="shared" si="35"/>
        <v>8.6206896551724144E-2</v>
      </c>
      <c r="CC53" s="4" t="e">
        <f t="shared" si="36"/>
        <v>#VALUE!</v>
      </c>
      <c r="CD53" s="4">
        <f t="shared" si="37"/>
        <v>7.1428571428571438E-2</v>
      </c>
      <c r="CE53" s="4">
        <f t="shared" si="38"/>
        <v>9.3023255813953487E-2</v>
      </c>
      <c r="CF53" s="4">
        <f t="shared" si="20"/>
        <v>0.99012500000000003</v>
      </c>
      <c r="CG53" s="4"/>
      <c r="CH53" s="4"/>
      <c r="CI53" s="4"/>
      <c r="CJ53" s="4"/>
      <c r="CK53" s="4"/>
    </row>
    <row r="54" spans="1:89" x14ac:dyDescent="0.25">
      <c r="A54" s="4" t="s">
        <v>127</v>
      </c>
      <c r="B54" s="4">
        <v>227.8</v>
      </c>
      <c r="C54" s="4" t="s">
        <v>64</v>
      </c>
      <c r="D54" s="4" t="e">
        <f t="shared" si="21"/>
        <v>#VALUE!</v>
      </c>
      <c r="E54" s="4">
        <f t="shared" si="22"/>
        <v>8.7719298245614041</v>
      </c>
      <c r="F54" s="4" t="e">
        <f t="shared" si="23"/>
        <v>#VALUE!</v>
      </c>
      <c r="G54" s="4" t="s">
        <v>69</v>
      </c>
      <c r="H54" s="4">
        <v>0.28499999999999998</v>
      </c>
      <c r="I54" s="4">
        <v>13</v>
      </c>
      <c r="J54" s="4">
        <v>120</v>
      </c>
      <c r="K54" s="4" t="s">
        <v>65</v>
      </c>
      <c r="L54" s="4" t="s">
        <v>67</v>
      </c>
      <c r="M54" s="4">
        <v>16.3</v>
      </c>
      <c r="N54" s="4" t="s">
        <v>65</v>
      </c>
      <c r="O54" s="4">
        <v>22</v>
      </c>
      <c r="P54" s="4" t="s">
        <v>120</v>
      </c>
      <c r="Q54" s="4">
        <v>0.2</v>
      </c>
      <c r="R54" s="4">
        <v>6</v>
      </c>
      <c r="S54" s="4">
        <v>0.86</v>
      </c>
      <c r="T54" s="4">
        <f t="shared" si="18"/>
        <v>1.5398388540734108E-6</v>
      </c>
      <c r="U54" s="4">
        <v>0.6</v>
      </c>
      <c r="V54" s="4" t="s">
        <v>69</v>
      </c>
      <c r="W54" s="4" t="s">
        <v>66</v>
      </c>
      <c r="X54" s="4">
        <v>0.49</v>
      </c>
      <c r="Y54" s="4" t="s">
        <v>121</v>
      </c>
      <c r="Z54" s="4">
        <v>9.94</v>
      </c>
      <c r="AA54" s="4">
        <v>0.17</v>
      </c>
      <c r="AB54" s="4" t="s">
        <v>65</v>
      </c>
      <c r="AC54" s="4">
        <v>0.06</v>
      </c>
      <c r="AD54" s="4">
        <v>1</v>
      </c>
      <c r="AE54" s="4">
        <v>4</v>
      </c>
      <c r="AF54" s="4">
        <v>0.02</v>
      </c>
      <c r="AG54" s="4">
        <v>5</v>
      </c>
      <c r="AH54" s="4">
        <v>6</v>
      </c>
      <c r="AI54" s="4" t="s">
        <v>67</v>
      </c>
      <c r="AJ54" s="4" t="s">
        <v>77</v>
      </c>
      <c r="AK54" s="4">
        <v>0.5</v>
      </c>
      <c r="AL54" s="4" t="s">
        <v>122</v>
      </c>
      <c r="AM54" s="4" t="s">
        <v>68</v>
      </c>
      <c r="AN54" s="4">
        <v>4.18</v>
      </c>
      <c r="AO54" s="4">
        <v>0.3</v>
      </c>
      <c r="AP54" s="4">
        <v>51.5</v>
      </c>
      <c r="AQ54" s="4" t="s">
        <v>67</v>
      </c>
      <c r="AR54" s="4" t="s">
        <v>69</v>
      </c>
      <c r="AS54" s="4">
        <v>0.7</v>
      </c>
      <c r="AT54" s="4">
        <v>100</v>
      </c>
      <c r="AU54" s="4" t="s">
        <v>67</v>
      </c>
      <c r="AV54" s="4">
        <v>2.5</v>
      </c>
      <c r="AW54" s="4" t="s">
        <v>120</v>
      </c>
      <c r="AX54" s="4">
        <v>63</v>
      </c>
      <c r="AY54" s="4">
        <v>2</v>
      </c>
      <c r="AZ54" s="4">
        <v>6</v>
      </c>
      <c r="BA54" s="4">
        <f t="shared" si="19"/>
        <v>9.1047040971168442E-6</v>
      </c>
      <c r="BB54" s="4">
        <v>5</v>
      </c>
      <c r="BC54" s="4">
        <v>2.5</v>
      </c>
      <c r="BD54" s="4">
        <v>6.2</v>
      </c>
      <c r="BE54" s="4">
        <v>0.8</v>
      </c>
      <c r="BF54" s="4">
        <v>3.35</v>
      </c>
      <c r="BG54" s="4">
        <v>0.6</v>
      </c>
      <c r="BH54" s="4">
        <v>0.1</v>
      </c>
      <c r="BI54" s="4">
        <v>0.6</v>
      </c>
      <c r="BJ54" s="4">
        <v>0.08</v>
      </c>
      <c r="BK54" s="4">
        <v>0.45</v>
      </c>
      <c r="BL54" s="4">
        <v>0.08</v>
      </c>
      <c r="BM54" s="4">
        <v>0.25</v>
      </c>
      <c r="BN54" s="4" t="s">
        <v>66</v>
      </c>
      <c r="BO54" s="4">
        <v>0.2</v>
      </c>
      <c r="BP54" s="4">
        <v>0.02</v>
      </c>
      <c r="BQ54" s="4">
        <f t="shared" si="24"/>
        <v>6.5789473684210523E-2</v>
      </c>
      <c r="BR54" s="4">
        <f t="shared" si="25"/>
        <v>7.7499999999999999E-2</v>
      </c>
      <c r="BS54" s="4">
        <f t="shared" si="26"/>
        <v>8.98876404494382E-2</v>
      </c>
      <c r="BT54" s="4">
        <f t="shared" si="27"/>
        <v>0.1046875</v>
      </c>
      <c r="BU54" s="4">
        <f t="shared" si="28"/>
        <v>0.10714285714285715</v>
      </c>
      <c r="BV54" s="4">
        <f t="shared" si="29"/>
        <v>9.0909090909090912E-2</v>
      </c>
      <c r="BW54" s="4">
        <f t="shared" si="30"/>
        <v>0.1276595744680851</v>
      </c>
      <c r="BX54" s="4">
        <f t="shared" si="31"/>
        <v>0.10389610389610389</v>
      </c>
      <c r="BY54" s="4">
        <f t="shared" si="32"/>
        <v>0.10227272727272727</v>
      </c>
      <c r="BZ54" s="4">
        <f t="shared" si="33"/>
        <v>7.407407407407407E-2</v>
      </c>
      <c r="CA54" s="4">
        <f t="shared" si="34"/>
        <v>0.08</v>
      </c>
      <c r="CB54" s="4">
        <f t="shared" si="35"/>
        <v>8.6206896551724144E-2</v>
      </c>
      <c r="CC54" s="4" t="e">
        <f t="shared" si="36"/>
        <v>#VALUE!</v>
      </c>
      <c r="CD54" s="4">
        <f t="shared" si="37"/>
        <v>7.1428571428571438E-2</v>
      </c>
      <c r="CE54" s="4">
        <f t="shared" si="38"/>
        <v>4.6511627906976744E-2</v>
      </c>
      <c r="CF54" s="4">
        <f t="shared" si="20"/>
        <v>1.0041453247070313</v>
      </c>
      <c r="CG54" s="4"/>
      <c r="CH54" s="4"/>
      <c r="CI54" s="4"/>
      <c r="CJ54" s="4"/>
      <c r="CK54" s="4"/>
    </row>
    <row r="55" spans="1:89" x14ac:dyDescent="0.25">
      <c r="A55" s="4" t="s">
        <v>128</v>
      </c>
      <c r="B55" s="4">
        <v>229.1</v>
      </c>
      <c r="C55" s="4" t="s">
        <v>64</v>
      </c>
      <c r="D55" s="4" t="e">
        <f t="shared" si="21"/>
        <v>#VALUE!</v>
      </c>
      <c r="E55" s="4">
        <f t="shared" si="22"/>
        <v>0.76142131979695438</v>
      </c>
      <c r="F55" s="4" t="e">
        <f t="shared" si="23"/>
        <v>#VALUE!</v>
      </c>
      <c r="G55" s="4" t="s">
        <v>69</v>
      </c>
      <c r="H55" s="4">
        <v>1.97</v>
      </c>
      <c r="I55" s="4">
        <v>4</v>
      </c>
      <c r="J55" s="4">
        <v>120</v>
      </c>
      <c r="K55" s="4">
        <v>0.5</v>
      </c>
      <c r="L55" s="4" t="s">
        <v>67</v>
      </c>
      <c r="M55" s="4">
        <v>10.6</v>
      </c>
      <c r="N55" s="4" t="s">
        <v>65</v>
      </c>
      <c r="O55" s="4">
        <v>13</v>
      </c>
      <c r="P55" s="4">
        <v>20</v>
      </c>
      <c r="Q55" s="4">
        <v>1.8</v>
      </c>
      <c r="R55" s="4">
        <v>118</v>
      </c>
      <c r="S55" s="4">
        <v>0.84</v>
      </c>
      <c r="T55" s="4">
        <f t="shared" si="18"/>
        <v>1.5040286481647268E-6</v>
      </c>
      <c r="U55" s="4">
        <v>5.4</v>
      </c>
      <c r="V55" s="4">
        <v>0.8</v>
      </c>
      <c r="W55" s="4" t="s">
        <v>66</v>
      </c>
      <c r="X55" s="4">
        <v>2.39</v>
      </c>
      <c r="Y55" s="4">
        <v>30</v>
      </c>
      <c r="Z55" s="4">
        <v>6.58</v>
      </c>
      <c r="AA55" s="4">
        <v>0.14000000000000001</v>
      </c>
      <c r="AB55" s="4" t="s">
        <v>65</v>
      </c>
      <c r="AC55" s="4">
        <v>7.0000000000000007E-2</v>
      </c>
      <c r="AD55" s="4">
        <v>3.5</v>
      </c>
      <c r="AE55" s="4">
        <v>4</v>
      </c>
      <c r="AF55" s="4">
        <v>0.02</v>
      </c>
      <c r="AG55" s="4">
        <v>5</v>
      </c>
      <c r="AH55" s="4">
        <v>46.5</v>
      </c>
      <c r="AI55" s="4" t="s">
        <v>67</v>
      </c>
      <c r="AJ55" s="4">
        <v>450</v>
      </c>
      <c r="AK55" s="4">
        <v>0.4</v>
      </c>
      <c r="AL55" s="4">
        <v>4</v>
      </c>
      <c r="AM55" s="4" t="s">
        <v>68</v>
      </c>
      <c r="AN55" s="4">
        <v>15.1</v>
      </c>
      <c r="AO55" s="4">
        <v>0.9</v>
      </c>
      <c r="AP55" s="4">
        <v>34</v>
      </c>
      <c r="AQ55" s="4">
        <v>0.3</v>
      </c>
      <c r="AR55" s="4" t="s">
        <v>69</v>
      </c>
      <c r="AS55" s="4">
        <v>3.7</v>
      </c>
      <c r="AT55" s="4">
        <v>800</v>
      </c>
      <c r="AU55" s="4">
        <v>0.3</v>
      </c>
      <c r="AV55" s="4">
        <v>1.5</v>
      </c>
      <c r="AW55" s="4" t="s">
        <v>120</v>
      </c>
      <c r="AX55" s="4">
        <v>42</v>
      </c>
      <c r="AY55" s="4">
        <v>6</v>
      </c>
      <c r="AZ55" s="4">
        <v>8</v>
      </c>
      <c r="BA55" s="4">
        <f t="shared" si="19"/>
        <v>1.2139605462822457E-5</v>
      </c>
      <c r="BB55" s="4">
        <v>32</v>
      </c>
      <c r="BC55" s="4">
        <v>10</v>
      </c>
      <c r="BD55" s="4">
        <v>19.100000000000001</v>
      </c>
      <c r="BE55" s="4">
        <v>2.2000000000000002</v>
      </c>
      <c r="BF55" s="4">
        <v>7.9</v>
      </c>
      <c r="BG55" s="4">
        <v>1.45</v>
      </c>
      <c r="BH55" s="4">
        <v>0.25</v>
      </c>
      <c r="BI55" s="4">
        <v>1.2</v>
      </c>
      <c r="BJ55" s="4">
        <v>0.18</v>
      </c>
      <c r="BK55" s="4">
        <v>1.05</v>
      </c>
      <c r="BL55" s="4">
        <v>0.2</v>
      </c>
      <c r="BM55" s="4">
        <v>0.6</v>
      </c>
      <c r="BN55" s="4">
        <v>0.1</v>
      </c>
      <c r="BO55" s="4">
        <v>0.6</v>
      </c>
      <c r="BP55" s="4">
        <v>0.1</v>
      </c>
      <c r="BQ55" s="4">
        <f t="shared" si="24"/>
        <v>0.26315789473684209</v>
      </c>
      <c r="BR55" s="4">
        <f t="shared" si="25"/>
        <v>0.23875000000000002</v>
      </c>
      <c r="BS55" s="4">
        <f t="shared" si="26"/>
        <v>0.24719101123595508</v>
      </c>
      <c r="BT55" s="4">
        <f t="shared" si="27"/>
        <v>0.24687500000000001</v>
      </c>
      <c r="BU55" s="4">
        <f t="shared" si="28"/>
        <v>0.25892857142857145</v>
      </c>
      <c r="BV55" s="4">
        <f t="shared" si="29"/>
        <v>0.22727272727272727</v>
      </c>
      <c r="BW55" s="4">
        <f t="shared" si="30"/>
        <v>0.25531914893617019</v>
      </c>
      <c r="BX55" s="4">
        <f t="shared" si="31"/>
        <v>0.23376623376623376</v>
      </c>
      <c r="BY55" s="4">
        <f t="shared" si="32"/>
        <v>0.23863636363636362</v>
      </c>
      <c r="BZ55" s="4">
        <f t="shared" si="33"/>
        <v>0.22222222222222221</v>
      </c>
      <c r="CA55" s="4">
        <f t="shared" si="34"/>
        <v>0.2</v>
      </c>
      <c r="CB55" s="4">
        <f t="shared" si="35"/>
        <v>0.20689655172413793</v>
      </c>
      <c r="CC55" s="4">
        <f t="shared" si="36"/>
        <v>0.25</v>
      </c>
      <c r="CD55" s="4">
        <f t="shared" si="37"/>
        <v>0.2142857142857143</v>
      </c>
      <c r="CE55" s="4">
        <f t="shared" si="38"/>
        <v>0.23255813953488375</v>
      </c>
      <c r="CF55" s="4">
        <f t="shared" si="20"/>
        <v>0.96461751840134302</v>
      </c>
      <c r="CG55" s="4"/>
      <c r="CH55" s="4"/>
      <c r="CI55" s="4"/>
      <c r="CJ55" s="4"/>
      <c r="CK55" s="4"/>
    </row>
    <row r="56" spans="1:89" x14ac:dyDescent="0.25">
      <c r="A56" s="4" t="s">
        <v>129</v>
      </c>
      <c r="B56" s="4">
        <v>229.9</v>
      </c>
      <c r="C56" s="4" t="s">
        <v>64</v>
      </c>
      <c r="D56" s="4">
        <f t="shared" si="21"/>
        <v>4.6511627906976747</v>
      </c>
      <c r="E56" s="4">
        <f t="shared" si="22"/>
        <v>6.9767441860465116</v>
      </c>
      <c r="F56" s="4" t="e">
        <f t="shared" si="23"/>
        <v>#VALUE!</v>
      </c>
      <c r="G56" s="4" t="s">
        <v>69</v>
      </c>
      <c r="H56" s="4">
        <v>0.215</v>
      </c>
      <c r="I56" s="4">
        <v>6</v>
      </c>
      <c r="J56" s="4">
        <v>300</v>
      </c>
      <c r="K56" s="4" t="s">
        <v>65</v>
      </c>
      <c r="L56" s="4" t="s">
        <v>67</v>
      </c>
      <c r="M56" s="4">
        <v>16.600000000000001</v>
      </c>
      <c r="N56" s="4" t="s">
        <v>65</v>
      </c>
      <c r="O56" s="4">
        <v>8</v>
      </c>
      <c r="P56" s="4" t="s">
        <v>120</v>
      </c>
      <c r="Q56" s="4" t="s">
        <v>67</v>
      </c>
      <c r="R56" s="4">
        <v>8</v>
      </c>
      <c r="S56" s="4">
        <v>1.06</v>
      </c>
      <c r="T56" s="4">
        <f t="shared" si="18"/>
        <v>1.8979409131602507E-6</v>
      </c>
      <c r="U56" s="4">
        <v>0.4</v>
      </c>
      <c r="V56" s="4" t="s">
        <v>69</v>
      </c>
      <c r="W56" s="4" t="s">
        <v>66</v>
      </c>
      <c r="X56" s="4">
        <v>0.33</v>
      </c>
      <c r="Y56" s="4" t="s">
        <v>121</v>
      </c>
      <c r="Z56" s="4">
        <v>9.9600000000000009</v>
      </c>
      <c r="AA56" s="4">
        <v>0.22500000000000001</v>
      </c>
      <c r="AB56" s="4">
        <v>1</v>
      </c>
      <c r="AC56" s="4">
        <v>0.03</v>
      </c>
      <c r="AD56" s="4" t="s">
        <v>65</v>
      </c>
      <c r="AE56" s="4">
        <v>4</v>
      </c>
      <c r="AF56" s="4">
        <v>0.01</v>
      </c>
      <c r="AG56" s="4">
        <v>6</v>
      </c>
      <c r="AH56" s="4">
        <v>5</v>
      </c>
      <c r="AI56" s="4" t="s">
        <v>67</v>
      </c>
      <c r="AJ56" s="4" t="s">
        <v>77</v>
      </c>
      <c r="AK56" s="4">
        <v>0.2</v>
      </c>
      <c r="AL56" s="4" t="s">
        <v>122</v>
      </c>
      <c r="AM56" s="4" t="s">
        <v>68</v>
      </c>
      <c r="AN56" s="4">
        <v>2.69</v>
      </c>
      <c r="AO56" s="4">
        <v>0.2</v>
      </c>
      <c r="AP56" s="4">
        <v>33</v>
      </c>
      <c r="AQ56" s="4" t="s">
        <v>67</v>
      </c>
      <c r="AR56" s="4" t="s">
        <v>69</v>
      </c>
      <c r="AS56" s="4">
        <v>0.3</v>
      </c>
      <c r="AT56" s="4">
        <v>50</v>
      </c>
      <c r="AU56" s="4" t="s">
        <v>67</v>
      </c>
      <c r="AV56" s="4">
        <v>1.5</v>
      </c>
      <c r="AW56" s="4" t="s">
        <v>120</v>
      </c>
      <c r="AX56" s="4">
        <v>21</v>
      </c>
      <c r="AY56" s="4">
        <v>3</v>
      </c>
      <c r="AZ56" s="4">
        <v>4</v>
      </c>
      <c r="BA56" s="4">
        <f t="shared" si="19"/>
        <v>6.0698027314112283E-6</v>
      </c>
      <c r="BB56" s="4">
        <v>4</v>
      </c>
      <c r="BC56" s="4">
        <v>2.1</v>
      </c>
      <c r="BD56" s="4">
        <v>5.3</v>
      </c>
      <c r="BE56" s="4">
        <v>0.7</v>
      </c>
      <c r="BF56" s="4">
        <v>2.8</v>
      </c>
      <c r="BG56" s="4">
        <v>0.6</v>
      </c>
      <c r="BH56" s="4">
        <v>0.15</v>
      </c>
      <c r="BI56" s="4">
        <v>0.6</v>
      </c>
      <c r="BJ56" s="4">
        <v>0.08</v>
      </c>
      <c r="BK56" s="4">
        <v>0.5</v>
      </c>
      <c r="BL56" s="4">
        <v>0.08</v>
      </c>
      <c r="BM56" s="4">
        <v>0.25</v>
      </c>
      <c r="BN56" s="4" t="s">
        <v>66</v>
      </c>
      <c r="BO56" s="4">
        <v>0.2</v>
      </c>
      <c r="BP56" s="4">
        <v>0.02</v>
      </c>
      <c r="BQ56" s="4">
        <f t="shared" si="24"/>
        <v>5.5263157894736847E-2</v>
      </c>
      <c r="BR56" s="4">
        <f t="shared" si="25"/>
        <v>6.6250000000000003E-2</v>
      </c>
      <c r="BS56" s="4">
        <f t="shared" si="26"/>
        <v>7.8651685393258425E-2</v>
      </c>
      <c r="BT56" s="4">
        <f t="shared" si="27"/>
        <v>8.7499999999999994E-2</v>
      </c>
      <c r="BU56" s="4">
        <f t="shared" si="28"/>
        <v>0.10714285714285715</v>
      </c>
      <c r="BV56" s="4">
        <f t="shared" si="29"/>
        <v>0.13636363636363635</v>
      </c>
      <c r="BW56" s="4">
        <f t="shared" si="30"/>
        <v>0.1276595744680851</v>
      </c>
      <c r="BX56" s="4">
        <f t="shared" si="31"/>
        <v>0.10389610389610389</v>
      </c>
      <c r="BY56" s="4">
        <f t="shared" si="32"/>
        <v>0.11363636363636363</v>
      </c>
      <c r="BZ56" s="4">
        <f t="shared" si="33"/>
        <v>0.1111111111111111</v>
      </c>
      <c r="CA56" s="4">
        <f t="shared" si="34"/>
        <v>0.08</v>
      </c>
      <c r="CB56" s="4">
        <f t="shared" si="35"/>
        <v>8.6206896551724144E-2</v>
      </c>
      <c r="CC56" s="4" t="e">
        <f t="shared" si="36"/>
        <v>#VALUE!</v>
      </c>
      <c r="CD56" s="4">
        <f t="shared" si="37"/>
        <v>7.1428571428571438E-2</v>
      </c>
      <c r="CE56" s="4">
        <f t="shared" si="38"/>
        <v>4.6511627906976744E-2</v>
      </c>
      <c r="CF56" s="4">
        <f t="shared" si="20"/>
        <v>0.93708258928571431</v>
      </c>
      <c r="CG56" s="4"/>
      <c r="CH56" s="4"/>
      <c r="CI56" s="4"/>
      <c r="CJ56" s="4"/>
      <c r="CK56" s="4"/>
    </row>
    <row r="57" spans="1:89" x14ac:dyDescent="0.25">
      <c r="A57" s="4" t="s">
        <v>130</v>
      </c>
      <c r="B57" s="4">
        <v>232</v>
      </c>
      <c r="C57" s="4" t="s">
        <v>64</v>
      </c>
      <c r="D57" s="4" t="e">
        <f t="shared" si="21"/>
        <v>#VALUE!</v>
      </c>
      <c r="E57" s="4">
        <f t="shared" si="22"/>
        <v>0.87837837837837829</v>
      </c>
      <c r="F57" s="4">
        <f t="shared" si="23"/>
        <v>8.108108108108107</v>
      </c>
      <c r="G57" s="4">
        <v>0.4</v>
      </c>
      <c r="H57" s="4">
        <v>7.4</v>
      </c>
      <c r="I57" s="4">
        <v>9</v>
      </c>
      <c r="J57" s="4">
        <v>200</v>
      </c>
      <c r="K57" s="4">
        <v>5</v>
      </c>
      <c r="L57" s="4">
        <v>2.7</v>
      </c>
      <c r="M57" s="4">
        <v>1.42</v>
      </c>
      <c r="N57" s="4" t="s">
        <v>65</v>
      </c>
      <c r="O57" s="4">
        <v>23</v>
      </c>
      <c r="P57" s="4">
        <v>40</v>
      </c>
      <c r="Q57" s="4">
        <v>12.1</v>
      </c>
      <c r="R57" s="4">
        <v>10</v>
      </c>
      <c r="S57" s="4">
        <v>1.18</v>
      </c>
      <c r="T57" s="4">
        <f t="shared" si="18"/>
        <v>2.1128021486123545E-6</v>
      </c>
      <c r="U57" s="4">
        <v>24.4</v>
      </c>
      <c r="V57" s="4">
        <v>3.8</v>
      </c>
      <c r="W57" s="4" t="s">
        <v>66</v>
      </c>
      <c r="X57" s="4">
        <v>7.63</v>
      </c>
      <c r="Y57" s="4">
        <v>160</v>
      </c>
      <c r="Z57" s="4">
        <v>1.62</v>
      </c>
      <c r="AA57" s="4">
        <v>2.5000000000000001E-2</v>
      </c>
      <c r="AB57" s="4" t="s">
        <v>65</v>
      </c>
      <c r="AC57" s="4">
        <v>0.09</v>
      </c>
      <c r="AD57" s="4">
        <v>13</v>
      </c>
      <c r="AE57" s="4">
        <v>16</v>
      </c>
      <c r="AF57" s="4">
        <v>4.4999999999999998E-2</v>
      </c>
      <c r="AG57" s="4">
        <v>34</v>
      </c>
      <c r="AH57" s="4">
        <v>228</v>
      </c>
      <c r="AI57" s="4" t="s">
        <v>67</v>
      </c>
      <c r="AJ57" s="4">
        <v>1150</v>
      </c>
      <c r="AK57" s="4">
        <v>2.5</v>
      </c>
      <c r="AL57" s="4">
        <v>10</v>
      </c>
      <c r="AM57" s="4" t="s">
        <v>68</v>
      </c>
      <c r="AN57" s="4">
        <v>25.3</v>
      </c>
      <c r="AO57" s="4">
        <v>3.6</v>
      </c>
      <c r="AP57" s="4">
        <v>35.5</v>
      </c>
      <c r="AQ57" s="4">
        <v>1.1000000000000001</v>
      </c>
      <c r="AR57" s="4">
        <v>0.4</v>
      </c>
      <c r="AS57" s="4">
        <v>15.4</v>
      </c>
      <c r="AT57" s="4">
        <v>3000</v>
      </c>
      <c r="AU57" s="4">
        <v>0.7</v>
      </c>
      <c r="AV57" s="4">
        <v>6.5</v>
      </c>
      <c r="AW57" s="4">
        <v>60</v>
      </c>
      <c r="AX57" s="4">
        <v>54</v>
      </c>
      <c r="AY57" s="4">
        <v>19</v>
      </c>
      <c r="AZ57" s="4">
        <v>24</v>
      </c>
      <c r="BA57" s="4">
        <f t="shared" si="19"/>
        <v>3.6418816388467377E-5</v>
      </c>
      <c r="BB57" s="4">
        <v>135</v>
      </c>
      <c r="BC57" s="4">
        <v>34.1</v>
      </c>
      <c r="BD57" s="4">
        <v>54.7</v>
      </c>
      <c r="BE57" s="4">
        <v>5.8</v>
      </c>
      <c r="BF57" s="4">
        <v>20</v>
      </c>
      <c r="BG57" s="4">
        <v>3.6</v>
      </c>
      <c r="BH57" s="4">
        <v>0.65</v>
      </c>
      <c r="BI57" s="4">
        <v>3.4</v>
      </c>
      <c r="BJ57" s="4">
        <v>0.48</v>
      </c>
      <c r="BK57" s="4">
        <v>3.15</v>
      </c>
      <c r="BL57" s="4">
        <v>0.74</v>
      </c>
      <c r="BM57" s="4">
        <v>2.2999999999999998</v>
      </c>
      <c r="BN57" s="4">
        <v>0.35</v>
      </c>
      <c r="BO57" s="4">
        <v>2.4</v>
      </c>
      <c r="BP57" s="4">
        <v>0.38</v>
      </c>
      <c r="BQ57" s="4">
        <f t="shared" si="24"/>
        <v>0.89736842105263159</v>
      </c>
      <c r="BR57" s="4">
        <f t="shared" si="25"/>
        <v>0.68375000000000008</v>
      </c>
      <c r="BS57" s="4">
        <f t="shared" si="26"/>
        <v>0.65168539325842689</v>
      </c>
      <c r="BT57" s="4">
        <f t="shared" si="27"/>
        <v>0.625</v>
      </c>
      <c r="BU57" s="4">
        <f t="shared" si="28"/>
        <v>0.6428571428571429</v>
      </c>
      <c r="BV57" s="4">
        <f t="shared" si="29"/>
        <v>0.59090909090909083</v>
      </c>
      <c r="BW57" s="4">
        <f t="shared" si="30"/>
        <v>0.72340425531914887</v>
      </c>
      <c r="BX57" s="4">
        <f t="shared" si="31"/>
        <v>0.62337662337662336</v>
      </c>
      <c r="BY57" s="4">
        <f t="shared" si="32"/>
        <v>0.71590909090909083</v>
      </c>
      <c r="BZ57" s="4">
        <f t="shared" si="33"/>
        <v>0.70370370370370372</v>
      </c>
      <c r="CA57" s="4">
        <f t="shared" si="34"/>
        <v>0.74</v>
      </c>
      <c r="CB57" s="4">
        <f t="shared" si="35"/>
        <v>0.79310344827586199</v>
      </c>
      <c r="CC57" s="4">
        <f t="shared" si="36"/>
        <v>0.87499999999999989</v>
      </c>
      <c r="CD57" s="4">
        <f t="shared" si="37"/>
        <v>0.85714285714285721</v>
      </c>
      <c r="CE57" s="4">
        <f t="shared" si="38"/>
        <v>0.88372093023255816</v>
      </c>
      <c r="CF57" s="4">
        <f t="shared" si="20"/>
        <v>1.0062395492717007</v>
      </c>
      <c r="CG57" s="4"/>
      <c r="CH57" s="4"/>
      <c r="CI57" s="4"/>
      <c r="CJ57" s="4"/>
      <c r="CK57" s="4"/>
    </row>
    <row r="58" spans="1:89" x14ac:dyDescent="0.25">
      <c r="A58" s="4" t="s">
        <v>131</v>
      </c>
      <c r="B58" s="4">
        <v>232.6</v>
      </c>
      <c r="C58" s="4" t="s">
        <v>64</v>
      </c>
      <c r="D58" s="4" t="e">
        <f t="shared" si="21"/>
        <v>#VALUE!</v>
      </c>
      <c r="E58" s="4" t="e">
        <f t="shared" si="22"/>
        <v>#VALUE!</v>
      </c>
      <c r="F58" s="4" t="e">
        <f t="shared" si="23"/>
        <v>#VALUE!</v>
      </c>
      <c r="G58" s="4" t="s">
        <v>69</v>
      </c>
      <c r="H58" s="4">
        <v>0.1</v>
      </c>
      <c r="I58" s="4" t="s">
        <v>122</v>
      </c>
      <c r="J58" s="4">
        <v>340</v>
      </c>
      <c r="K58" s="4" t="s">
        <v>65</v>
      </c>
      <c r="L58" s="4" t="s">
        <v>67</v>
      </c>
      <c r="M58" s="4">
        <v>16</v>
      </c>
      <c r="N58" s="4" t="s">
        <v>65</v>
      </c>
      <c r="O58" s="4">
        <v>10</v>
      </c>
      <c r="P58" s="4" t="s">
        <v>120</v>
      </c>
      <c r="Q58" s="4" t="s">
        <v>67</v>
      </c>
      <c r="R58" s="4">
        <v>6</v>
      </c>
      <c r="S58" s="4">
        <v>0.76</v>
      </c>
      <c r="T58" s="4">
        <f t="shared" si="18"/>
        <v>1.3607878245299911E-6</v>
      </c>
      <c r="U58" s="4">
        <v>0.2</v>
      </c>
      <c r="V58" s="4" t="s">
        <v>69</v>
      </c>
      <c r="W58" s="4" t="s">
        <v>66</v>
      </c>
      <c r="X58" s="4">
        <v>0.25</v>
      </c>
      <c r="Y58" s="4" t="s">
        <v>121</v>
      </c>
      <c r="Z58" s="4">
        <v>10.1</v>
      </c>
      <c r="AA58" s="4">
        <v>0.28499999999999998</v>
      </c>
      <c r="AB58" s="4" t="s">
        <v>65</v>
      </c>
      <c r="AC58" s="4">
        <v>0.04</v>
      </c>
      <c r="AD58" s="4" t="s">
        <v>65</v>
      </c>
      <c r="AE58" s="4" t="s">
        <v>81</v>
      </c>
      <c r="AF58" s="4">
        <v>0.01</v>
      </c>
      <c r="AG58" s="4" t="s">
        <v>122</v>
      </c>
      <c r="AH58" s="4">
        <v>2.5</v>
      </c>
      <c r="AI58" s="4" t="s">
        <v>67</v>
      </c>
      <c r="AJ58" s="4" t="s">
        <v>77</v>
      </c>
      <c r="AK58" s="4" t="s">
        <v>67</v>
      </c>
      <c r="AL58" s="4" t="s">
        <v>122</v>
      </c>
      <c r="AM58" s="4" t="s">
        <v>68</v>
      </c>
      <c r="AN58" s="4">
        <v>1.31</v>
      </c>
      <c r="AO58" s="4">
        <v>0.2</v>
      </c>
      <c r="AP58" s="4">
        <v>50</v>
      </c>
      <c r="AQ58" s="4" t="s">
        <v>67</v>
      </c>
      <c r="AR58" s="4" t="s">
        <v>69</v>
      </c>
      <c r="AS58" s="4">
        <v>0.3</v>
      </c>
      <c r="AT58" s="4" t="e">
        <v>#VALUE!</v>
      </c>
      <c r="AU58" s="4" t="s">
        <v>67</v>
      </c>
      <c r="AV58" s="4" t="s">
        <v>65</v>
      </c>
      <c r="AW58" s="4" t="s">
        <v>120</v>
      </c>
      <c r="AX58" s="4">
        <v>36</v>
      </c>
      <c r="AY58" s="4">
        <v>3</v>
      </c>
      <c r="AZ58" s="4">
        <v>4</v>
      </c>
      <c r="BA58" s="4">
        <f t="shared" si="19"/>
        <v>6.0698027314112283E-6</v>
      </c>
      <c r="BB58" s="4">
        <v>3</v>
      </c>
      <c r="BC58" s="4">
        <v>2.1</v>
      </c>
      <c r="BD58" s="4">
        <v>6.8</v>
      </c>
      <c r="BE58" s="4">
        <v>0.95</v>
      </c>
      <c r="BF58" s="4">
        <v>3.65</v>
      </c>
      <c r="BG58" s="4">
        <v>0.85</v>
      </c>
      <c r="BH58" s="4">
        <v>0.2</v>
      </c>
      <c r="BI58" s="4">
        <v>0.8</v>
      </c>
      <c r="BJ58" s="4">
        <v>0.12</v>
      </c>
      <c r="BK58" s="4">
        <v>0.65</v>
      </c>
      <c r="BL58" s="4">
        <v>0.12</v>
      </c>
      <c r="BM58" s="4">
        <v>0.3</v>
      </c>
      <c r="BN58" s="4" t="s">
        <v>66</v>
      </c>
      <c r="BO58" s="4">
        <v>0.2</v>
      </c>
      <c r="BP58" s="4">
        <v>0.04</v>
      </c>
      <c r="BQ58" s="4">
        <f t="shared" si="24"/>
        <v>5.5263157894736847E-2</v>
      </c>
      <c r="BR58" s="4">
        <f t="shared" si="25"/>
        <v>8.4999999999999992E-2</v>
      </c>
      <c r="BS58" s="4">
        <f t="shared" si="26"/>
        <v>0.10674157303370786</v>
      </c>
      <c r="BT58" s="4">
        <f t="shared" si="27"/>
        <v>0.1140625</v>
      </c>
      <c r="BU58" s="4">
        <f t="shared" si="28"/>
        <v>0.1517857142857143</v>
      </c>
      <c r="BV58" s="4">
        <f t="shared" si="29"/>
        <v>0.18181818181818182</v>
      </c>
      <c r="BW58" s="4">
        <f t="shared" si="30"/>
        <v>0.1702127659574468</v>
      </c>
      <c r="BX58" s="4">
        <f t="shared" si="31"/>
        <v>0.15584415584415584</v>
      </c>
      <c r="BY58" s="4">
        <f t="shared" si="32"/>
        <v>0.14772727272727271</v>
      </c>
      <c r="BZ58" s="4">
        <f t="shared" si="33"/>
        <v>0.1111111111111111</v>
      </c>
      <c r="CA58" s="4">
        <f t="shared" si="34"/>
        <v>0.12</v>
      </c>
      <c r="CB58" s="4">
        <f t="shared" si="35"/>
        <v>0.10344827586206896</v>
      </c>
      <c r="CC58" s="4" t="e">
        <f t="shared" si="36"/>
        <v>#VALUE!</v>
      </c>
      <c r="CD58" s="4">
        <f t="shared" si="37"/>
        <v>7.1428571428571438E-2</v>
      </c>
      <c r="CE58" s="4">
        <f t="shared" si="38"/>
        <v>9.3023255813953487E-2</v>
      </c>
      <c r="CF58" s="4">
        <f t="shared" si="20"/>
        <v>0.85093152700831021</v>
      </c>
      <c r="CG58" s="4"/>
      <c r="CH58" s="4"/>
      <c r="CI58" s="4"/>
      <c r="CJ58" s="4"/>
      <c r="CK58" s="4"/>
    </row>
    <row r="59" spans="1:89" x14ac:dyDescent="0.25">
      <c r="A59" s="4" t="s">
        <v>132</v>
      </c>
      <c r="B59" s="4">
        <v>233.7</v>
      </c>
      <c r="C59" s="4" t="s">
        <v>64</v>
      </c>
      <c r="D59" s="4" t="e">
        <f t="shared" si="21"/>
        <v>#VALUE!</v>
      </c>
      <c r="E59" s="4">
        <f t="shared" si="22"/>
        <v>0.71868583162217659</v>
      </c>
      <c r="F59" s="4">
        <f t="shared" si="23"/>
        <v>8.2135523613963031</v>
      </c>
      <c r="G59" s="4" t="s">
        <v>69</v>
      </c>
      <c r="H59" s="4">
        <v>4.87</v>
      </c>
      <c r="I59" s="4">
        <v>2</v>
      </c>
      <c r="J59" s="4">
        <v>320</v>
      </c>
      <c r="K59" s="4">
        <v>2.5</v>
      </c>
      <c r="L59" s="4" t="s">
        <v>67</v>
      </c>
      <c r="M59" s="4">
        <v>2.69</v>
      </c>
      <c r="N59" s="4" t="s">
        <v>65</v>
      </c>
      <c r="O59" s="4">
        <v>16</v>
      </c>
      <c r="P59" s="4">
        <v>20</v>
      </c>
      <c r="Q59" s="4">
        <v>14.4</v>
      </c>
      <c r="R59" s="4">
        <v>22</v>
      </c>
      <c r="S59" s="4">
        <v>2.44</v>
      </c>
      <c r="T59" s="4">
        <f t="shared" si="18"/>
        <v>4.3688451208594451E-6</v>
      </c>
      <c r="U59" s="4">
        <v>15.4</v>
      </c>
      <c r="V59" s="4">
        <v>3.6</v>
      </c>
      <c r="W59" s="4" t="s">
        <v>66</v>
      </c>
      <c r="X59" s="4">
        <v>4.99</v>
      </c>
      <c r="Y59" s="4">
        <v>170</v>
      </c>
      <c r="Z59" s="4">
        <v>2.75</v>
      </c>
      <c r="AA59" s="4">
        <v>0.04</v>
      </c>
      <c r="AB59" s="4" t="s">
        <v>65</v>
      </c>
      <c r="AC59" s="4">
        <v>0.11</v>
      </c>
      <c r="AD59" s="4">
        <v>8.5</v>
      </c>
      <c r="AE59" s="4">
        <v>12</v>
      </c>
      <c r="AF59" s="4">
        <v>0.03</v>
      </c>
      <c r="AG59" s="4">
        <v>7</v>
      </c>
      <c r="AH59" s="4">
        <v>203</v>
      </c>
      <c r="AI59" s="4" t="s">
        <v>67</v>
      </c>
      <c r="AJ59" s="4" t="s">
        <v>77</v>
      </c>
      <c r="AK59" s="4">
        <v>1.3</v>
      </c>
      <c r="AL59" s="4">
        <v>9</v>
      </c>
      <c r="AM59" s="4" t="s">
        <v>68</v>
      </c>
      <c r="AN59" s="4">
        <v>21.8</v>
      </c>
      <c r="AO59" s="4">
        <v>2.2999999999999998</v>
      </c>
      <c r="AP59" s="4">
        <v>54</v>
      </c>
      <c r="AQ59" s="4">
        <v>0.7</v>
      </c>
      <c r="AR59" s="4" t="s">
        <v>69</v>
      </c>
      <c r="AS59" s="4">
        <v>12</v>
      </c>
      <c r="AT59" s="4">
        <v>2000</v>
      </c>
      <c r="AU59" s="4">
        <v>0.5</v>
      </c>
      <c r="AV59" s="4">
        <v>3.5</v>
      </c>
      <c r="AW59" s="4">
        <v>40</v>
      </c>
      <c r="AX59" s="4">
        <v>69</v>
      </c>
      <c r="AY59" s="4">
        <v>21</v>
      </c>
      <c r="AZ59" s="4">
        <v>40</v>
      </c>
      <c r="BA59" s="4">
        <f t="shared" si="19"/>
        <v>6.069802731411229E-5</v>
      </c>
      <c r="BB59" s="4">
        <v>138</v>
      </c>
      <c r="BC59" s="4">
        <v>35</v>
      </c>
      <c r="BD59" s="4">
        <v>68.400000000000006</v>
      </c>
      <c r="BE59" s="4">
        <v>8</v>
      </c>
      <c r="BF59" s="4">
        <v>28.8</v>
      </c>
      <c r="BG59" s="4">
        <v>5.2</v>
      </c>
      <c r="BH59" s="4">
        <v>1</v>
      </c>
      <c r="BI59" s="4">
        <v>4.5999999999999996</v>
      </c>
      <c r="BJ59" s="4">
        <v>0.64</v>
      </c>
      <c r="BK59" s="4">
        <v>3.9</v>
      </c>
      <c r="BL59" s="4">
        <v>0.74</v>
      </c>
      <c r="BM59" s="4">
        <v>2.2999999999999998</v>
      </c>
      <c r="BN59" s="4">
        <v>0.35</v>
      </c>
      <c r="BO59" s="4">
        <v>2.25</v>
      </c>
      <c r="BP59" s="4">
        <v>0.36</v>
      </c>
      <c r="BQ59" s="4">
        <f t="shared" si="24"/>
        <v>0.92105263157894735</v>
      </c>
      <c r="BR59" s="4">
        <f t="shared" si="25"/>
        <v>0.85500000000000009</v>
      </c>
      <c r="BS59" s="4">
        <f t="shared" si="26"/>
        <v>0.898876404494382</v>
      </c>
      <c r="BT59" s="4">
        <f t="shared" si="27"/>
        <v>0.9</v>
      </c>
      <c r="BU59" s="4">
        <f t="shared" si="28"/>
        <v>0.92857142857142871</v>
      </c>
      <c r="BV59" s="4">
        <f t="shared" si="29"/>
        <v>0.90909090909090906</v>
      </c>
      <c r="BW59" s="4">
        <f t="shared" si="30"/>
        <v>0.97872340425531901</v>
      </c>
      <c r="BX59" s="4">
        <f t="shared" si="31"/>
        <v>0.83116883116883111</v>
      </c>
      <c r="BY59" s="4">
        <f t="shared" si="32"/>
        <v>0.88636363636363624</v>
      </c>
      <c r="BZ59" s="4">
        <f t="shared" si="33"/>
        <v>0.77777777777777779</v>
      </c>
      <c r="CA59" s="4">
        <f t="shared" si="34"/>
        <v>0.74</v>
      </c>
      <c r="CB59" s="4">
        <f t="shared" si="35"/>
        <v>0.79310344827586199</v>
      </c>
      <c r="CC59" s="4">
        <f t="shared" si="36"/>
        <v>0.87499999999999989</v>
      </c>
      <c r="CD59" s="4">
        <f t="shared" si="37"/>
        <v>0.8035714285714286</v>
      </c>
      <c r="CE59" s="4">
        <f t="shared" si="38"/>
        <v>0.83720930232558133</v>
      </c>
      <c r="CF59" s="4">
        <f t="shared" si="20"/>
        <v>0.95237648437500011</v>
      </c>
      <c r="CG59" s="4"/>
      <c r="CH59" s="4"/>
      <c r="CI59" s="4"/>
      <c r="CJ59" s="4"/>
      <c r="CK59" s="4"/>
    </row>
    <row r="60" spans="1:89" x14ac:dyDescent="0.25">
      <c r="A60" s="4" t="s">
        <v>133</v>
      </c>
      <c r="B60" s="4">
        <v>236.1</v>
      </c>
      <c r="C60" s="4" t="s">
        <v>64</v>
      </c>
      <c r="D60" s="4" t="e">
        <f t="shared" si="21"/>
        <v>#VALUE!</v>
      </c>
      <c r="E60" s="4">
        <f t="shared" si="22"/>
        <v>0.63897763578274758</v>
      </c>
      <c r="F60" s="4" t="e">
        <f t="shared" si="23"/>
        <v>#VALUE!</v>
      </c>
      <c r="G60" s="4" t="s">
        <v>69</v>
      </c>
      <c r="H60" s="4">
        <v>3.13</v>
      </c>
      <c r="I60" s="4">
        <v>2</v>
      </c>
      <c r="J60" s="4">
        <v>3000</v>
      </c>
      <c r="K60" s="4">
        <v>1.5</v>
      </c>
      <c r="L60" s="4" t="s">
        <v>67</v>
      </c>
      <c r="M60" s="4">
        <v>5.25</v>
      </c>
      <c r="N60" s="4" t="s">
        <v>65</v>
      </c>
      <c r="O60" s="4">
        <v>27</v>
      </c>
      <c r="P60" s="4">
        <v>20</v>
      </c>
      <c r="Q60" s="4">
        <v>6.9</v>
      </c>
      <c r="R60" s="4">
        <v>18</v>
      </c>
      <c r="S60" s="4">
        <v>1.18</v>
      </c>
      <c r="T60" s="4">
        <f t="shared" si="18"/>
        <v>2.1128021486123545E-6</v>
      </c>
      <c r="U60" s="4">
        <v>9.8000000000000007</v>
      </c>
      <c r="V60" s="4">
        <v>2.6</v>
      </c>
      <c r="W60" s="4" t="s">
        <v>66</v>
      </c>
      <c r="X60" s="4">
        <v>3.63</v>
      </c>
      <c r="Y60" s="4">
        <v>90</v>
      </c>
      <c r="Z60" s="4">
        <v>3.82</v>
      </c>
      <c r="AA60" s="4">
        <v>9.5000000000000001E-2</v>
      </c>
      <c r="AB60" s="4" t="s">
        <v>65</v>
      </c>
      <c r="AC60" s="4">
        <v>0.08</v>
      </c>
      <c r="AD60" s="4">
        <v>6</v>
      </c>
      <c r="AE60" s="4">
        <v>12</v>
      </c>
      <c r="AF60" s="4">
        <v>0.03</v>
      </c>
      <c r="AG60" s="4">
        <v>6</v>
      </c>
      <c r="AH60" s="4">
        <v>111</v>
      </c>
      <c r="AI60" s="4" t="s">
        <v>67</v>
      </c>
      <c r="AJ60" s="4">
        <v>1000</v>
      </c>
      <c r="AK60" s="4">
        <v>0.7</v>
      </c>
      <c r="AL60" s="4">
        <v>7</v>
      </c>
      <c r="AM60" s="4" t="s">
        <v>68</v>
      </c>
      <c r="AN60" s="4">
        <v>17.7</v>
      </c>
      <c r="AO60" s="4">
        <v>1.7</v>
      </c>
      <c r="AP60" s="4">
        <v>233</v>
      </c>
      <c r="AQ60" s="4">
        <v>0.5</v>
      </c>
      <c r="AR60" s="4" t="s">
        <v>69</v>
      </c>
      <c r="AS60" s="4">
        <v>8</v>
      </c>
      <c r="AT60" s="4">
        <v>1300</v>
      </c>
      <c r="AU60" s="4">
        <v>0.3</v>
      </c>
      <c r="AV60" s="4">
        <v>2</v>
      </c>
      <c r="AW60" s="4" t="s">
        <v>120</v>
      </c>
      <c r="AX60" s="4">
        <v>153</v>
      </c>
      <c r="AY60" s="4">
        <v>15</v>
      </c>
      <c r="AZ60" s="4">
        <v>30</v>
      </c>
      <c r="BA60" s="4">
        <f t="shared" si="19"/>
        <v>4.5523520485584216E-5</v>
      </c>
      <c r="BB60" s="4">
        <v>96</v>
      </c>
      <c r="BC60" s="4">
        <v>21.1</v>
      </c>
      <c r="BD60" s="4">
        <v>42.9</v>
      </c>
      <c r="BE60" s="4">
        <v>5.15</v>
      </c>
      <c r="BF60" s="4">
        <v>19.100000000000001</v>
      </c>
      <c r="BG60" s="4">
        <v>3.8</v>
      </c>
      <c r="BH60" s="4">
        <v>0.75</v>
      </c>
      <c r="BI60" s="4">
        <v>3.6</v>
      </c>
      <c r="BJ60" s="4">
        <v>0.48</v>
      </c>
      <c r="BK60" s="4">
        <v>2.75</v>
      </c>
      <c r="BL60" s="4">
        <v>0.5</v>
      </c>
      <c r="BM60" s="4">
        <v>1.5</v>
      </c>
      <c r="BN60" s="4">
        <v>0.2</v>
      </c>
      <c r="BO60" s="4">
        <v>1.45</v>
      </c>
      <c r="BP60" s="4">
        <v>0.22</v>
      </c>
      <c r="BQ60" s="4">
        <f t="shared" si="24"/>
        <v>0.5552631578947369</v>
      </c>
      <c r="BR60" s="4">
        <f t="shared" si="25"/>
        <v>0.53625</v>
      </c>
      <c r="BS60" s="4">
        <f t="shared" si="26"/>
        <v>0.5786516853932584</v>
      </c>
      <c r="BT60" s="4">
        <f t="shared" si="27"/>
        <v>0.59687500000000004</v>
      </c>
      <c r="BU60" s="4">
        <f t="shared" si="28"/>
        <v>0.6785714285714286</v>
      </c>
      <c r="BV60" s="4">
        <f t="shared" si="29"/>
        <v>0.68181818181818177</v>
      </c>
      <c r="BW60" s="4">
        <f t="shared" si="30"/>
        <v>0.76595744680851063</v>
      </c>
      <c r="BX60" s="4">
        <f t="shared" si="31"/>
        <v>0.62337662337662336</v>
      </c>
      <c r="BY60" s="4">
        <f t="shared" si="32"/>
        <v>0.625</v>
      </c>
      <c r="BZ60" s="4">
        <f t="shared" si="33"/>
        <v>0.55555555555555558</v>
      </c>
      <c r="CA60" s="4">
        <f t="shared" si="34"/>
        <v>0.5</v>
      </c>
      <c r="CB60" s="4">
        <f t="shared" si="35"/>
        <v>0.51724137931034486</v>
      </c>
      <c r="CC60" s="4">
        <f t="shared" si="36"/>
        <v>0.5</v>
      </c>
      <c r="CD60" s="4">
        <f t="shared" si="37"/>
        <v>0.5178571428571429</v>
      </c>
      <c r="CE60" s="4">
        <f t="shared" si="38"/>
        <v>0.51162790697674421</v>
      </c>
      <c r="CF60" s="4">
        <f t="shared" si="20"/>
        <v>0.95590833696625521</v>
      </c>
      <c r="CG60" s="4"/>
      <c r="CH60" s="4"/>
      <c r="CI60" s="4"/>
      <c r="CJ60" s="4"/>
      <c r="CK60" s="4"/>
    </row>
    <row r="61" spans="1:89" x14ac:dyDescent="0.25">
      <c r="A61" s="4" t="s">
        <v>134</v>
      </c>
      <c r="B61" s="4">
        <v>237.3</v>
      </c>
      <c r="C61" s="4" t="s">
        <v>64</v>
      </c>
      <c r="D61" s="4" t="e">
        <f t="shared" si="21"/>
        <v>#VALUE!</v>
      </c>
      <c r="E61" s="4">
        <f t="shared" si="22"/>
        <v>0.51282051282051289</v>
      </c>
      <c r="F61" s="4" t="e">
        <f t="shared" si="23"/>
        <v>#VALUE!</v>
      </c>
      <c r="G61" s="4" t="s">
        <v>69</v>
      </c>
      <c r="H61" s="4">
        <v>5.85</v>
      </c>
      <c r="I61" s="4">
        <v>3</v>
      </c>
      <c r="J61" s="4">
        <v>80</v>
      </c>
      <c r="K61" s="4">
        <v>4.5</v>
      </c>
      <c r="L61" s="4">
        <v>0.4</v>
      </c>
      <c r="M61" s="4">
        <v>0.08</v>
      </c>
      <c r="N61" s="4" t="s">
        <v>65</v>
      </c>
      <c r="O61" s="4">
        <v>7</v>
      </c>
      <c r="P61" s="4" t="s">
        <v>120</v>
      </c>
      <c r="Q61" s="4">
        <v>6.1</v>
      </c>
      <c r="R61" s="4">
        <v>4</v>
      </c>
      <c r="S61" s="4">
        <v>2.98</v>
      </c>
      <c r="T61" s="4">
        <f t="shared" si="18"/>
        <v>5.3357206803939119E-6</v>
      </c>
      <c r="U61" s="4">
        <v>20.6</v>
      </c>
      <c r="V61" s="4">
        <v>4.5999999999999996</v>
      </c>
      <c r="W61" s="4" t="s">
        <v>66</v>
      </c>
      <c r="X61" s="4">
        <v>7.42</v>
      </c>
      <c r="Y61" s="4">
        <v>550</v>
      </c>
      <c r="Z61" s="4">
        <v>1.58</v>
      </c>
      <c r="AA61" s="4" t="s">
        <v>85</v>
      </c>
      <c r="AB61" s="4" t="s">
        <v>65</v>
      </c>
      <c r="AC61" s="4">
        <v>0.11</v>
      </c>
      <c r="AD61" s="4">
        <v>17</v>
      </c>
      <c r="AE61" s="4">
        <v>6</v>
      </c>
      <c r="AF61" s="4">
        <v>2.5000000000000001E-2</v>
      </c>
      <c r="AG61" s="4">
        <v>13</v>
      </c>
      <c r="AH61" s="4">
        <v>218</v>
      </c>
      <c r="AI61" s="4" t="s">
        <v>67</v>
      </c>
      <c r="AJ61" s="4" t="s">
        <v>77</v>
      </c>
      <c r="AK61" s="4">
        <v>1.4</v>
      </c>
      <c r="AL61" s="4">
        <v>7</v>
      </c>
      <c r="AM61" s="4" t="s">
        <v>68</v>
      </c>
      <c r="AN61" s="4">
        <v>20.2</v>
      </c>
      <c r="AO61" s="4">
        <v>4.3</v>
      </c>
      <c r="AP61" s="4">
        <v>17.5</v>
      </c>
      <c r="AQ61" s="4">
        <v>2.1</v>
      </c>
      <c r="AR61" s="4">
        <v>0.2</v>
      </c>
      <c r="AS61" s="4">
        <v>34.1</v>
      </c>
      <c r="AT61" s="4">
        <v>1000</v>
      </c>
      <c r="AU61" s="4">
        <v>0.2</v>
      </c>
      <c r="AV61" s="4">
        <v>3</v>
      </c>
      <c r="AW61" s="4" t="s">
        <v>120</v>
      </c>
      <c r="AX61" s="4">
        <v>36</v>
      </c>
      <c r="AY61" s="4">
        <v>18</v>
      </c>
      <c r="AZ61" s="4">
        <v>16</v>
      </c>
      <c r="BA61" s="4">
        <f t="shared" si="19"/>
        <v>2.4279210925644913E-5</v>
      </c>
      <c r="BB61" s="4">
        <v>131</v>
      </c>
      <c r="BC61" s="4">
        <v>3.7</v>
      </c>
      <c r="BD61" s="4">
        <v>8.5</v>
      </c>
      <c r="BE61" s="4">
        <v>1.2</v>
      </c>
      <c r="BF61" s="4">
        <v>5.25</v>
      </c>
      <c r="BG61" s="4">
        <v>1.75</v>
      </c>
      <c r="BH61" s="4">
        <v>0.4</v>
      </c>
      <c r="BI61" s="4">
        <v>2.6</v>
      </c>
      <c r="BJ61" s="4">
        <v>0.46</v>
      </c>
      <c r="BK61" s="4">
        <v>3.1</v>
      </c>
      <c r="BL61" s="4">
        <v>0.64</v>
      </c>
      <c r="BM61" s="4">
        <v>1.95</v>
      </c>
      <c r="BN61" s="4">
        <v>0.3</v>
      </c>
      <c r="BO61" s="4">
        <v>2</v>
      </c>
      <c r="BP61" s="4">
        <v>0.34</v>
      </c>
      <c r="BQ61" s="4">
        <f t="shared" si="24"/>
        <v>9.736842105263159E-2</v>
      </c>
      <c r="BR61" s="4">
        <f t="shared" si="25"/>
        <v>0.10625</v>
      </c>
      <c r="BS61" s="4">
        <f t="shared" si="26"/>
        <v>0.1348314606741573</v>
      </c>
      <c r="BT61" s="4">
        <f t="shared" si="27"/>
        <v>0.1640625</v>
      </c>
      <c r="BU61" s="4">
        <f t="shared" si="28"/>
        <v>0.3125</v>
      </c>
      <c r="BV61" s="4">
        <f t="shared" si="29"/>
        <v>0.36363636363636365</v>
      </c>
      <c r="BW61" s="4">
        <f t="shared" si="30"/>
        <v>0.55319148936170215</v>
      </c>
      <c r="BX61" s="4">
        <f t="shared" si="31"/>
        <v>0.59740259740259738</v>
      </c>
      <c r="BY61" s="4">
        <f t="shared" si="32"/>
        <v>0.70454545454545447</v>
      </c>
      <c r="BZ61" s="4">
        <f t="shared" si="33"/>
        <v>0.66666666666666663</v>
      </c>
      <c r="CA61" s="4">
        <f t="shared" si="34"/>
        <v>0.64</v>
      </c>
      <c r="CB61" s="4">
        <f t="shared" si="35"/>
        <v>0.67241379310344829</v>
      </c>
      <c r="CC61" s="4">
        <f t="shared" si="36"/>
        <v>0.74999999999999989</v>
      </c>
      <c r="CD61" s="4">
        <f t="shared" si="37"/>
        <v>0.7142857142857143</v>
      </c>
      <c r="CE61" s="4">
        <f t="shared" si="38"/>
        <v>0.79069767441860472</v>
      </c>
      <c r="CF61" s="4">
        <f t="shared" si="20"/>
        <v>0.95886128743489596</v>
      </c>
      <c r="CG61" s="4"/>
      <c r="CH61" s="4"/>
      <c r="CI61" s="4"/>
      <c r="CJ61" s="4"/>
      <c r="CK61" s="4"/>
    </row>
    <row r="62" spans="1:89" x14ac:dyDescent="0.25">
      <c r="A62" s="4" t="s">
        <v>135</v>
      </c>
      <c r="B62" s="4">
        <v>238.8</v>
      </c>
      <c r="C62" s="4" t="s">
        <v>64</v>
      </c>
      <c r="D62" s="4" t="e">
        <f t="shared" si="21"/>
        <v>#VALUE!</v>
      </c>
      <c r="E62" s="4">
        <f t="shared" si="22"/>
        <v>0.60096153846153844</v>
      </c>
      <c r="F62" s="4">
        <f t="shared" si="23"/>
        <v>4.8076923076923075</v>
      </c>
      <c r="G62" s="4" t="s">
        <v>69</v>
      </c>
      <c r="H62" s="4">
        <v>4.16</v>
      </c>
      <c r="I62" s="4">
        <v>6</v>
      </c>
      <c r="J62" s="4">
        <v>160</v>
      </c>
      <c r="K62" s="4">
        <v>2.5</v>
      </c>
      <c r="L62" s="4">
        <v>0.2</v>
      </c>
      <c r="M62" s="4">
        <v>2.64</v>
      </c>
      <c r="N62" s="4" t="s">
        <v>65</v>
      </c>
      <c r="O62" s="4">
        <v>16</v>
      </c>
      <c r="P62" s="4" t="s">
        <v>120</v>
      </c>
      <c r="Q62" s="4">
        <v>14.9</v>
      </c>
      <c r="R62" s="4">
        <v>8</v>
      </c>
      <c r="S62" s="4">
        <v>2.72</v>
      </c>
      <c r="T62" s="4">
        <f t="shared" si="18"/>
        <v>4.8701880035810207E-6</v>
      </c>
      <c r="U62" s="4">
        <v>17</v>
      </c>
      <c r="V62" s="4">
        <v>2.8</v>
      </c>
      <c r="W62" s="4" t="s">
        <v>66</v>
      </c>
      <c r="X62" s="4">
        <v>4.58</v>
      </c>
      <c r="Y62" s="4">
        <v>190</v>
      </c>
      <c r="Z62" s="4">
        <v>2.44</v>
      </c>
      <c r="AA62" s="4">
        <v>4.4999999999999998E-2</v>
      </c>
      <c r="AB62" s="4" t="s">
        <v>65</v>
      </c>
      <c r="AC62" s="4">
        <v>0.1</v>
      </c>
      <c r="AD62" s="4">
        <v>9</v>
      </c>
      <c r="AE62" s="4">
        <v>16</v>
      </c>
      <c r="AF62" s="4">
        <v>3.5000000000000003E-2</v>
      </c>
      <c r="AG62" s="4">
        <v>6</v>
      </c>
      <c r="AH62" s="4">
        <v>184</v>
      </c>
      <c r="AI62" s="4" t="s">
        <v>67</v>
      </c>
      <c r="AJ62" s="4" t="s">
        <v>77</v>
      </c>
      <c r="AK62" s="4">
        <v>1.6</v>
      </c>
      <c r="AL62" s="4">
        <v>10</v>
      </c>
      <c r="AM62" s="4" t="s">
        <v>68</v>
      </c>
      <c r="AN62" s="4">
        <v>16.600000000000001</v>
      </c>
      <c r="AO62" s="4">
        <v>2.4</v>
      </c>
      <c r="AP62" s="4">
        <v>41</v>
      </c>
      <c r="AQ62" s="4">
        <v>0.8</v>
      </c>
      <c r="AR62" s="4" t="s">
        <v>69</v>
      </c>
      <c r="AS62" s="4">
        <v>11</v>
      </c>
      <c r="AT62" s="4">
        <v>1500</v>
      </c>
      <c r="AU62" s="4">
        <v>0.4</v>
      </c>
      <c r="AV62" s="4">
        <v>2.5</v>
      </c>
      <c r="AW62" s="4">
        <v>20</v>
      </c>
      <c r="AX62" s="4">
        <v>48</v>
      </c>
      <c r="AY62" s="4">
        <v>18</v>
      </c>
      <c r="AZ62" s="4">
        <v>46</v>
      </c>
      <c r="BA62" s="4">
        <f t="shared" si="19"/>
        <v>6.9802731411229129E-5</v>
      </c>
      <c r="BB62" s="4">
        <v>101</v>
      </c>
      <c r="BC62" s="4">
        <v>33.4</v>
      </c>
      <c r="BD62" s="4">
        <v>62.7</v>
      </c>
      <c r="BE62" s="4">
        <v>7.3</v>
      </c>
      <c r="BF62" s="4">
        <v>25.9</v>
      </c>
      <c r="BG62" s="4">
        <v>4.7</v>
      </c>
      <c r="BH62" s="4">
        <v>0.9</v>
      </c>
      <c r="BI62" s="4">
        <v>4.2</v>
      </c>
      <c r="BJ62" s="4">
        <v>0.56000000000000005</v>
      </c>
      <c r="BK62" s="4">
        <v>3.5</v>
      </c>
      <c r="BL62" s="4">
        <v>0.66</v>
      </c>
      <c r="BM62" s="4">
        <v>1.9</v>
      </c>
      <c r="BN62" s="4">
        <v>0.3</v>
      </c>
      <c r="BO62" s="4">
        <v>1.85</v>
      </c>
      <c r="BP62" s="4">
        <v>0.28000000000000003</v>
      </c>
      <c r="BQ62" s="4">
        <f t="shared" si="24"/>
        <v>0.87894736842105259</v>
      </c>
      <c r="BR62" s="4">
        <f t="shared" si="25"/>
        <v>0.78375000000000006</v>
      </c>
      <c r="BS62" s="4">
        <f t="shared" si="26"/>
        <v>0.82022471910112349</v>
      </c>
      <c r="BT62" s="4">
        <f t="shared" si="27"/>
        <v>0.80937499999999996</v>
      </c>
      <c r="BU62" s="4">
        <f t="shared" si="28"/>
        <v>0.83928571428571441</v>
      </c>
      <c r="BV62" s="4">
        <f t="shared" si="29"/>
        <v>0.81818181818181812</v>
      </c>
      <c r="BW62" s="4">
        <f t="shared" si="30"/>
        <v>0.8936170212765957</v>
      </c>
      <c r="BX62" s="4">
        <f t="shared" si="31"/>
        <v>0.72727272727272729</v>
      </c>
      <c r="BY62" s="4">
        <f t="shared" si="32"/>
        <v>0.79545454545454541</v>
      </c>
      <c r="BZ62" s="4">
        <f t="shared" si="33"/>
        <v>0.66666666666666663</v>
      </c>
      <c r="CA62" s="4">
        <f t="shared" si="34"/>
        <v>0.66</v>
      </c>
      <c r="CB62" s="4">
        <f t="shared" si="35"/>
        <v>0.65517241379310343</v>
      </c>
      <c r="CC62" s="4">
        <f t="shared" si="36"/>
        <v>0.74999999999999989</v>
      </c>
      <c r="CD62" s="4">
        <f t="shared" si="37"/>
        <v>0.66071428571428581</v>
      </c>
      <c r="CE62" s="4">
        <f t="shared" si="38"/>
        <v>0.65116279069767447</v>
      </c>
      <c r="CF62" s="4">
        <f t="shared" si="20"/>
        <v>0.94289130890528261</v>
      </c>
      <c r="CG62" s="4"/>
      <c r="CH62" s="4"/>
      <c r="CI62" s="4"/>
      <c r="CJ62" s="4"/>
      <c r="CK62" s="4"/>
    </row>
    <row r="63" spans="1:89" x14ac:dyDescent="0.25">
      <c r="A63" s="4" t="s">
        <v>136</v>
      </c>
      <c r="B63" s="4">
        <v>240</v>
      </c>
      <c r="C63" s="4" t="s">
        <v>64</v>
      </c>
      <c r="D63" s="4">
        <f t="shared" si="21"/>
        <v>13.333333333333334</v>
      </c>
      <c r="E63" s="4" t="e">
        <f t="shared" si="22"/>
        <v>#VALUE!</v>
      </c>
      <c r="F63" s="4" t="e">
        <f t="shared" si="23"/>
        <v>#VALUE!</v>
      </c>
      <c r="G63" s="4" t="s">
        <v>69</v>
      </c>
      <c r="H63" s="4">
        <v>7.4999999999999997E-2</v>
      </c>
      <c r="I63" s="4">
        <v>3</v>
      </c>
      <c r="J63" s="4">
        <v>980</v>
      </c>
      <c r="K63" s="4" t="s">
        <v>65</v>
      </c>
      <c r="L63" s="4">
        <v>0.4</v>
      </c>
      <c r="M63" s="4">
        <v>10.199999999999999</v>
      </c>
      <c r="N63" s="4" t="s">
        <v>65</v>
      </c>
      <c r="O63" s="4">
        <v>29</v>
      </c>
      <c r="P63" s="4" t="s">
        <v>120</v>
      </c>
      <c r="Q63" s="4">
        <v>0.2</v>
      </c>
      <c r="R63" s="4">
        <v>10</v>
      </c>
      <c r="S63" s="4">
        <v>0.17</v>
      </c>
      <c r="T63" s="4">
        <f t="shared" si="18"/>
        <v>3.043867502238138E-7</v>
      </c>
      <c r="U63" s="4" t="s">
        <v>69</v>
      </c>
      <c r="V63" s="4" t="s">
        <v>69</v>
      </c>
      <c r="W63" s="4" t="s">
        <v>66</v>
      </c>
      <c r="X63" s="4">
        <v>0.12</v>
      </c>
      <c r="Y63" s="4" t="s">
        <v>121</v>
      </c>
      <c r="Z63" s="4">
        <v>5.77</v>
      </c>
      <c r="AA63" s="4">
        <v>0.105</v>
      </c>
      <c r="AB63" s="4">
        <v>1</v>
      </c>
      <c r="AC63" s="4">
        <v>0.04</v>
      </c>
      <c r="AD63" s="4" t="s">
        <v>65</v>
      </c>
      <c r="AE63" s="4" t="s">
        <v>81</v>
      </c>
      <c r="AF63" s="4">
        <v>1.4999999999999999E-2</v>
      </c>
      <c r="AG63" s="4">
        <v>8</v>
      </c>
      <c r="AH63" s="4">
        <v>2</v>
      </c>
      <c r="AI63" s="4" t="s">
        <v>67</v>
      </c>
      <c r="AJ63" s="4" t="s">
        <v>77</v>
      </c>
      <c r="AK63" s="4">
        <v>0.2</v>
      </c>
      <c r="AL63" s="4" t="s">
        <v>122</v>
      </c>
      <c r="AM63" s="4" t="s">
        <v>68</v>
      </c>
      <c r="AN63" s="4">
        <v>28.3</v>
      </c>
      <c r="AO63" s="4">
        <v>0.2</v>
      </c>
      <c r="AP63" s="4">
        <v>83.5</v>
      </c>
      <c r="AQ63" s="4" t="s">
        <v>67</v>
      </c>
      <c r="AR63" s="4" t="s">
        <v>69</v>
      </c>
      <c r="AS63" s="4">
        <v>0.2</v>
      </c>
      <c r="AT63" s="4" t="e">
        <v>#VALUE!</v>
      </c>
      <c r="AU63" s="4" t="s">
        <v>67</v>
      </c>
      <c r="AV63" s="4" t="s">
        <v>65</v>
      </c>
      <c r="AW63" s="4" t="s">
        <v>120</v>
      </c>
      <c r="AX63" s="4">
        <v>165</v>
      </c>
      <c r="AY63" s="4" t="s">
        <v>122</v>
      </c>
      <c r="AZ63" s="4">
        <v>8</v>
      </c>
      <c r="BA63" s="4">
        <f t="shared" si="19"/>
        <v>1.2139605462822457E-5</v>
      </c>
      <c r="BB63" s="4">
        <v>2</v>
      </c>
      <c r="BC63" s="4">
        <v>2.1</v>
      </c>
      <c r="BD63" s="4">
        <v>4.2</v>
      </c>
      <c r="BE63" s="4">
        <v>0.7</v>
      </c>
      <c r="BF63" s="4">
        <v>1.8</v>
      </c>
      <c r="BG63" s="4">
        <v>0.35</v>
      </c>
      <c r="BH63" s="4">
        <v>0.1</v>
      </c>
      <c r="BI63" s="4">
        <v>0.4</v>
      </c>
      <c r="BJ63" s="4">
        <v>0.04</v>
      </c>
      <c r="BK63" s="4">
        <v>0.25</v>
      </c>
      <c r="BL63" s="4">
        <v>0.04</v>
      </c>
      <c r="BM63" s="4">
        <v>0.1</v>
      </c>
      <c r="BN63" s="4" t="s">
        <v>66</v>
      </c>
      <c r="BO63" s="4">
        <v>0.1</v>
      </c>
      <c r="BP63" s="4" t="s">
        <v>137</v>
      </c>
      <c r="BQ63" s="4">
        <f t="shared" si="24"/>
        <v>5.5263157894736847E-2</v>
      </c>
      <c r="BR63" s="4">
        <f t="shared" si="25"/>
        <v>5.2500000000000005E-2</v>
      </c>
      <c r="BS63" s="4">
        <f t="shared" si="26"/>
        <v>7.8651685393258425E-2</v>
      </c>
      <c r="BT63" s="4">
        <f t="shared" si="27"/>
        <v>5.6250000000000001E-2</v>
      </c>
      <c r="BU63" s="4">
        <f t="shared" si="28"/>
        <v>6.25E-2</v>
      </c>
      <c r="BV63" s="4">
        <f t="shared" si="29"/>
        <v>9.0909090909090912E-2</v>
      </c>
      <c r="BW63" s="4">
        <f t="shared" si="30"/>
        <v>8.5106382978723402E-2</v>
      </c>
      <c r="BX63" s="4">
        <f t="shared" si="31"/>
        <v>5.1948051948051945E-2</v>
      </c>
      <c r="BY63" s="4">
        <f t="shared" si="32"/>
        <v>5.6818181818181816E-2</v>
      </c>
      <c r="BZ63" s="4" t="e">
        <f t="shared" si="33"/>
        <v>#VALUE!</v>
      </c>
      <c r="CA63" s="4">
        <f t="shared" si="34"/>
        <v>0.04</v>
      </c>
      <c r="CB63" s="4">
        <f t="shared" si="35"/>
        <v>3.4482758620689655E-2</v>
      </c>
      <c r="CC63" s="4" t="e">
        <f t="shared" si="36"/>
        <v>#VALUE!</v>
      </c>
      <c r="CD63" s="4">
        <f t="shared" si="37"/>
        <v>3.5714285714285719E-2</v>
      </c>
      <c r="CE63" s="4" t="e">
        <f t="shared" si="38"/>
        <v>#VALUE!</v>
      </c>
      <c r="CF63" s="4">
        <f t="shared" si="20"/>
        <v>0.47738169642857153</v>
      </c>
      <c r="CG63" s="4"/>
      <c r="CH63" s="4"/>
      <c r="CI63" s="4"/>
      <c r="CJ63" s="4"/>
      <c r="CK63" s="4"/>
    </row>
    <row r="64" spans="1:89" x14ac:dyDescent="0.25">
      <c r="A64" s="4" t="s">
        <v>138</v>
      </c>
      <c r="B64" s="4">
        <v>242.2</v>
      </c>
      <c r="C64" s="4" t="s">
        <v>64</v>
      </c>
      <c r="D64" s="4" t="e">
        <f t="shared" si="21"/>
        <v>#VALUE!</v>
      </c>
      <c r="E64" s="4">
        <f t="shared" si="22"/>
        <v>0.37453183520599254</v>
      </c>
      <c r="F64" s="4">
        <f t="shared" si="23"/>
        <v>7.4906367041198507</v>
      </c>
      <c r="G64" s="4" t="s">
        <v>69</v>
      </c>
      <c r="H64" s="4">
        <v>5.34</v>
      </c>
      <c r="I64" s="4">
        <v>2</v>
      </c>
      <c r="J64" s="4">
        <v>240</v>
      </c>
      <c r="K64" s="4">
        <v>2</v>
      </c>
      <c r="L64" s="4" t="s">
        <v>67</v>
      </c>
      <c r="M64" s="4">
        <v>3.68</v>
      </c>
      <c r="N64" s="4" t="s">
        <v>65</v>
      </c>
      <c r="O64" s="4">
        <v>16</v>
      </c>
      <c r="P64" s="4">
        <v>40</v>
      </c>
      <c r="Q64" s="4">
        <v>17</v>
      </c>
      <c r="R64" s="4">
        <v>12</v>
      </c>
      <c r="S64" s="4">
        <v>3.92</v>
      </c>
      <c r="T64" s="4">
        <f t="shared" si="18"/>
        <v>7.0188003581020584E-6</v>
      </c>
      <c r="U64" s="4">
        <v>13.2</v>
      </c>
      <c r="V64" s="4">
        <v>2.8</v>
      </c>
      <c r="W64" s="4" t="s">
        <v>66</v>
      </c>
      <c r="X64" s="4">
        <v>4.78</v>
      </c>
      <c r="Y64" s="4">
        <v>560</v>
      </c>
      <c r="Z64" s="4">
        <v>5.86</v>
      </c>
      <c r="AA64" s="4">
        <v>0.06</v>
      </c>
      <c r="AB64" s="4" t="s">
        <v>65</v>
      </c>
      <c r="AC64" s="4">
        <v>0.12</v>
      </c>
      <c r="AD64" s="4">
        <v>8.5</v>
      </c>
      <c r="AE64" s="4">
        <v>14</v>
      </c>
      <c r="AF64" s="4">
        <v>3.5000000000000003E-2</v>
      </c>
      <c r="AG64" s="4">
        <v>6</v>
      </c>
      <c r="AH64" s="4">
        <v>190</v>
      </c>
      <c r="AI64" s="4" t="s">
        <v>67</v>
      </c>
      <c r="AJ64" s="4" t="s">
        <v>77</v>
      </c>
      <c r="AK64" s="4">
        <v>0.8</v>
      </c>
      <c r="AL64" s="4">
        <v>9</v>
      </c>
      <c r="AM64" s="4" t="s">
        <v>68</v>
      </c>
      <c r="AN64" s="4">
        <v>25.6</v>
      </c>
      <c r="AO64" s="4">
        <v>2.1</v>
      </c>
      <c r="AP64" s="4">
        <v>50.5</v>
      </c>
      <c r="AQ64" s="4">
        <v>0.7</v>
      </c>
      <c r="AR64" s="4" t="s">
        <v>69</v>
      </c>
      <c r="AS64" s="4">
        <v>9.9</v>
      </c>
      <c r="AT64" s="4">
        <v>2450</v>
      </c>
      <c r="AU64" s="4">
        <v>0.4</v>
      </c>
      <c r="AV64" s="4">
        <v>2</v>
      </c>
      <c r="AW64" s="4">
        <v>40</v>
      </c>
      <c r="AX64" s="4">
        <v>66</v>
      </c>
      <c r="AY64" s="4">
        <v>15</v>
      </c>
      <c r="AZ64" s="4">
        <v>44</v>
      </c>
      <c r="BA64" s="4">
        <f t="shared" si="19"/>
        <v>6.6767830045523518E-5</v>
      </c>
      <c r="BB64" s="4">
        <v>105</v>
      </c>
      <c r="BC64" s="4">
        <v>27.8</v>
      </c>
      <c r="BD64" s="4">
        <v>55.5</v>
      </c>
      <c r="BE64" s="4">
        <v>6.6</v>
      </c>
      <c r="BF64" s="4">
        <v>23.8</v>
      </c>
      <c r="BG64" s="4">
        <v>4</v>
      </c>
      <c r="BH64" s="4">
        <v>0.75</v>
      </c>
      <c r="BI64" s="4">
        <v>3.4</v>
      </c>
      <c r="BJ64" s="4">
        <v>0.46</v>
      </c>
      <c r="BK64" s="4">
        <v>3</v>
      </c>
      <c r="BL64" s="4">
        <v>0.54</v>
      </c>
      <c r="BM64" s="4">
        <v>1.7</v>
      </c>
      <c r="BN64" s="4">
        <v>0.25</v>
      </c>
      <c r="BO64" s="4">
        <v>1.65</v>
      </c>
      <c r="BP64" s="4">
        <v>0.26</v>
      </c>
      <c r="BQ64" s="4">
        <f t="shared" si="24"/>
        <v>0.73157894736842111</v>
      </c>
      <c r="BR64" s="4">
        <f t="shared" si="25"/>
        <v>0.69374999999999998</v>
      </c>
      <c r="BS64" s="4">
        <f t="shared" si="26"/>
        <v>0.74157303370786509</v>
      </c>
      <c r="BT64" s="4">
        <f t="shared" si="27"/>
        <v>0.74375000000000002</v>
      </c>
      <c r="BU64" s="4">
        <f t="shared" si="28"/>
        <v>0.7142857142857143</v>
      </c>
      <c r="BV64" s="4">
        <f t="shared" si="29"/>
        <v>0.68181818181818177</v>
      </c>
      <c r="BW64" s="4">
        <f t="shared" si="30"/>
        <v>0.72340425531914887</v>
      </c>
      <c r="BX64" s="4">
        <f t="shared" si="31"/>
        <v>0.59740259740259738</v>
      </c>
      <c r="BY64" s="4">
        <f t="shared" si="32"/>
        <v>0.68181818181818177</v>
      </c>
      <c r="BZ64" s="4">
        <f t="shared" si="33"/>
        <v>0.55555555555555558</v>
      </c>
      <c r="CA64" s="4">
        <f t="shared" si="34"/>
        <v>0.54</v>
      </c>
      <c r="CB64" s="4">
        <f t="shared" si="35"/>
        <v>0.58620689655172409</v>
      </c>
      <c r="CC64" s="4">
        <f t="shared" si="36"/>
        <v>0.625</v>
      </c>
      <c r="CD64" s="4">
        <f t="shared" si="37"/>
        <v>0.5892857142857143</v>
      </c>
      <c r="CE64" s="4">
        <f t="shared" si="38"/>
        <v>0.60465116279069775</v>
      </c>
      <c r="CF64" s="4">
        <f t="shared" si="20"/>
        <v>0.93825765646522052</v>
      </c>
      <c r="CG64" s="4"/>
      <c r="CH64" s="4"/>
      <c r="CI64" s="4"/>
      <c r="CJ64" s="4"/>
      <c r="CK64" s="4"/>
    </row>
    <row r="65" spans="1:89" x14ac:dyDescent="0.25">
      <c r="A65" s="4" t="s">
        <v>139</v>
      </c>
      <c r="B65" s="4">
        <v>243.1</v>
      </c>
      <c r="C65" s="4" t="s">
        <v>64</v>
      </c>
      <c r="D65" s="4" t="e">
        <f t="shared" si="21"/>
        <v>#VALUE!</v>
      </c>
      <c r="E65" s="4">
        <f t="shared" si="22"/>
        <v>0.43103448275862072</v>
      </c>
      <c r="F65" s="4">
        <f t="shared" si="23"/>
        <v>8.6206896551724146</v>
      </c>
      <c r="G65" s="4" t="s">
        <v>69</v>
      </c>
      <c r="H65" s="4">
        <v>4.6399999999999997</v>
      </c>
      <c r="I65" s="4">
        <v>2</v>
      </c>
      <c r="J65" s="4">
        <v>260</v>
      </c>
      <c r="K65" s="4">
        <v>1</v>
      </c>
      <c r="L65" s="4" t="s">
        <v>67</v>
      </c>
      <c r="M65" s="4">
        <v>6.76</v>
      </c>
      <c r="N65" s="4" t="s">
        <v>65</v>
      </c>
      <c r="O65" s="4">
        <v>14</v>
      </c>
      <c r="P65" s="4">
        <v>40</v>
      </c>
      <c r="Q65" s="4">
        <v>12.5</v>
      </c>
      <c r="R65" s="4">
        <v>34</v>
      </c>
      <c r="S65" s="4">
        <v>1.74</v>
      </c>
      <c r="T65" s="4">
        <f t="shared" si="18"/>
        <v>3.1154879140555057E-6</v>
      </c>
      <c r="U65" s="4">
        <v>11.6</v>
      </c>
      <c r="V65" s="4">
        <v>2</v>
      </c>
      <c r="W65" s="4" t="s">
        <v>66</v>
      </c>
      <c r="X65" s="4">
        <v>4.09</v>
      </c>
      <c r="Y65" s="4">
        <v>470</v>
      </c>
      <c r="Z65" s="4">
        <v>7.32</v>
      </c>
      <c r="AA65" s="4">
        <v>0.115</v>
      </c>
      <c r="AB65" s="4" t="s">
        <v>65</v>
      </c>
      <c r="AC65" s="4">
        <v>0.1</v>
      </c>
      <c r="AD65" s="4">
        <v>8</v>
      </c>
      <c r="AE65" s="4">
        <v>12</v>
      </c>
      <c r="AF65" s="4">
        <v>0.05</v>
      </c>
      <c r="AG65" s="4">
        <v>8</v>
      </c>
      <c r="AH65" s="4">
        <v>146</v>
      </c>
      <c r="AI65" s="4" t="s">
        <v>67</v>
      </c>
      <c r="AJ65" s="4" t="s">
        <v>77</v>
      </c>
      <c r="AK65" s="4">
        <v>0.5</v>
      </c>
      <c r="AL65" s="4">
        <v>7</v>
      </c>
      <c r="AM65" s="4" t="s">
        <v>68</v>
      </c>
      <c r="AN65" s="4">
        <v>22.5</v>
      </c>
      <c r="AO65" s="4">
        <v>2.1</v>
      </c>
      <c r="AP65" s="4">
        <v>65</v>
      </c>
      <c r="AQ65" s="4">
        <v>0.6</v>
      </c>
      <c r="AR65" s="4" t="s">
        <v>69</v>
      </c>
      <c r="AS65" s="4">
        <v>9</v>
      </c>
      <c r="AT65" s="4">
        <v>2050</v>
      </c>
      <c r="AU65" s="4">
        <v>0.3</v>
      </c>
      <c r="AV65" s="4">
        <v>2</v>
      </c>
      <c r="AW65" s="4">
        <v>40</v>
      </c>
      <c r="AX65" s="4">
        <v>39</v>
      </c>
      <c r="AY65" s="4">
        <v>14</v>
      </c>
      <c r="AZ65" s="4">
        <v>36</v>
      </c>
      <c r="BA65" s="4">
        <f t="shared" si="19"/>
        <v>5.4628224582701055E-5</v>
      </c>
      <c r="BB65" s="4">
        <v>78</v>
      </c>
      <c r="BC65" s="4">
        <v>19.399999999999999</v>
      </c>
      <c r="BD65" s="4">
        <v>39</v>
      </c>
      <c r="BE65" s="4">
        <v>4.6500000000000004</v>
      </c>
      <c r="BF65" s="4">
        <v>17.3</v>
      </c>
      <c r="BG65" s="4">
        <v>3.4</v>
      </c>
      <c r="BH65" s="4">
        <v>0.65</v>
      </c>
      <c r="BI65" s="4">
        <v>3.4</v>
      </c>
      <c r="BJ65" s="4">
        <v>0.44</v>
      </c>
      <c r="BK65" s="4">
        <v>2.6</v>
      </c>
      <c r="BL65" s="4">
        <v>0.5</v>
      </c>
      <c r="BM65" s="4">
        <v>1.55</v>
      </c>
      <c r="BN65" s="4">
        <v>0.25</v>
      </c>
      <c r="BO65" s="4">
        <v>1.5</v>
      </c>
      <c r="BP65" s="4">
        <v>0.24</v>
      </c>
      <c r="BQ65" s="4">
        <f t="shared" si="24"/>
        <v>0.51052631578947361</v>
      </c>
      <c r="BR65" s="4">
        <f t="shared" si="25"/>
        <v>0.48749999999999999</v>
      </c>
      <c r="BS65" s="4">
        <f t="shared" si="26"/>
        <v>0.52247191011235961</v>
      </c>
      <c r="BT65" s="4">
        <f t="shared" si="27"/>
        <v>0.54062500000000002</v>
      </c>
      <c r="BU65" s="4">
        <f t="shared" si="28"/>
        <v>0.60714285714285721</v>
      </c>
      <c r="BV65" s="4">
        <f t="shared" si="29"/>
        <v>0.59090909090909083</v>
      </c>
      <c r="BW65" s="4">
        <f t="shared" si="30"/>
        <v>0.72340425531914887</v>
      </c>
      <c r="BX65" s="4">
        <f t="shared" si="31"/>
        <v>0.5714285714285714</v>
      </c>
      <c r="BY65" s="4">
        <f t="shared" si="32"/>
        <v>0.59090909090909083</v>
      </c>
      <c r="BZ65" s="4">
        <f t="shared" si="33"/>
        <v>0.51851851851851849</v>
      </c>
      <c r="CA65" s="4">
        <f t="shared" si="34"/>
        <v>0.5</v>
      </c>
      <c r="CB65" s="4">
        <f t="shared" si="35"/>
        <v>0.53448275862068972</v>
      </c>
      <c r="CC65" s="4">
        <f t="shared" si="36"/>
        <v>0.625</v>
      </c>
      <c r="CD65" s="4">
        <f t="shared" si="37"/>
        <v>0.5357142857142857</v>
      </c>
      <c r="CE65" s="4">
        <f t="shared" si="38"/>
        <v>0.55813953488372092</v>
      </c>
      <c r="CF65" s="4">
        <f t="shared" si="20"/>
        <v>0.96548349158862268</v>
      </c>
      <c r="CG65" s="4"/>
      <c r="CH65" s="4"/>
      <c r="CI65" s="4"/>
      <c r="CJ65" s="4"/>
      <c r="CK65" s="4"/>
    </row>
    <row r="66" spans="1:89" x14ac:dyDescent="0.25">
      <c r="A66" s="4" t="s">
        <v>140</v>
      </c>
      <c r="B66" s="4">
        <v>244.5</v>
      </c>
      <c r="C66" s="4" t="s">
        <v>64</v>
      </c>
      <c r="D66" s="4" t="e">
        <f t="shared" ref="D66:D97" si="39">AB66/H66</f>
        <v>#VALUE!</v>
      </c>
      <c r="E66" s="4">
        <f t="shared" ref="E66:E97" si="40">AV66/H66</f>
        <v>0.29498525073746312</v>
      </c>
      <c r="F66" s="4">
        <f t="shared" ref="F66:F97" si="41">AW66/H66</f>
        <v>5.8997050147492622</v>
      </c>
      <c r="G66" s="4" t="s">
        <v>69</v>
      </c>
      <c r="H66" s="4">
        <v>6.78</v>
      </c>
      <c r="I66" s="4">
        <v>2</v>
      </c>
      <c r="J66" s="4">
        <v>280</v>
      </c>
      <c r="K66" s="4">
        <v>3</v>
      </c>
      <c r="L66" s="4" t="s">
        <v>67</v>
      </c>
      <c r="M66" s="4">
        <v>0.39</v>
      </c>
      <c r="N66" s="4" t="s">
        <v>65</v>
      </c>
      <c r="O66" s="4">
        <v>16</v>
      </c>
      <c r="P66" s="4">
        <v>40</v>
      </c>
      <c r="Q66" s="4">
        <v>20.6</v>
      </c>
      <c r="R66" s="4">
        <v>8</v>
      </c>
      <c r="S66" s="4">
        <v>2.04</v>
      </c>
      <c r="T66" s="4">
        <f t="shared" si="18"/>
        <v>3.6526410026857653E-6</v>
      </c>
      <c r="U66" s="4">
        <v>16</v>
      </c>
      <c r="V66" s="4">
        <v>3</v>
      </c>
      <c r="W66" s="4">
        <v>0.1</v>
      </c>
      <c r="X66" s="4">
        <v>7.02</v>
      </c>
      <c r="Y66" s="4">
        <v>820</v>
      </c>
      <c r="Z66" s="4">
        <v>4.54</v>
      </c>
      <c r="AA66" s="4">
        <v>1.4999999999999999E-2</v>
      </c>
      <c r="AB66" s="4" t="s">
        <v>65</v>
      </c>
      <c r="AC66" s="4">
        <v>0.12</v>
      </c>
      <c r="AD66" s="4">
        <v>11.5</v>
      </c>
      <c r="AE66" s="4">
        <v>16</v>
      </c>
      <c r="AF66" s="4">
        <v>0.1</v>
      </c>
      <c r="AG66" s="4">
        <v>6</v>
      </c>
      <c r="AH66" s="4">
        <v>220</v>
      </c>
      <c r="AI66" s="4" t="s">
        <v>67</v>
      </c>
      <c r="AJ66" s="4">
        <v>150</v>
      </c>
      <c r="AK66" s="4">
        <v>0.8</v>
      </c>
      <c r="AL66" s="4">
        <v>8</v>
      </c>
      <c r="AM66" s="4" t="s">
        <v>68</v>
      </c>
      <c r="AN66" s="4">
        <v>31.1</v>
      </c>
      <c r="AO66" s="4">
        <v>2.7</v>
      </c>
      <c r="AP66" s="4">
        <v>54.5</v>
      </c>
      <c r="AQ66" s="4">
        <v>1</v>
      </c>
      <c r="AR66" s="4" t="s">
        <v>69</v>
      </c>
      <c r="AS66" s="4">
        <v>14.3</v>
      </c>
      <c r="AT66" s="4">
        <v>2750</v>
      </c>
      <c r="AU66" s="4">
        <v>0.5</v>
      </c>
      <c r="AV66" s="4">
        <v>2</v>
      </c>
      <c r="AW66" s="4">
        <v>40</v>
      </c>
      <c r="AX66" s="4">
        <v>39</v>
      </c>
      <c r="AY66" s="4">
        <v>17</v>
      </c>
      <c r="AZ66" s="4">
        <v>52</v>
      </c>
      <c r="BA66" s="4">
        <f t="shared" si="19"/>
        <v>7.8907435508345975E-5</v>
      </c>
      <c r="BB66" s="4">
        <v>112</v>
      </c>
      <c r="BC66" s="4">
        <v>39.700000000000003</v>
      </c>
      <c r="BD66" s="4">
        <v>82</v>
      </c>
      <c r="BE66" s="4">
        <v>9.85</v>
      </c>
      <c r="BF66" s="4">
        <v>36.6</v>
      </c>
      <c r="BG66" s="4">
        <v>6.5</v>
      </c>
      <c r="BH66" s="4">
        <v>1.05</v>
      </c>
      <c r="BI66" s="4">
        <v>5.2</v>
      </c>
      <c r="BJ66" s="4">
        <v>0.7</v>
      </c>
      <c r="BK66" s="4">
        <v>4.0999999999999996</v>
      </c>
      <c r="BL66" s="4">
        <v>0.74</v>
      </c>
      <c r="BM66" s="4">
        <v>2.25</v>
      </c>
      <c r="BN66" s="4">
        <v>0.35</v>
      </c>
      <c r="BO66" s="4">
        <v>2.1</v>
      </c>
      <c r="BP66" s="4">
        <v>0.34</v>
      </c>
      <c r="BQ66" s="4">
        <f t="shared" ref="BQ66:BQ97" si="42">BC66/38</f>
        <v>1.0447368421052632</v>
      </c>
      <c r="BR66" s="4">
        <f t="shared" ref="BR66:BR97" si="43">BD66/80</f>
        <v>1.0249999999999999</v>
      </c>
      <c r="BS66" s="4">
        <f t="shared" ref="BS66:BS97" si="44">BE66/8.9</f>
        <v>1.1067415730337078</v>
      </c>
      <c r="BT66" s="4">
        <f t="shared" ref="BT66:BT97" si="45">BF66/32</f>
        <v>1.14375</v>
      </c>
      <c r="BU66" s="4">
        <f t="shared" ref="BU66:BU97" si="46">BG66/5.6</f>
        <v>1.1607142857142858</v>
      </c>
      <c r="BV66" s="4">
        <f t="shared" ref="BV66:BV97" si="47">BH66/1.1</f>
        <v>0.95454545454545447</v>
      </c>
      <c r="BW66" s="4">
        <f t="shared" ref="BW66:BW97" si="48">BI66/4.7</f>
        <v>1.1063829787234043</v>
      </c>
      <c r="BX66" s="4">
        <f t="shared" ref="BX66:BX97" si="49">BJ66/0.77</f>
        <v>0.90909090909090906</v>
      </c>
      <c r="BY66" s="4">
        <f t="shared" ref="BY66:BY97" si="50">BK66/4.4</f>
        <v>0.93181818181818166</v>
      </c>
      <c r="BZ66" s="4">
        <f t="shared" ref="BZ66:BZ97" si="51">AY66/27</f>
        <v>0.62962962962962965</v>
      </c>
      <c r="CA66" s="4">
        <f t="shared" ref="CA66:CA97" si="52">BL66/1</f>
        <v>0.74</v>
      </c>
      <c r="CB66" s="4">
        <f t="shared" ref="CB66:CB97" si="53">BM66/2.9</f>
        <v>0.77586206896551724</v>
      </c>
      <c r="CC66" s="4">
        <f t="shared" ref="CC66:CC97" si="54">BN66/0.4</f>
        <v>0.87499999999999989</v>
      </c>
      <c r="CD66" s="4">
        <f t="shared" ref="CD66:CD97" si="55">BO66/2.8</f>
        <v>0.75000000000000011</v>
      </c>
      <c r="CE66" s="4">
        <f t="shared" ref="CE66:CE97" si="56">BP66/0.43</f>
        <v>0.79069767441860472</v>
      </c>
      <c r="CF66" s="4">
        <f t="shared" si="20"/>
        <v>0.95711147865185908</v>
      </c>
      <c r="CG66" s="4"/>
      <c r="CH66" s="4"/>
      <c r="CI66" s="4"/>
      <c r="CJ66" s="4"/>
      <c r="CK66" s="4"/>
    </row>
    <row r="67" spans="1:89" x14ac:dyDescent="0.25">
      <c r="A67" s="4" t="s">
        <v>141</v>
      </c>
      <c r="B67" s="4">
        <v>245.8</v>
      </c>
      <c r="C67" s="4" t="s">
        <v>64</v>
      </c>
      <c r="D67" s="4" t="e">
        <f t="shared" si="39"/>
        <v>#VALUE!</v>
      </c>
      <c r="E67" s="4">
        <f t="shared" si="40"/>
        <v>0.46189376443418012</v>
      </c>
      <c r="F67" s="4">
        <f t="shared" si="41"/>
        <v>9.2378752886836022</v>
      </c>
      <c r="G67" s="4" t="s">
        <v>69</v>
      </c>
      <c r="H67" s="4">
        <v>4.33</v>
      </c>
      <c r="I67" s="4">
        <v>3</v>
      </c>
      <c r="J67" s="4">
        <v>140</v>
      </c>
      <c r="K67" s="4">
        <v>1.5</v>
      </c>
      <c r="L67" s="4">
        <v>0.2</v>
      </c>
      <c r="M67" s="4">
        <v>5.95</v>
      </c>
      <c r="N67" s="4" t="s">
        <v>65</v>
      </c>
      <c r="O67" s="4">
        <v>15</v>
      </c>
      <c r="P67" s="4">
        <v>40</v>
      </c>
      <c r="Q67" s="4">
        <v>15.5</v>
      </c>
      <c r="R67" s="4">
        <v>40</v>
      </c>
      <c r="S67" s="4">
        <v>2.46</v>
      </c>
      <c r="T67" s="4">
        <f t="shared" ref="T67:T130" si="57">(S67/10^6*100)/55.85</f>
        <v>4.4046553267681287E-6</v>
      </c>
      <c r="U67" s="4">
        <v>10.199999999999999</v>
      </c>
      <c r="V67" s="4">
        <v>2</v>
      </c>
      <c r="W67" s="4" t="s">
        <v>66</v>
      </c>
      <c r="X67" s="4">
        <v>3.93</v>
      </c>
      <c r="Y67" s="4">
        <v>680</v>
      </c>
      <c r="Z67" s="4">
        <v>7.15</v>
      </c>
      <c r="AA67" s="4">
        <v>0.105</v>
      </c>
      <c r="AB67" s="4" t="s">
        <v>65</v>
      </c>
      <c r="AC67" s="4">
        <v>0.09</v>
      </c>
      <c r="AD67" s="4">
        <v>7</v>
      </c>
      <c r="AE67" s="4">
        <v>12</v>
      </c>
      <c r="AF67" s="4">
        <v>4.4999999999999998E-2</v>
      </c>
      <c r="AG67" s="4">
        <v>6</v>
      </c>
      <c r="AH67" s="4">
        <v>154</v>
      </c>
      <c r="AI67" s="4" t="s">
        <v>67</v>
      </c>
      <c r="AJ67" s="4" t="s">
        <v>77</v>
      </c>
      <c r="AK67" s="4">
        <v>0.6</v>
      </c>
      <c r="AL67" s="4">
        <v>7</v>
      </c>
      <c r="AM67" s="4" t="s">
        <v>68</v>
      </c>
      <c r="AN67" s="4">
        <v>23.2</v>
      </c>
      <c r="AO67" s="4">
        <v>1.7</v>
      </c>
      <c r="AP67" s="4">
        <v>47.5</v>
      </c>
      <c r="AQ67" s="4">
        <v>0.5</v>
      </c>
      <c r="AR67" s="4" t="s">
        <v>69</v>
      </c>
      <c r="AS67" s="4">
        <v>7.5</v>
      </c>
      <c r="AT67" s="4">
        <v>1950</v>
      </c>
      <c r="AU67" s="4">
        <v>0.3</v>
      </c>
      <c r="AV67" s="4">
        <v>2</v>
      </c>
      <c r="AW67" s="4">
        <v>40</v>
      </c>
      <c r="AX67" s="4">
        <v>45</v>
      </c>
      <c r="AY67" s="4">
        <v>13</v>
      </c>
      <c r="AZ67" s="4">
        <v>48</v>
      </c>
      <c r="BA67" s="4">
        <f t="shared" ref="BA67:BA130" si="58">(AZ67/10^6*100)/65.9</f>
        <v>7.2837632776934753E-5</v>
      </c>
      <c r="BB67" s="4">
        <v>87</v>
      </c>
      <c r="BC67" s="4">
        <v>19.5</v>
      </c>
      <c r="BD67" s="4">
        <v>39.5</v>
      </c>
      <c r="BE67" s="4">
        <v>4.75</v>
      </c>
      <c r="BF67" s="4">
        <v>17.5</v>
      </c>
      <c r="BG67" s="4">
        <v>3.15</v>
      </c>
      <c r="BH67" s="4">
        <v>0.55000000000000004</v>
      </c>
      <c r="BI67" s="4">
        <v>2.8</v>
      </c>
      <c r="BJ67" s="4">
        <v>0.4</v>
      </c>
      <c r="BK67" s="4">
        <v>2.35</v>
      </c>
      <c r="BL67" s="4">
        <v>0.48</v>
      </c>
      <c r="BM67" s="4">
        <v>1.45</v>
      </c>
      <c r="BN67" s="4">
        <v>0.2</v>
      </c>
      <c r="BO67" s="4">
        <v>1.4</v>
      </c>
      <c r="BP67" s="4">
        <v>0.22</v>
      </c>
      <c r="BQ67" s="4">
        <f t="shared" si="42"/>
        <v>0.51315789473684215</v>
      </c>
      <c r="BR67" s="4">
        <f t="shared" si="43"/>
        <v>0.49375000000000002</v>
      </c>
      <c r="BS67" s="4">
        <f t="shared" si="44"/>
        <v>0.5337078651685393</v>
      </c>
      <c r="BT67" s="4">
        <f t="shared" si="45"/>
        <v>0.546875</v>
      </c>
      <c r="BU67" s="4">
        <f t="shared" si="46"/>
        <v>0.5625</v>
      </c>
      <c r="BV67" s="4">
        <f t="shared" si="47"/>
        <v>0.5</v>
      </c>
      <c r="BW67" s="4">
        <f t="shared" si="48"/>
        <v>0.5957446808510638</v>
      </c>
      <c r="BX67" s="4">
        <f t="shared" si="49"/>
        <v>0.51948051948051954</v>
      </c>
      <c r="BY67" s="4">
        <f t="shared" si="50"/>
        <v>0.53409090909090906</v>
      </c>
      <c r="BZ67" s="4">
        <f t="shared" si="51"/>
        <v>0.48148148148148145</v>
      </c>
      <c r="CA67" s="4">
        <f t="shared" si="52"/>
        <v>0.48</v>
      </c>
      <c r="CB67" s="4">
        <f t="shared" si="53"/>
        <v>0.5</v>
      </c>
      <c r="CC67" s="4">
        <f t="shared" si="54"/>
        <v>0.5</v>
      </c>
      <c r="CD67" s="4">
        <f t="shared" si="55"/>
        <v>0.5</v>
      </c>
      <c r="CE67" s="4">
        <f t="shared" si="56"/>
        <v>0.51162790697674421</v>
      </c>
      <c r="CF67" s="4">
        <f t="shared" ref="CF67:CF130" si="59">BR67*(BT67/(BS67^2))</f>
        <v>0.94795554882271471</v>
      </c>
      <c r="CG67" s="4"/>
      <c r="CH67" s="4"/>
      <c r="CI67" s="4"/>
      <c r="CJ67" s="4"/>
      <c r="CK67" s="4"/>
    </row>
    <row r="68" spans="1:89" x14ac:dyDescent="0.25">
      <c r="A68" s="4" t="s">
        <v>142</v>
      </c>
      <c r="B68" s="4">
        <v>246.9</v>
      </c>
      <c r="C68" s="4" t="s">
        <v>64</v>
      </c>
      <c r="D68" s="4" t="e">
        <f t="shared" si="39"/>
        <v>#VALUE!</v>
      </c>
      <c r="E68" s="4">
        <f t="shared" si="40"/>
        <v>0.58939096267190572</v>
      </c>
      <c r="F68" s="4">
        <f t="shared" si="41"/>
        <v>7.8585461689587426</v>
      </c>
      <c r="G68" s="4" t="s">
        <v>69</v>
      </c>
      <c r="H68" s="4">
        <v>5.09</v>
      </c>
      <c r="I68" s="4">
        <v>3</v>
      </c>
      <c r="J68" s="4">
        <v>200</v>
      </c>
      <c r="K68" s="4">
        <v>2</v>
      </c>
      <c r="L68" s="4">
        <v>0.3</v>
      </c>
      <c r="M68" s="4">
        <v>4.12</v>
      </c>
      <c r="N68" s="4" t="s">
        <v>65</v>
      </c>
      <c r="O68" s="4">
        <v>14</v>
      </c>
      <c r="P68" s="4">
        <v>40</v>
      </c>
      <c r="Q68" s="4">
        <v>20.399999999999999</v>
      </c>
      <c r="R68" s="4">
        <v>26</v>
      </c>
      <c r="S68" s="4">
        <v>2.42</v>
      </c>
      <c r="T68" s="4">
        <f t="shared" si="57"/>
        <v>4.3330349149507607E-6</v>
      </c>
      <c r="U68" s="4">
        <v>12.2</v>
      </c>
      <c r="V68" s="4">
        <v>2.6</v>
      </c>
      <c r="W68" s="4" t="s">
        <v>66</v>
      </c>
      <c r="X68" s="4">
        <v>4.92</v>
      </c>
      <c r="Y68" s="4">
        <v>790</v>
      </c>
      <c r="Z68" s="4">
        <v>6.22</v>
      </c>
      <c r="AA68" s="4">
        <v>0.09</v>
      </c>
      <c r="AB68" s="4" t="s">
        <v>65</v>
      </c>
      <c r="AC68" s="4">
        <v>0.11</v>
      </c>
      <c r="AD68" s="4">
        <v>8.5</v>
      </c>
      <c r="AE68" s="4">
        <v>14</v>
      </c>
      <c r="AF68" s="4">
        <v>5.5E-2</v>
      </c>
      <c r="AG68" s="4">
        <v>6</v>
      </c>
      <c r="AH68" s="4">
        <v>220</v>
      </c>
      <c r="AI68" s="4" t="s">
        <v>67</v>
      </c>
      <c r="AJ68" s="4" t="s">
        <v>77</v>
      </c>
      <c r="AK68" s="4">
        <v>0.8</v>
      </c>
      <c r="AL68" s="4">
        <v>8</v>
      </c>
      <c r="AM68" s="4" t="s">
        <v>68</v>
      </c>
      <c r="AN68" s="4">
        <v>25</v>
      </c>
      <c r="AO68" s="4">
        <v>2</v>
      </c>
      <c r="AP68" s="4">
        <v>50</v>
      </c>
      <c r="AQ68" s="4">
        <v>0.7</v>
      </c>
      <c r="AR68" s="4" t="s">
        <v>69</v>
      </c>
      <c r="AS68" s="4">
        <v>9.5</v>
      </c>
      <c r="AT68" s="4">
        <v>2400</v>
      </c>
      <c r="AU68" s="4">
        <v>0.4</v>
      </c>
      <c r="AV68" s="4">
        <v>3</v>
      </c>
      <c r="AW68" s="4">
        <v>40</v>
      </c>
      <c r="AX68" s="4">
        <v>39</v>
      </c>
      <c r="AY68" s="4">
        <v>14</v>
      </c>
      <c r="AZ68" s="4">
        <v>48</v>
      </c>
      <c r="BA68" s="4">
        <f t="shared" si="58"/>
        <v>7.2837632776934753E-5</v>
      </c>
      <c r="BB68" s="4">
        <v>92</v>
      </c>
      <c r="BC68" s="4">
        <v>27.4</v>
      </c>
      <c r="BD68" s="4">
        <v>53.9</v>
      </c>
      <c r="BE68" s="4">
        <v>6.25</v>
      </c>
      <c r="BF68" s="4">
        <v>22.2</v>
      </c>
      <c r="BG68" s="4">
        <v>3.75</v>
      </c>
      <c r="BH68" s="4">
        <v>0.65</v>
      </c>
      <c r="BI68" s="4">
        <v>3.2</v>
      </c>
      <c r="BJ68" s="4">
        <v>0.42</v>
      </c>
      <c r="BK68" s="4">
        <v>2.5</v>
      </c>
      <c r="BL68" s="4">
        <v>0.48</v>
      </c>
      <c r="BM68" s="4">
        <v>1.5</v>
      </c>
      <c r="BN68" s="4">
        <v>0.25</v>
      </c>
      <c r="BO68" s="4">
        <v>1.5</v>
      </c>
      <c r="BP68" s="4">
        <v>0.24</v>
      </c>
      <c r="BQ68" s="4">
        <f t="shared" si="42"/>
        <v>0.72105263157894728</v>
      </c>
      <c r="BR68" s="4">
        <f t="shared" si="43"/>
        <v>0.67374999999999996</v>
      </c>
      <c r="BS68" s="4">
        <f t="shared" si="44"/>
        <v>0.70224719101123589</v>
      </c>
      <c r="BT68" s="4">
        <f t="shared" si="45"/>
        <v>0.69374999999999998</v>
      </c>
      <c r="BU68" s="4">
        <f t="shared" si="46"/>
        <v>0.66964285714285721</v>
      </c>
      <c r="BV68" s="4">
        <f t="shared" si="47"/>
        <v>0.59090909090909083</v>
      </c>
      <c r="BW68" s="4">
        <f t="shared" si="48"/>
        <v>0.68085106382978722</v>
      </c>
      <c r="BX68" s="4">
        <f t="shared" si="49"/>
        <v>0.54545454545454541</v>
      </c>
      <c r="BY68" s="4">
        <f t="shared" si="50"/>
        <v>0.56818181818181812</v>
      </c>
      <c r="BZ68" s="4">
        <f t="shared" si="51"/>
        <v>0.51851851851851849</v>
      </c>
      <c r="CA68" s="4">
        <f t="shared" si="52"/>
        <v>0.48</v>
      </c>
      <c r="CB68" s="4">
        <f t="shared" si="53"/>
        <v>0.51724137931034486</v>
      </c>
      <c r="CC68" s="4">
        <f t="shared" si="54"/>
        <v>0.625</v>
      </c>
      <c r="CD68" s="4">
        <f t="shared" si="55"/>
        <v>0.5357142857142857</v>
      </c>
      <c r="CE68" s="4">
        <f t="shared" si="56"/>
        <v>0.55813953488372092</v>
      </c>
      <c r="CF68" s="4">
        <f t="shared" si="59"/>
        <v>0.94781101800000012</v>
      </c>
      <c r="CG68" s="4"/>
      <c r="CH68" s="4"/>
      <c r="CI68" s="4"/>
      <c r="CJ68" s="4"/>
      <c r="CK68" s="4"/>
    </row>
    <row r="69" spans="1:89" x14ac:dyDescent="0.25">
      <c r="A69" s="4" t="s">
        <v>143</v>
      </c>
      <c r="B69" s="4">
        <v>247.5</v>
      </c>
      <c r="C69" s="4" t="s">
        <v>64</v>
      </c>
      <c r="D69" s="4" t="e">
        <f t="shared" si="39"/>
        <v>#VALUE!</v>
      </c>
      <c r="E69" s="4">
        <f t="shared" si="40"/>
        <v>0.42918454935622319</v>
      </c>
      <c r="F69" s="4">
        <f t="shared" si="41"/>
        <v>8.5836909871244629</v>
      </c>
      <c r="G69" s="4" t="s">
        <v>69</v>
      </c>
      <c r="H69" s="4">
        <v>4.66</v>
      </c>
      <c r="I69" s="4">
        <v>3</v>
      </c>
      <c r="J69" s="4">
        <v>200</v>
      </c>
      <c r="K69" s="4">
        <v>2</v>
      </c>
      <c r="L69" s="4">
        <v>0.2</v>
      </c>
      <c r="M69" s="4">
        <v>1.68</v>
      </c>
      <c r="N69" s="4" t="s">
        <v>65</v>
      </c>
      <c r="O69" s="4">
        <v>18</v>
      </c>
      <c r="P69" s="4">
        <v>40</v>
      </c>
      <c r="Q69" s="4">
        <v>19.5</v>
      </c>
      <c r="R69" s="4">
        <v>22</v>
      </c>
      <c r="S69" s="4">
        <v>3.87</v>
      </c>
      <c r="T69" s="4">
        <f t="shared" si="57"/>
        <v>6.9292748433303498E-6</v>
      </c>
      <c r="U69" s="4">
        <v>13.8</v>
      </c>
      <c r="V69" s="4">
        <v>2.2000000000000002</v>
      </c>
      <c r="W69" s="4" t="s">
        <v>66</v>
      </c>
      <c r="X69" s="4">
        <v>3.38</v>
      </c>
      <c r="Y69" s="4">
        <v>780</v>
      </c>
      <c r="Z69" s="4">
        <v>5.94</v>
      </c>
      <c r="AA69" s="4">
        <v>3.5000000000000003E-2</v>
      </c>
      <c r="AB69" s="4" t="s">
        <v>65</v>
      </c>
      <c r="AC69" s="4">
        <v>0.1</v>
      </c>
      <c r="AD69" s="4">
        <v>8</v>
      </c>
      <c r="AE69" s="4">
        <v>18</v>
      </c>
      <c r="AF69" s="4">
        <v>0.05</v>
      </c>
      <c r="AG69" s="4">
        <v>6</v>
      </c>
      <c r="AH69" s="4">
        <v>234</v>
      </c>
      <c r="AI69" s="4" t="s">
        <v>67</v>
      </c>
      <c r="AJ69" s="4" t="s">
        <v>77</v>
      </c>
      <c r="AK69" s="4">
        <v>0.9</v>
      </c>
      <c r="AL69" s="4">
        <v>9</v>
      </c>
      <c r="AM69" s="4" t="s">
        <v>68</v>
      </c>
      <c r="AN69" s="4">
        <v>28.4</v>
      </c>
      <c r="AO69" s="4">
        <v>2.1</v>
      </c>
      <c r="AP69" s="4">
        <v>50</v>
      </c>
      <c r="AQ69" s="4">
        <v>0.7</v>
      </c>
      <c r="AR69" s="4" t="s">
        <v>69</v>
      </c>
      <c r="AS69" s="4">
        <v>9.1</v>
      </c>
      <c r="AT69" s="4">
        <v>2050</v>
      </c>
      <c r="AU69" s="4">
        <v>0.4</v>
      </c>
      <c r="AV69" s="4">
        <v>2</v>
      </c>
      <c r="AW69" s="4">
        <v>40</v>
      </c>
      <c r="AX69" s="4">
        <v>51</v>
      </c>
      <c r="AY69" s="4">
        <v>13</v>
      </c>
      <c r="AZ69" s="4">
        <v>52</v>
      </c>
      <c r="BA69" s="4">
        <f t="shared" si="58"/>
        <v>7.8907435508345975E-5</v>
      </c>
      <c r="BB69" s="4">
        <v>83</v>
      </c>
      <c r="BC69" s="4">
        <v>23.1</v>
      </c>
      <c r="BD69" s="4">
        <v>45.7</v>
      </c>
      <c r="BE69" s="4">
        <v>5.25</v>
      </c>
      <c r="BF69" s="4">
        <v>18.600000000000001</v>
      </c>
      <c r="BG69" s="4">
        <v>2.85</v>
      </c>
      <c r="BH69" s="4">
        <v>0.5</v>
      </c>
      <c r="BI69" s="4">
        <v>2.4</v>
      </c>
      <c r="BJ69" s="4">
        <v>0.34</v>
      </c>
      <c r="BK69" s="4">
        <v>2.1</v>
      </c>
      <c r="BL69" s="4">
        <v>0.42</v>
      </c>
      <c r="BM69" s="4">
        <v>1.3</v>
      </c>
      <c r="BN69" s="4">
        <v>0.2</v>
      </c>
      <c r="BO69" s="4">
        <v>1.3</v>
      </c>
      <c r="BP69" s="4">
        <v>0.2</v>
      </c>
      <c r="BQ69" s="4">
        <f t="shared" si="42"/>
        <v>0.60789473684210527</v>
      </c>
      <c r="BR69" s="4">
        <f t="shared" si="43"/>
        <v>0.57125000000000004</v>
      </c>
      <c r="BS69" s="4">
        <f t="shared" si="44"/>
        <v>0.5898876404494382</v>
      </c>
      <c r="BT69" s="4">
        <f t="shared" si="45"/>
        <v>0.58125000000000004</v>
      </c>
      <c r="BU69" s="4">
        <f t="shared" si="46"/>
        <v>0.50892857142857151</v>
      </c>
      <c r="BV69" s="4">
        <f t="shared" si="47"/>
        <v>0.45454545454545453</v>
      </c>
      <c r="BW69" s="4">
        <f t="shared" si="48"/>
        <v>0.51063829787234039</v>
      </c>
      <c r="BX69" s="4">
        <f t="shared" si="49"/>
        <v>0.44155844155844159</v>
      </c>
      <c r="BY69" s="4">
        <f t="shared" si="50"/>
        <v>0.47727272727272724</v>
      </c>
      <c r="BZ69" s="4">
        <f t="shared" si="51"/>
        <v>0.48148148148148145</v>
      </c>
      <c r="CA69" s="4">
        <f t="shared" si="52"/>
        <v>0.42</v>
      </c>
      <c r="CB69" s="4">
        <f t="shared" si="53"/>
        <v>0.44827586206896552</v>
      </c>
      <c r="CC69" s="4">
        <f t="shared" si="54"/>
        <v>0.5</v>
      </c>
      <c r="CD69" s="4">
        <f t="shared" si="55"/>
        <v>0.46428571428571436</v>
      </c>
      <c r="CE69" s="4">
        <f t="shared" si="56"/>
        <v>0.46511627906976749</v>
      </c>
      <c r="CF69" s="4">
        <f t="shared" si="59"/>
        <v>0.954224549319728</v>
      </c>
      <c r="CG69" s="4"/>
      <c r="CH69" s="4"/>
      <c r="CI69" s="4"/>
      <c r="CJ69" s="4"/>
      <c r="CK69" s="4"/>
    </row>
    <row r="70" spans="1:89" x14ac:dyDescent="0.25">
      <c r="A70" s="4" t="s">
        <v>144</v>
      </c>
      <c r="B70" s="4">
        <v>248.6</v>
      </c>
      <c r="C70" s="4" t="s">
        <v>64</v>
      </c>
      <c r="D70" s="4" t="e">
        <f t="shared" si="39"/>
        <v>#VALUE!</v>
      </c>
      <c r="E70" s="4">
        <f t="shared" si="40"/>
        <v>0.47169811320754712</v>
      </c>
      <c r="F70" s="4">
        <f t="shared" si="41"/>
        <v>9.4339622641509422</v>
      </c>
      <c r="G70" s="4" t="s">
        <v>69</v>
      </c>
      <c r="H70" s="4">
        <v>4.24</v>
      </c>
      <c r="I70" s="4">
        <v>2</v>
      </c>
      <c r="J70" s="4">
        <v>180</v>
      </c>
      <c r="K70" s="4">
        <v>2</v>
      </c>
      <c r="L70" s="4">
        <v>0.3</v>
      </c>
      <c r="M70" s="4">
        <v>4.26</v>
      </c>
      <c r="N70" s="4" t="s">
        <v>65</v>
      </c>
      <c r="O70" s="4">
        <v>21</v>
      </c>
      <c r="P70" s="4">
        <v>40</v>
      </c>
      <c r="Q70" s="4">
        <v>15.6</v>
      </c>
      <c r="R70" s="4">
        <v>56</v>
      </c>
      <c r="S70" s="4">
        <v>2.88</v>
      </c>
      <c r="T70" s="4">
        <f t="shared" si="57"/>
        <v>5.1566696508504921E-6</v>
      </c>
      <c r="U70" s="4">
        <v>11.2</v>
      </c>
      <c r="V70" s="4">
        <v>2.6</v>
      </c>
      <c r="W70" s="4" t="s">
        <v>66</v>
      </c>
      <c r="X70" s="4">
        <v>3.91</v>
      </c>
      <c r="Y70" s="4">
        <v>860</v>
      </c>
      <c r="Z70" s="4">
        <v>6.51</v>
      </c>
      <c r="AA70" s="4">
        <v>7.4999999999999997E-2</v>
      </c>
      <c r="AB70" s="4" t="s">
        <v>65</v>
      </c>
      <c r="AC70" s="4">
        <v>0.1</v>
      </c>
      <c r="AD70" s="4">
        <v>7.5</v>
      </c>
      <c r="AE70" s="4">
        <v>14</v>
      </c>
      <c r="AF70" s="4">
        <v>7.0000000000000007E-2</v>
      </c>
      <c r="AG70" s="4">
        <v>6</v>
      </c>
      <c r="AH70" s="4">
        <v>216</v>
      </c>
      <c r="AI70" s="4" t="s">
        <v>67</v>
      </c>
      <c r="AJ70" s="4" t="s">
        <v>77</v>
      </c>
      <c r="AK70" s="4">
        <v>1</v>
      </c>
      <c r="AL70" s="4">
        <v>7</v>
      </c>
      <c r="AM70" s="4" t="s">
        <v>68</v>
      </c>
      <c r="AN70" s="4">
        <v>26.4</v>
      </c>
      <c r="AO70" s="4">
        <v>1.9</v>
      </c>
      <c r="AP70" s="4">
        <v>54</v>
      </c>
      <c r="AQ70" s="4">
        <v>0.7</v>
      </c>
      <c r="AR70" s="4" t="s">
        <v>69</v>
      </c>
      <c r="AS70" s="4">
        <v>9</v>
      </c>
      <c r="AT70" s="4">
        <v>1900</v>
      </c>
      <c r="AU70" s="4">
        <v>0.3</v>
      </c>
      <c r="AV70" s="4">
        <v>2</v>
      </c>
      <c r="AW70" s="4">
        <v>40</v>
      </c>
      <c r="AX70" s="4">
        <v>87</v>
      </c>
      <c r="AY70" s="4">
        <v>13</v>
      </c>
      <c r="AZ70" s="4">
        <v>38</v>
      </c>
      <c r="BA70" s="4">
        <f t="shared" si="58"/>
        <v>5.7663125948406679E-5</v>
      </c>
      <c r="BB70" s="4">
        <v>97</v>
      </c>
      <c r="BC70" s="4">
        <v>22.3</v>
      </c>
      <c r="BD70" s="4">
        <v>45.7</v>
      </c>
      <c r="BE70" s="4">
        <v>5.2</v>
      </c>
      <c r="BF70" s="4">
        <v>19.100000000000001</v>
      </c>
      <c r="BG70" s="4">
        <v>3.15</v>
      </c>
      <c r="BH70" s="4">
        <v>0.6</v>
      </c>
      <c r="BI70" s="4">
        <v>2.8</v>
      </c>
      <c r="BJ70" s="4">
        <v>0.36</v>
      </c>
      <c r="BK70" s="4">
        <v>2.35</v>
      </c>
      <c r="BL70" s="4">
        <v>0.44</v>
      </c>
      <c r="BM70" s="4">
        <v>1.35</v>
      </c>
      <c r="BN70" s="4">
        <v>0.2</v>
      </c>
      <c r="BO70" s="4">
        <v>1.35</v>
      </c>
      <c r="BP70" s="4">
        <v>0.22</v>
      </c>
      <c r="BQ70" s="4">
        <f t="shared" si="42"/>
        <v>0.58684210526315794</v>
      </c>
      <c r="BR70" s="4">
        <f t="shared" si="43"/>
        <v>0.57125000000000004</v>
      </c>
      <c r="BS70" s="4">
        <f t="shared" si="44"/>
        <v>0.5842696629213483</v>
      </c>
      <c r="BT70" s="4">
        <f t="shared" si="45"/>
        <v>0.59687500000000004</v>
      </c>
      <c r="BU70" s="4">
        <f t="shared" si="46"/>
        <v>0.5625</v>
      </c>
      <c r="BV70" s="4">
        <f t="shared" si="47"/>
        <v>0.54545454545454541</v>
      </c>
      <c r="BW70" s="4">
        <f t="shared" si="48"/>
        <v>0.5957446808510638</v>
      </c>
      <c r="BX70" s="4">
        <f t="shared" si="49"/>
        <v>0.46753246753246752</v>
      </c>
      <c r="BY70" s="4">
        <f t="shared" si="50"/>
        <v>0.53409090909090906</v>
      </c>
      <c r="BZ70" s="4">
        <f t="shared" si="51"/>
        <v>0.48148148148148145</v>
      </c>
      <c r="CA70" s="4">
        <f t="shared" si="52"/>
        <v>0.44</v>
      </c>
      <c r="CB70" s="4">
        <f t="shared" si="53"/>
        <v>0.46551724137931039</v>
      </c>
      <c r="CC70" s="4">
        <f t="shared" si="54"/>
        <v>0.5</v>
      </c>
      <c r="CD70" s="4">
        <f t="shared" si="55"/>
        <v>0.48214285714285721</v>
      </c>
      <c r="CE70" s="4">
        <f t="shared" si="56"/>
        <v>0.51162790697674421</v>
      </c>
      <c r="CF70" s="4">
        <f t="shared" si="59"/>
        <v>0.99881010626617994</v>
      </c>
      <c r="CG70" s="4"/>
      <c r="CH70" s="4"/>
      <c r="CI70" s="4"/>
      <c r="CJ70" s="4"/>
      <c r="CK70" s="4"/>
    </row>
    <row r="71" spans="1:89" x14ac:dyDescent="0.25">
      <c r="A71" s="4" t="s">
        <v>145</v>
      </c>
      <c r="B71" s="4">
        <v>249.7</v>
      </c>
      <c r="C71" s="4" t="s">
        <v>64</v>
      </c>
      <c r="D71" s="4" t="e">
        <f t="shared" si="39"/>
        <v>#VALUE!</v>
      </c>
      <c r="E71" s="4">
        <f t="shared" si="40"/>
        <v>0.76045627376425862</v>
      </c>
      <c r="F71" s="4">
        <f t="shared" si="41"/>
        <v>7.6045627376425857</v>
      </c>
      <c r="G71" s="4" t="s">
        <v>69</v>
      </c>
      <c r="H71" s="4">
        <v>5.26</v>
      </c>
      <c r="I71" s="4">
        <v>4</v>
      </c>
      <c r="J71" s="4">
        <v>260</v>
      </c>
      <c r="K71" s="4">
        <v>2.5</v>
      </c>
      <c r="L71" s="4">
        <v>0.2</v>
      </c>
      <c r="M71" s="4">
        <v>0.96</v>
      </c>
      <c r="N71" s="4" t="s">
        <v>65</v>
      </c>
      <c r="O71" s="4">
        <v>17</v>
      </c>
      <c r="P71" s="4">
        <v>40</v>
      </c>
      <c r="Q71" s="4">
        <v>17.3</v>
      </c>
      <c r="R71" s="4">
        <v>44</v>
      </c>
      <c r="S71" s="4">
        <v>2.29</v>
      </c>
      <c r="T71" s="4">
        <f t="shared" si="57"/>
        <v>4.1002685765443151E-6</v>
      </c>
      <c r="U71" s="4">
        <v>14</v>
      </c>
      <c r="V71" s="4">
        <v>4</v>
      </c>
      <c r="W71" s="4" t="s">
        <v>66</v>
      </c>
      <c r="X71" s="4">
        <v>4.76</v>
      </c>
      <c r="Y71" s="4">
        <v>770</v>
      </c>
      <c r="Z71" s="4">
        <v>4.72</v>
      </c>
      <c r="AA71" s="4">
        <v>0.04</v>
      </c>
      <c r="AB71" s="4" t="s">
        <v>65</v>
      </c>
      <c r="AC71" s="4">
        <v>0.11</v>
      </c>
      <c r="AD71" s="4">
        <v>10</v>
      </c>
      <c r="AE71" s="4">
        <v>16</v>
      </c>
      <c r="AF71" s="4">
        <v>7.0000000000000007E-2</v>
      </c>
      <c r="AG71" s="4">
        <v>7</v>
      </c>
      <c r="AH71" s="4">
        <v>255</v>
      </c>
      <c r="AI71" s="4" t="s">
        <v>67</v>
      </c>
      <c r="AJ71" s="4" t="s">
        <v>77</v>
      </c>
      <c r="AK71" s="4">
        <v>0.8</v>
      </c>
      <c r="AL71" s="4">
        <v>9</v>
      </c>
      <c r="AM71" s="4" t="s">
        <v>68</v>
      </c>
      <c r="AN71" s="4">
        <v>31.3</v>
      </c>
      <c r="AO71" s="4">
        <v>2.1</v>
      </c>
      <c r="AP71" s="4">
        <v>48</v>
      </c>
      <c r="AQ71" s="4">
        <v>0.8</v>
      </c>
      <c r="AR71" s="4" t="s">
        <v>69</v>
      </c>
      <c r="AS71" s="4">
        <v>11.4</v>
      </c>
      <c r="AT71" s="4">
        <v>2600</v>
      </c>
      <c r="AU71" s="4">
        <v>0.4</v>
      </c>
      <c r="AV71" s="4">
        <v>4</v>
      </c>
      <c r="AW71" s="4">
        <v>40</v>
      </c>
      <c r="AX71" s="4">
        <v>54</v>
      </c>
      <c r="AY71" s="4">
        <v>16</v>
      </c>
      <c r="AZ71" s="4">
        <v>48</v>
      </c>
      <c r="BA71" s="4">
        <f t="shared" si="58"/>
        <v>7.2837632776934753E-5</v>
      </c>
      <c r="BB71" s="4">
        <v>150</v>
      </c>
      <c r="BC71" s="4">
        <v>28.9</v>
      </c>
      <c r="BD71" s="4">
        <v>56.8</v>
      </c>
      <c r="BE71" s="4">
        <v>6.6</v>
      </c>
      <c r="BF71" s="4">
        <v>23.9</v>
      </c>
      <c r="BG71" s="4">
        <v>3.85</v>
      </c>
      <c r="BH71" s="4">
        <v>0.7</v>
      </c>
      <c r="BI71" s="4">
        <v>3.2</v>
      </c>
      <c r="BJ71" s="4">
        <v>0.44</v>
      </c>
      <c r="BK71" s="4">
        <v>2.75</v>
      </c>
      <c r="BL71" s="4">
        <v>0.52</v>
      </c>
      <c r="BM71" s="4">
        <v>1.65</v>
      </c>
      <c r="BN71" s="4">
        <v>0.25</v>
      </c>
      <c r="BO71" s="4">
        <v>1.65</v>
      </c>
      <c r="BP71" s="4">
        <v>0.26</v>
      </c>
      <c r="BQ71" s="4">
        <f t="shared" si="42"/>
        <v>0.76052631578947361</v>
      </c>
      <c r="BR71" s="4">
        <f t="shared" si="43"/>
        <v>0.71</v>
      </c>
      <c r="BS71" s="4">
        <f t="shared" si="44"/>
        <v>0.74157303370786509</v>
      </c>
      <c r="BT71" s="4">
        <f t="shared" si="45"/>
        <v>0.74687499999999996</v>
      </c>
      <c r="BU71" s="4">
        <f t="shared" si="46"/>
        <v>0.68750000000000011</v>
      </c>
      <c r="BV71" s="4">
        <f t="shared" si="47"/>
        <v>0.63636363636363624</v>
      </c>
      <c r="BW71" s="4">
        <f t="shared" si="48"/>
        <v>0.68085106382978722</v>
      </c>
      <c r="BX71" s="4">
        <f t="shared" si="49"/>
        <v>0.5714285714285714</v>
      </c>
      <c r="BY71" s="4">
        <f t="shared" si="50"/>
        <v>0.625</v>
      </c>
      <c r="BZ71" s="4">
        <f t="shared" si="51"/>
        <v>0.59259259259259256</v>
      </c>
      <c r="CA71" s="4">
        <f t="shared" si="52"/>
        <v>0.52</v>
      </c>
      <c r="CB71" s="4">
        <f t="shared" si="53"/>
        <v>0.56896551724137934</v>
      </c>
      <c r="CC71" s="4">
        <f t="shared" si="54"/>
        <v>0.625</v>
      </c>
      <c r="CD71" s="4">
        <f t="shared" si="55"/>
        <v>0.5892857142857143</v>
      </c>
      <c r="CE71" s="4">
        <f t="shared" si="56"/>
        <v>0.60465116279069775</v>
      </c>
      <c r="CF71" s="4">
        <f t="shared" si="59"/>
        <v>0.96426946309687789</v>
      </c>
      <c r="CG71" s="4"/>
      <c r="CH71" s="4"/>
      <c r="CI71" s="4"/>
      <c r="CJ71" s="4"/>
      <c r="CK71" s="4"/>
    </row>
    <row r="72" spans="1:89" x14ac:dyDescent="0.25">
      <c r="A72" s="4" t="s">
        <v>146</v>
      </c>
      <c r="B72" s="4">
        <v>251.5</v>
      </c>
      <c r="C72" s="4" t="s">
        <v>64</v>
      </c>
      <c r="D72" s="4" t="e">
        <f t="shared" si="39"/>
        <v>#VALUE!</v>
      </c>
      <c r="E72" s="4">
        <f t="shared" si="40"/>
        <v>0.89430894308943087</v>
      </c>
      <c r="F72" s="4">
        <f t="shared" si="41"/>
        <v>9.7560975609756095</v>
      </c>
      <c r="G72" s="4" t="s">
        <v>69</v>
      </c>
      <c r="H72" s="4">
        <v>6.15</v>
      </c>
      <c r="I72" s="4">
        <v>13</v>
      </c>
      <c r="J72" s="4">
        <v>600</v>
      </c>
      <c r="K72" s="4">
        <v>3</v>
      </c>
      <c r="L72" s="4">
        <v>1.2</v>
      </c>
      <c r="M72" s="4">
        <v>0.43</v>
      </c>
      <c r="N72" s="4" t="s">
        <v>65</v>
      </c>
      <c r="O72" s="4">
        <v>30</v>
      </c>
      <c r="P72" s="4">
        <v>60</v>
      </c>
      <c r="Q72" s="4">
        <v>16</v>
      </c>
      <c r="R72" s="4">
        <v>16</v>
      </c>
      <c r="S72" s="4">
        <v>2.5099999999999998</v>
      </c>
      <c r="T72" s="4">
        <f t="shared" si="57"/>
        <v>4.4941808415398382E-6</v>
      </c>
      <c r="U72" s="4">
        <v>15.8</v>
      </c>
      <c r="V72" s="4">
        <v>2.8</v>
      </c>
      <c r="W72" s="4" t="s">
        <v>66</v>
      </c>
      <c r="X72" s="4">
        <v>5.0599999999999996</v>
      </c>
      <c r="Y72" s="4">
        <v>610</v>
      </c>
      <c r="Z72" s="4">
        <v>4.9400000000000004</v>
      </c>
      <c r="AA72" s="4">
        <v>0.02</v>
      </c>
      <c r="AB72" s="4" t="s">
        <v>65</v>
      </c>
      <c r="AC72" s="4">
        <v>0.13</v>
      </c>
      <c r="AD72" s="4">
        <v>10.5</v>
      </c>
      <c r="AE72" s="4">
        <v>18</v>
      </c>
      <c r="AF72" s="4">
        <v>7.0000000000000007E-2</v>
      </c>
      <c r="AG72" s="4">
        <v>7</v>
      </c>
      <c r="AH72" s="4">
        <v>226</v>
      </c>
      <c r="AI72" s="4" t="s">
        <v>67</v>
      </c>
      <c r="AJ72" s="4">
        <v>800</v>
      </c>
      <c r="AK72" s="4">
        <v>1</v>
      </c>
      <c r="AL72" s="4">
        <v>9</v>
      </c>
      <c r="AM72" s="4" t="s">
        <v>68</v>
      </c>
      <c r="AN72" s="4">
        <v>30.2</v>
      </c>
      <c r="AO72" s="4">
        <v>2.2999999999999998</v>
      </c>
      <c r="AP72" s="4">
        <v>60.5</v>
      </c>
      <c r="AQ72" s="4">
        <v>0.9</v>
      </c>
      <c r="AR72" s="4" t="s">
        <v>69</v>
      </c>
      <c r="AS72" s="4">
        <v>11.2</v>
      </c>
      <c r="AT72" s="4">
        <v>2900</v>
      </c>
      <c r="AU72" s="4">
        <v>0.5</v>
      </c>
      <c r="AV72" s="4">
        <v>5.5</v>
      </c>
      <c r="AW72" s="4">
        <v>60</v>
      </c>
      <c r="AX72" s="4">
        <v>63</v>
      </c>
      <c r="AY72" s="4">
        <v>15</v>
      </c>
      <c r="AZ72" s="4">
        <v>52</v>
      </c>
      <c r="BA72" s="4">
        <f t="shared" si="58"/>
        <v>7.8907435508345975E-5</v>
      </c>
      <c r="BB72" s="4">
        <v>102</v>
      </c>
      <c r="BC72" s="4">
        <v>19.7</v>
      </c>
      <c r="BD72" s="4">
        <v>35.6</v>
      </c>
      <c r="BE72" s="4">
        <v>4.1500000000000004</v>
      </c>
      <c r="BF72" s="4">
        <v>15.4</v>
      </c>
      <c r="BG72" s="4">
        <v>3.15</v>
      </c>
      <c r="BH72" s="4">
        <v>0.6</v>
      </c>
      <c r="BI72" s="4">
        <v>3</v>
      </c>
      <c r="BJ72" s="4">
        <v>0.42</v>
      </c>
      <c r="BK72" s="4">
        <v>2.6</v>
      </c>
      <c r="BL72" s="4">
        <v>0.5</v>
      </c>
      <c r="BM72" s="4">
        <v>1.55</v>
      </c>
      <c r="BN72" s="4">
        <v>0.25</v>
      </c>
      <c r="BO72" s="4">
        <v>1.5</v>
      </c>
      <c r="BP72" s="4">
        <v>0.24</v>
      </c>
      <c r="BQ72" s="4">
        <f t="shared" si="42"/>
        <v>0.51842105263157889</v>
      </c>
      <c r="BR72" s="4">
        <f t="shared" si="43"/>
        <v>0.44500000000000001</v>
      </c>
      <c r="BS72" s="4">
        <f t="shared" si="44"/>
        <v>0.4662921348314607</v>
      </c>
      <c r="BT72" s="4">
        <f t="shared" si="45"/>
        <v>0.48125000000000001</v>
      </c>
      <c r="BU72" s="4">
        <f t="shared" si="46"/>
        <v>0.5625</v>
      </c>
      <c r="BV72" s="4">
        <f t="shared" si="47"/>
        <v>0.54545454545454541</v>
      </c>
      <c r="BW72" s="4">
        <f t="shared" si="48"/>
        <v>0.63829787234042545</v>
      </c>
      <c r="BX72" s="4">
        <f t="shared" si="49"/>
        <v>0.54545454545454541</v>
      </c>
      <c r="BY72" s="4">
        <f t="shared" si="50"/>
        <v>0.59090909090909083</v>
      </c>
      <c r="BZ72" s="4">
        <f t="shared" si="51"/>
        <v>0.55555555555555558</v>
      </c>
      <c r="CA72" s="4">
        <f t="shared" si="52"/>
        <v>0.5</v>
      </c>
      <c r="CB72" s="4">
        <f t="shared" si="53"/>
        <v>0.53448275862068972</v>
      </c>
      <c r="CC72" s="4">
        <f t="shared" si="54"/>
        <v>0.625</v>
      </c>
      <c r="CD72" s="4">
        <f t="shared" si="55"/>
        <v>0.5357142857142857</v>
      </c>
      <c r="CE72" s="4">
        <f t="shared" si="56"/>
        <v>0.55813953488372092</v>
      </c>
      <c r="CF72" s="4">
        <f t="shared" si="59"/>
        <v>0.9849508818406153</v>
      </c>
      <c r="CG72" s="4"/>
      <c r="CH72" s="4"/>
      <c r="CI72" s="4"/>
      <c r="CJ72" s="4"/>
      <c r="CK72" s="4"/>
    </row>
    <row r="73" spans="1:89" x14ac:dyDescent="0.25">
      <c r="A73" s="4" t="s">
        <v>147</v>
      </c>
      <c r="B73" s="4">
        <v>252.5</v>
      </c>
      <c r="C73" s="4" t="s">
        <v>64</v>
      </c>
      <c r="D73" s="4" t="e">
        <f t="shared" si="39"/>
        <v>#VALUE!</v>
      </c>
      <c r="E73" s="4">
        <f t="shared" si="40"/>
        <v>0.83333333333333337</v>
      </c>
      <c r="F73" s="4">
        <f t="shared" si="41"/>
        <v>8.3333333333333339</v>
      </c>
      <c r="G73" s="4" t="s">
        <v>69</v>
      </c>
      <c r="H73" s="4">
        <v>4.8</v>
      </c>
      <c r="I73" s="4">
        <v>2</v>
      </c>
      <c r="J73" s="4">
        <v>640</v>
      </c>
      <c r="K73" s="4">
        <v>2</v>
      </c>
      <c r="L73" s="4" t="s">
        <v>67</v>
      </c>
      <c r="M73" s="4">
        <v>4.57</v>
      </c>
      <c r="N73" s="4" t="s">
        <v>65</v>
      </c>
      <c r="O73" s="4">
        <v>22</v>
      </c>
      <c r="P73" s="4">
        <v>40</v>
      </c>
      <c r="Q73" s="4">
        <v>12.7</v>
      </c>
      <c r="R73" s="4">
        <v>12</v>
      </c>
      <c r="S73" s="4">
        <v>1.99</v>
      </c>
      <c r="T73" s="4">
        <f t="shared" si="57"/>
        <v>3.5631154879140555E-6</v>
      </c>
      <c r="U73" s="4">
        <v>11.6</v>
      </c>
      <c r="V73" s="4">
        <v>3</v>
      </c>
      <c r="W73" s="4" t="s">
        <v>66</v>
      </c>
      <c r="X73" s="4">
        <v>4.08</v>
      </c>
      <c r="Y73" s="4">
        <v>370</v>
      </c>
      <c r="Z73" s="4">
        <v>5.81</v>
      </c>
      <c r="AA73" s="4">
        <v>0.11</v>
      </c>
      <c r="AB73" s="4" t="s">
        <v>65</v>
      </c>
      <c r="AC73" s="4">
        <v>0.1</v>
      </c>
      <c r="AD73" s="4">
        <v>8</v>
      </c>
      <c r="AE73" s="4">
        <v>14</v>
      </c>
      <c r="AF73" s="4">
        <v>0.06</v>
      </c>
      <c r="AG73" s="4">
        <v>6</v>
      </c>
      <c r="AH73" s="4">
        <v>167</v>
      </c>
      <c r="AI73" s="4" t="s">
        <v>67</v>
      </c>
      <c r="AJ73" s="4" t="s">
        <v>77</v>
      </c>
      <c r="AK73" s="4">
        <v>0.7</v>
      </c>
      <c r="AL73" s="4">
        <v>9</v>
      </c>
      <c r="AM73" s="4" t="s">
        <v>68</v>
      </c>
      <c r="AN73" s="4">
        <v>26.9</v>
      </c>
      <c r="AO73" s="4">
        <v>1.7</v>
      </c>
      <c r="AP73" s="4">
        <v>66</v>
      </c>
      <c r="AQ73" s="4">
        <v>0.8</v>
      </c>
      <c r="AR73" s="4" t="s">
        <v>69</v>
      </c>
      <c r="AS73" s="4">
        <v>10.3</v>
      </c>
      <c r="AT73" s="4">
        <v>2400</v>
      </c>
      <c r="AU73" s="4">
        <v>0.3</v>
      </c>
      <c r="AV73" s="4">
        <v>4</v>
      </c>
      <c r="AW73" s="4">
        <v>40</v>
      </c>
      <c r="AX73" s="4">
        <v>78</v>
      </c>
      <c r="AY73" s="4">
        <v>16</v>
      </c>
      <c r="AZ73" s="4">
        <v>38</v>
      </c>
      <c r="BA73" s="4">
        <f t="shared" si="58"/>
        <v>5.7663125948406679E-5</v>
      </c>
      <c r="BB73" s="4">
        <v>118</v>
      </c>
      <c r="BC73" s="4">
        <v>25.2</v>
      </c>
      <c r="BD73" s="4">
        <v>49.8</v>
      </c>
      <c r="BE73" s="4">
        <v>5.9</v>
      </c>
      <c r="BF73" s="4">
        <v>22.2</v>
      </c>
      <c r="BG73" s="4">
        <v>4.05</v>
      </c>
      <c r="BH73" s="4">
        <v>0.7</v>
      </c>
      <c r="BI73" s="4">
        <v>3.6</v>
      </c>
      <c r="BJ73" s="4">
        <v>0.5</v>
      </c>
      <c r="BK73" s="4">
        <v>3</v>
      </c>
      <c r="BL73" s="4">
        <v>0.57999999999999996</v>
      </c>
      <c r="BM73" s="4">
        <v>1.85</v>
      </c>
      <c r="BN73" s="4">
        <v>0.25</v>
      </c>
      <c r="BO73" s="4">
        <v>1.75</v>
      </c>
      <c r="BP73" s="4">
        <v>0.28000000000000003</v>
      </c>
      <c r="BQ73" s="4">
        <f t="shared" si="42"/>
        <v>0.66315789473684206</v>
      </c>
      <c r="BR73" s="4">
        <f t="shared" si="43"/>
        <v>0.62249999999999994</v>
      </c>
      <c r="BS73" s="4">
        <f t="shared" si="44"/>
        <v>0.66292134831460681</v>
      </c>
      <c r="BT73" s="4">
        <f t="shared" si="45"/>
        <v>0.69374999999999998</v>
      </c>
      <c r="BU73" s="4">
        <f t="shared" si="46"/>
        <v>0.7232142857142857</v>
      </c>
      <c r="BV73" s="4">
        <f t="shared" si="47"/>
        <v>0.63636363636363624</v>
      </c>
      <c r="BW73" s="4">
        <f t="shared" si="48"/>
        <v>0.76595744680851063</v>
      </c>
      <c r="BX73" s="4">
        <f t="shared" si="49"/>
        <v>0.64935064935064934</v>
      </c>
      <c r="BY73" s="4">
        <f t="shared" si="50"/>
        <v>0.68181818181818177</v>
      </c>
      <c r="BZ73" s="4">
        <f t="shared" si="51"/>
        <v>0.59259259259259256</v>
      </c>
      <c r="CA73" s="4">
        <f t="shared" si="52"/>
        <v>0.57999999999999996</v>
      </c>
      <c r="CB73" s="4">
        <f t="shared" si="53"/>
        <v>0.63793103448275867</v>
      </c>
      <c r="CC73" s="4">
        <f t="shared" si="54"/>
        <v>0.625</v>
      </c>
      <c r="CD73" s="4">
        <f t="shared" si="55"/>
        <v>0.625</v>
      </c>
      <c r="CE73" s="4">
        <f t="shared" si="56"/>
        <v>0.65116279069767447</v>
      </c>
      <c r="CF73" s="4">
        <f t="shared" si="59"/>
        <v>0.98269408485349008</v>
      </c>
      <c r="CG73" s="4"/>
      <c r="CH73" s="4"/>
      <c r="CI73" s="4"/>
      <c r="CJ73" s="4"/>
      <c r="CK73" s="4"/>
    </row>
    <row r="74" spans="1:89" x14ac:dyDescent="0.25">
      <c r="A74" s="4" t="s">
        <v>148</v>
      </c>
      <c r="B74" s="4">
        <v>254.5</v>
      </c>
      <c r="C74" s="4" t="s">
        <v>64</v>
      </c>
      <c r="D74" s="4" t="e">
        <f t="shared" si="39"/>
        <v>#VALUE!</v>
      </c>
      <c r="E74" s="4">
        <f t="shared" si="40"/>
        <v>0.53418803418803418</v>
      </c>
      <c r="F74" s="4">
        <f t="shared" si="41"/>
        <v>8.5470085470085468</v>
      </c>
      <c r="G74" s="4" t="s">
        <v>69</v>
      </c>
      <c r="H74" s="4">
        <v>4.68</v>
      </c>
      <c r="I74" s="4">
        <v>2</v>
      </c>
      <c r="J74" s="4">
        <v>580</v>
      </c>
      <c r="K74" s="4">
        <v>2</v>
      </c>
      <c r="L74" s="4">
        <v>0.2</v>
      </c>
      <c r="M74" s="4">
        <v>5.01</v>
      </c>
      <c r="N74" s="4" t="s">
        <v>65</v>
      </c>
      <c r="O74" s="4">
        <v>20</v>
      </c>
      <c r="P74" s="4">
        <v>40</v>
      </c>
      <c r="Q74" s="4">
        <v>12.3</v>
      </c>
      <c r="R74" s="4">
        <v>18</v>
      </c>
      <c r="S74" s="4">
        <v>2.0699999999999998</v>
      </c>
      <c r="T74" s="4">
        <f t="shared" si="57"/>
        <v>3.7063563115487908E-6</v>
      </c>
      <c r="U74" s="4">
        <v>12.2</v>
      </c>
      <c r="V74" s="4">
        <v>1.2</v>
      </c>
      <c r="W74" s="4" t="s">
        <v>66</v>
      </c>
      <c r="X74" s="4">
        <v>3.9</v>
      </c>
      <c r="Y74" s="4">
        <v>370</v>
      </c>
      <c r="Z74" s="4">
        <v>6.44</v>
      </c>
      <c r="AA74" s="4">
        <v>0.115</v>
      </c>
      <c r="AB74" s="4" t="s">
        <v>65</v>
      </c>
      <c r="AC74" s="4">
        <v>0.11</v>
      </c>
      <c r="AD74" s="4">
        <v>5.5</v>
      </c>
      <c r="AE74" s="4">
        <v>14</v>
      </c>
      <c r="AF74" s="4">
        <v>5.5E-2</v>
      </c>
      <c r="AG74" s="4">
        <v>5</v>
      </c>
      <c r="AH74" s="4">
        <v>188</v>
      </c>
      <c r="AI74" s="4" t="s">
        <v>67</v>
      </c>
      <c r="AJ74" s="4" t="s">
        <v>77</v>
      </c>
      <c r="AK74" s="4">
        <v>0.5</v>
      </c>
      <c r="AL74" s="4">
        <v>8</v>
      </c>
      <c r="AM74" s="4" t="s">
        <v>68</v>
      </c>
      <c r="AN74" s="4">
        <v>25.8</v>
      </c>
      <c r="AO74" s="4">
        <v>1.3</v>
      </c>
      <c r="AP74" s="4">
        <v>68</v>
      </c>
      <c r="AQ74" s="4">
        <v>0.4</v>
      </c>
      <c r="AR74" s="4" t="s">
        <v>69</v>
      </c>
      <c r="AS74" s="4">
        <v>9.1999999999999993</v>
      </c>
      <c r="AT74" s="4">
        <v>2400</v>
      </c>
      <c r="AU74" s="4">
        <v>0.3</v>
      </c>
      <c r="AV74" s="4">
        <v>2.5</v>
      </c>
      <c r="AW74" s="4">
        <v>40</v>
      </c>
      <c r="AX74" s="4">
        <v>57</v>
      </c>
      <c r="AY74" s="4">
        <v>16</v>
      </c>
      <c r="AZ74" s="4">
        <v>38</v>
      </c>
      <c r="BA74" s="4">
        <f t="shared" si="58"/>
        <v>5.7663125948406679E-5</v>
      </c>
      <c r="BB74" s="4">
        <v>66</v>
      </c>
      <c r="BC74" s="4">
        <v>24</v>
      </c>
      <c r="BD74" s="4">
        <v>48.2</v>
      </c>
      <c r="BE74" s="4">
        <v>5.65</v>
      </c>
      <c r="BF74" s="4">
        <v>20.7</v>
      </c>
      <c r="BG74" s="4">
        <v>3.85</v>
      </c>
      <c r="BH74" s="4">
        <v>0.75</v>
      </c>
      <c r="BI74" s="4">
        <v>3.4</v>
      </c>
      <c r="BJ74" s="4">
        <v>0.48</v>
      </c>
      <c r="BK74" s="4">
        <v>3</v>
      </c>
      <c r="BL74" s="4">
        <v>0.56000000000000005</v>
      </c>
      <c r="BM74" s="4">
        <v>1.7</v>
      </c>
      <c r="BN74" s="4">
        <v>0.25</v>
      </c>
      <c r="BO74" s="4">
        <v>1.65</v>
      </c>
      <c r="BP74" s="4">
        <v>0.26</v>
      </c>
      <c r="BQ74" s="4">
        <f t="shared" si="42"/>
        <v>0.63157894736842102</v>
      </c>
      <c r="BR74" s="4">
        <f t="shared" si="43"/>
        <v>0.60250000000000004</v>
      </c>
      <c r="BS74" s="4">
        <f t="shared" si="44"/>
        <v>0.6348314606741573</v>
      </c>
      <c r="BT74" s="4">
        <f t="shared" si="45"/>
        <v>0.64687499999999998</v>
      </c>
      <c r="BU74" s="4">
        <f t="shared" si="46"/>
        <v>0.68750000000000011</v>
      </c>
      <c r="BV74" s="4">
        <f t="shared" si="47"/>
        <v>0.68181818181818177</v>
      </c>
      <c r="BW74" s="4">
        <f t="shared" si="48"/>
        <v>0.72340425531914887</v>
      </c>
      <c r="BX74" s="4">
        <f t="shared" si="49"/>
        <v>0.62337662337662336</v>
      </c>
      <c r="BY74" s="4">
        <f t="shared" si="50"/>
        <v>0.68181818181818177</v>
      </c>
      <c r="BZ74" s="4">
        <f t="shared" si="51"/>
        <v>0.59259259259259256</v>
      </c>
      <c r="CA74" s="4">
        <f t="shared" si="52"/>
        <v>0.56000000000000005</v>
      </c>
      <c r="CB74" s="4">
        <f t="shared" si="53"/>
        <v>0.58620689655172409</v>
      </c>
      <c r="CC74" s="4">
        <f t="shared" si="54"/>
        <v>0.625</v>
      </c>
      <c r="CD74" s="4">
        <f t="shared" si="55"/>
        <v>0.5892857142857143</v>
      </c>
      <c r="CE74" s="4">
        <f t="shared" si="56"/>
        <v>0.60465116279069775</v>
      </c>
      <c r="CF74" s="4">
        <f t="shared" si="59"/>
        <v>0.96707584530895141</v>
      </c>
      <c r="CG74" s="4"/>
      <c r="CH74" s="4"/>
      <c r="CI74" s="4"/>
      <c r="CJ74" s="4"/>
      <c r="CK74" s="4"/>
    </row>
    <row r="75" spans="1:89" x14ac:dyDescent="0.25">
      <c r="A75" s="4" t="s">
        <v>149</v>
      </c>
      <c r="B75" s="4">
        <v>255.5</v>
      </c>
      <c r="C75" s="4" t="s">
        <v>64</v>
      </c>
      <c r="D75" s="4" t="e">
        <f t="shared" si="39"/>
        <v>#VALUE!</v>
      </c>
      <c r="E75" s="4">
        <f t="shared" si="40"/>
        <v>0.49504950495049505</v>
      </c>
      <c r="F75" s="4">
        <f t="shared" si="41"/>
        <v>7.9207920792079207</v>
      </c>
      <c r="G75" s="4" t="s">
        <v>69</v>
      </c>
      <c r="H75" s="4">
        <v>5.05</v>
      </c>
      <c r="I75" s="4">
        <v>3</v>
      </c>
      <c r="J75" s="4">
        <v>220</v>
      </c>
      <c r="K75" s="4">
        <v>1.5</v>
      </c>
      <c r="L75" s="4">
        <v>0.2</v>
      </c>
      <c r="M75" s="4">
        <v>3.46</v>
      </c>
      <c r="N75" s="4" t="s">
        <v>65</v>
      </c>
      <c r="O75" s="4">
        <v>20</v>
      </c>
      <c r="P75" s="4">
        <v>40</v>
      </c>
      <c r="Q75" s="4">
        <v>16.3</v>
      </c>
      <c r="R75" s="4">
        <v>14</v>
      </c>
      <c r="S75" s="4">
        <v>3.66</v>
      </c>
      <c r="T75" s="4">
        <f t="shared" si="57"/>
        <v>6.5532676812891673E-6</v>
      </c>
      <c r="U75" s="4">
        <v>13.2</v>
      </c>
      <c r="V75" s="4">
        <v>1.8</v>
      </c>
      <c r="W75" s="4" t="s">
        <v>66</v>
      </c>
      <c r="X75" s="4">
        <v>4.4400000000000004</v>
      </c>
      <c r="Y75" s="4">
        <v>380</v>
      </c>
      <c r="Z75" s="4">
        <v>5.24</v>
      </c>
      <c r="AA75" s="4">
        <v>8.5000000000000006E-2</v>
      </c>
      <c r="AB75" s="4" t="s">
        <v>65</v>
      </c>
      <c r="AC75" s="4">
        <v>0.1</v>
      </c>
      <c r="AD75" s="4">
        <v>7.5</v>
      </c>
      <c r="AE75" s="4">
        <v>14</v>
      </c>
      <c r="AF75" s="4">
        <v>5.5E-2</v>
      </c>
      <c r="AG75" s="4">
        <v>6</v>
      </c>
      <c r="AH75" s="4">
        <v>201</v>
      </c>
      <c r="AI75" s="4" t="s">
        <v>67</v>
      </c>
      <c r="AJ75" s="4" t="s">
        <v>77</v>
      </c>
      <c r="AK75" s="4">
        <v>1</v>
      </c>
      <c r="AL75" s="4">
        <v>8</v>
      </c>
      <c r="AM75" s="4" t="s">
        <v>68</v>
      </c>
      <c r="AN75" s="4">
        <v>27.6</v>
      </c>
      <c r="AO75" s="4">
        <v>1.9</v>
      </c>
      <c r="AP75" s="4">
        <v>49.5</v>
      </c>
      <c r="AQ75" s="4">
        <v>0.5</v>
      </c>
      <c r="AR75" s="4" t="s">
        <v>69</v>
      </c>
      <c r="AS75" s="4">
        <v>9.4</v>
      </c>
      <c r="AT75" s="4">
        <v>2450</v>
      </c>
      <c r="AU75" s="4">
        <v>0.4</v>
      </c>
      <c r="AV75" s="4">
        <v>2.5</v>
      </c>
      <c r="AW75" s="4">
        <v>40</v>
      </c>
      <c r="AX75" s="4">
        <v>48</v>
      </c>
      <c r="AY75" s="4">
        <v>15</v>
      </c>
      <c r="AZ75" s="4">
        <v>40</v>
      </c>
      <c r="BA75" s="4">
        <f t="shared" si="58"/>
        <v>6.069802731411229E-5</v>
      </c>
      <c r="BB75" s="4">
        <v>67</v>
      </c>
      <c r="BC75" s="4">
        <v>27.6</v>
      </c>
      <c r="BD75" s="4">
        <v>56</v>
      </c>
      <c r="BE75" s="4">
        <v>6.4</v>
      </c>
      <c r="BF75" s="4">
        <v>23</v>
      </c>
      <c r="BG75" s="4">
        <v>3.85</v>
      </c>
      <c r="BH75" s="4">
        <v>0.7</v>
      </c>
      <c r="BI75" s="4">
        <v>3.2</v>
      </c>
      <c r="BJ75" s="4">
        <v>0.42</v>
      </c>
      <c r="BK75" s="4">
        <v>2.65</v>
      </c>
      <c r="BL75" s="4">
        <v>0.48</v>
      </c>
      <c r="BM75" s="4">
        <v>1.6</v>
      </c>
      <c r="BN75" s="4">
        <v>0.2</v>
      </c>
      <c r="BO75" s="4">
        <v>1.45</v>
      </c>
      <c r="BP75" s="4">
        <v>0.24</v>
      </c>
      <c r="BQ75" s="4">
        <f t="shared" si="42"/>
        <v>0.72631578947368425</v>
      </c>
      <c r="BR75" s="4">
        <f t="shared" si="43"/>
        <v>0.7</v>
      </c>
      <c r="BS75" s="4">
        <f t="shared" si="44"/>
        <v>0.7191011235955056</v>
      </c>
      <c r="BT75" s="4">
        <f t="shared" si="45"/>
        <v>0.71875</v>
      </c>
      <c r="BU75" s="4">
        <f t="shared" si="46"/>
        <v>0.68750000000000011</v>
      </c>
      <c r="BV75" s="4">
        <f t="shared" si="47"/>
        <v>0.63636363636363624</v>
      </c>
      <c r="BW75" s="4">
        <f t="shared" si="48"/>
        <v>0.68085106382978722</v>
      </c>
      <c r="BX75" s="4">
        <f t="shared" si="49"/>
        <v>0.54545454545454541</v>
      </c>
      <c r="BY75" s="4">
        <f t="shared" si="50"/>
        <v>0.60227272727272718</v>
      </c>
      <c r="BZ75" s="4">
        <f t="shared" si="51"/>
        <v>0.55555555555555558</v>
      </c>
      <c r="CA75" s="4">
        <f t="shared" si="52"/>
        <v>0.48</v>
      </c>
      <c r="CB75" s="4">
        <f t="shared" si="53"/>
        <v>0.55172413793103448</v>
      </c>
      <c r="CC75" s="4">
        <f t="shared" si="54"/>
        <v>0.5</v>
      </c>
      <c r="CD75" s="4">
        <f t="shared" si="55"/>
        <v>0.5178571428571429</v>
      </c>
      <c r="CE75" s="4">
        <f t="shared" si="56"/>
        <v>0.55813953488372092</v>
      </c>
      <c r="CF75" s="4">
        <f t="shared" si="59"/>
        <v>0.97296218872070306</v>
      </c>
      <c r="CG75" s="4"/>
      <c r="CH75" s="4"/>
      <c r="CI75" s="4"/>
      <c r="CJ75" s="4"/>
      <c r="CK75" s="4"/>
    </row>
    <row r="76" spans="1:89" x14ac:dyDescent="0.25">
      <c r="A76" s="4" t="s">
        <v>150</v>
      </c>
      <c r="B76" s="4">
        <v>256.8</v>
      </c>
      <c r="C76" s="4" t="s">
        <v>64</v>
      </c>
      <c r="D76" s="4" t="e">
        <f t="shared" si="39"/>
        <v>#VALUE!</v>
      </c>
      <c r="E76" s="4">
        <f t="shared" si="40"/>
        <v>1.2738853503184713</v>
      </c>
      <c r="F76" s="4" t="e">
        <f t="shared" si="41"/>
        <v>#VALUE!</v>
      </c>
      <c r="G76" s="4" t="s">
        <v>69</v>
      </c>
      <c r="H76" s="4">
        <v>0.78500000000000003</v>
      </c>
      <c r="I76" s="4">
        <v>2</v>
      </c>
      <c r="J76" s="4">
        <v>200</v>
      </c>
      <c r="K76" s="4" t="s">
        <v>65</v>
      </c>
      <c r="L76" s="4">
        <v>0.7</v>
      </c>
      <c r="M76" s="4">
        <v>19.3</v>
      </c>
      <c r="N76" s="4" t="s">
        <v>65</v>
      </c>
      <c r="O76" s="4">
        <v>11</v>
      </c>
      <c r="P76" s="4" t="s">
        <v>120</v>
      </c>
      <c r="Q76" s="4">
        <v>1.4</v>
      </c>
      <c r="R76" s="4">
        <v>176</v>
      </c>
      <c r="S76" s="4">
        <v>0.52</v>
      </c>
      <c r="T76" s="4">
        <f t="shared" si="57"/>
        <v>9.3106535362578325E-7</v>
      </c>
      <c r="U76" s="4">
        <v>1.6</v>
      </c>
      <c r="V76" s="4">
        <v>0.6</v>
      </c>
      <c r="W76" s="4" t="s">
        <v>66</v>
      </c>
      <c r="X76" s="4">
        <v>0.89</v>
      </c>
      <c r="Y76" s="4">
        <v>40</v>
      </c>
      <c r="Z76" s="4">
        <v>11.4</v>
      </c>
      <c r="AA76" s="4">
        <v>0.43</v>
      </c>
      <c r="AB76" s="4" t="s">
        <v>65</v>
      </c>
      <c r="AC76" s="4">
        <v>0.06</v>
      </c>
      <c r="AD76" s="4">
        <v>2</v>
      </c>
      <c r="AE76" s="4">
        <v>4</v>
      </c>
      <c r="AF76" s="4">
        <v>0.03</v>
      </c>
      <c r="AG76" s="4">
        <v>21</v>
      </c>
      <c r="AH76" s="4">
        <v>22.5</v>
      </c>
      <c r="AI76" s="4" t="s">
        <v>67</v>
      </c>
      <c r="AJ76" s="4" t="s">
        <v>77</v>
      </c>
      <c r="AK76" s="4">
        <v>1.4</v>
      </c>
      <c r="AL76" s="4">
        <v>1</v>
      </c>
      <c r="AM76" s="4" t="s">
        <v>68</v>
      </c>
      <c r="AN76" s="4">
        <v>5.77</v>
      </c>
      <c r="AO76" s="4">
        <v>0.4</v>
      </c>
      <c r="AP76" s="4">
        <v>66.5</v>
      </c>
      <c r="AQ76" s="4">
        <v>0.1</v>
      </c>
      <c r="AR76" s="4" t="s">
        <v>69</v>
      </c>
      <c r="AS76" s="4">
        <v>1.8</v>
      </c>
      <c r="AT76" s="4">
        <v>350.00000000000006</v>
      </c>
      <c r="AU76" s="4" t="s">
        <v>67</v>
      </c>
      <c r="AV76" s="4">
        <v>1</v>
      </c>
      <c r="AW76" s="4" t="s">
        <v>120</v>
      </c>
      <c r="AX76" s="4">
        <v>42</v>
      </c>
      <c r="AY76" s="4">
        <v>10</v>
      </c>
      <c r="AZ76" s="4">
        <v>10</v>
      </c>
      <c r="BA76" s="4">
        <f t="shared" si="58"/>
        <v>1.5174506828528072E-5</v>
      </c>
      <c r="BB76" s="4">
        <v>23</v>
      </c>
      <c r="BC76" s="4">
        <v>12.3</v>
      </c>
      <c r="BD76" s="4">
        <v>29.4</v>
      </c>
      <c r="BE76" s="4">
        <v>3.3</v>
      </c>
      <c r="BF76" s="4">
        <v>12.3</v>
      </c>
      <c r="BG76" s="4">
        <v>2.35</v>
      </c>
      <c r="BH76" s="4">
        <v>0.5</v>
      </c>
      <c r="BI76" s="4">
        <v>2.4</v>
      </c>
      <c r="BJ76" s="4">
        <v>0.3</v>
      </c>
      <c r="BK76" s="4">
        <v>1.8</v>
      </c>
      <c r="BL76" s="4">
        <v>0.36</v>
      </c>
      <c r="BM76" s="4">
        <v>0.95</v>
      </c>
      <c r="BN76" s="4">
        <v>0.15</v>
      </c>
      <c r="BO76" s="4">
        <v>0.75</v>
      </c>
      <c r="BP76" s="4">
        <v>0.12</v>
      </c>
      <c r="BQ76" s="4">
        <f t="shared" si="42"/>
        <v>0.3236842105263158</v>
      </c>
      <c r="BR76" s="4">
        <f t="shared" si="43"/>
        <v>0.36749999999999999</v>
      </c>
      <c r="BS76" s="4">
        <f t="shared" si="44"/>
        <v>0.37078651685393255</v>
      </c>
      <c r="BT76" s="4">
        <f t="shared" si="45"/>
        <v>0.38437500000000002</v>
      </c>
      <c r="BU76" s="4">
        <f t="shared" si="46"/>
        <v>0.41964285714285721</v>
      </c>
      <c r="BV76" s="4">
        <f t="shared" si="47"/>
        <v>0.45454545454545453</v>
      </c>
      <c r="BW76" s="4">
        <f t="shared" si="48"/>
        <v>0.51063829787234039</v>
      </c>
      <c r="BX76" s="4">
        <f t="shared" si="49"/>
        <v>0.38961038961038957</v>
      </c>
      <c r="BY76" s="4">
        <f t="shared" si="50"/>
        <v>0.40909090909090906</v>
      </c>
      <c r="BZ76" s="4">
        <f t="shared" si="51"/>
        <v>0.37037037037037035</v>
      </c>
      <c r="CA76" s="4">
        <f t="shared" si="52"/>
        <v>0.36</v>
      </c>
      <c r="CB76" s="4">
        <f t="shared" si="53"/>
        <v>0.32758620689655171</v>
      </c>
      <c r="CC76" s="4">
        <f t="shared" si="54"/>
        <v>0.37499999999999994</v>
      </c>
      <c r="CD76" s="4">
        <f t="shared" si="55"/>
        <v>0.26785714285714285</v>
      </c>
      <c r="CE76" s="4">
        <f t="shared" si="56"/>
        <v>0.27906976744186046</v>
      </c>
      <c r="CF76" s="4">
        <f t="shared" si="59"/>
        <v>1.0274592587809921</v>
      </c>
      <c r="CG76" s="4"/>
      <c r="CH76" s="4"/>
      <c r="CI76" s="4"/>
      <c r="CJ76" s="4"/>
      <c r="CK76" s="4"/>
    </row>
    <row r="77" spans="1:89" x14ac:dyDescent="0.25">
      <c r="A77" s="4" t="s">
        <v>151</v>
      </c>
      <c r="B77" s="4">
        <v>258.3</v>
      </c>
      <c r="C77" s="4" t="s">
        <v>64</v>
      </c>
      <c r="D77" s="4" t="e">
        <f t="shared" si="39"/>
        <v>#VALUE!</v>
      </c>
      <c r="E77" s="4">
        <f t="shared" si="40"/>
        <v>0.69444444444444442</v>
      </c>
      <c r="F77" s="4">
        <f t="shared" si="41"/>
        <v>11.904761904761905</v>
      </c>
      <c r="G77" s="4" t="s">
        <v>69</v>
      </c>
      <c r="H77" s="4">
        <v>5.04</v>
      </c>
      <c r="I77" s="4">
        <v>4</v>
      </c>
      <c r="J77" s="4">
        <v>640</v>
      </c>
      <c r="K77" s="4">
        <v>3</v>
      </c>
      <c r="L77" s="4">
        <v>0.3</v>
      </c>
      <c r="M77" s="4">
        <v>0.46</v>
      </c>
      <c r="N77" s="4" t="s">
        <v>65</v>
      </c>
      <c r="O77" s="4">
        <v>32</v>
      </c>
      <c r="P77" s="4">
        <v>40</v>
      </c>
      <c r="Q77" s="4">
        <v>16.100000000000001</v>
      </c>
      <c r="R77" s="4">
        <v>12</v>
      </c>
      <c r="S77" s="4">
        <v>5.48</v>
      </c>
      <c r="T77" s="4">
        <f t="shared" si="57"/>
        <v>9.8119964189794087E-6</v>
      </c>
      <c r="U77" s="4">
        <v>13.2</v>
      </c>
      <c r="V77" s="4">
        <v>2.8</v>
      </c>
      <c r="W77" s="4" t="s">
        <v>66</v>
      </c>
      <c r="X77" s="4">
        <v>4.05</v>
      </c>
      <c r="Y77" s="4">
        <v>430</v>
      </c>
      <c r="Z77" s="4">
        <v>4.08</v>
      </c>
      <c r="AA77" s="4">
        <v>0.02</v>
      </c>
      <c r="AB77" s="4" t="s">
        <v>65</v>
      </c>
      <c r="AC77" s="4">
        <v>0.1</v>
      </c>
      <c r="AD77" s="4">
        <v>8.5</v>
      </c>
      <c r="AE77" s="4">
        <v>18</v>
      </c>
      <c r="AF77" s="4">
        <v>0.08</v>
      </c>
      <c r="AG77" s="4">
        <v>9</v>
      </c>
      <c r="AH77" s="4">
        <v>196</v>
      </c>
      <c r="AI77" s="4" t="s">
        <v>67</v>
      </c>
      <c r="AJ77" s="4">
        <v>150</v>
      </c>
      <c r="AK77" s="4">
        <v>1.4</v>
      </c>
      <c r="AL77" s="4">
        <v>8</v>
      </c>
      <c r="AM77" s="4" t="s">
        <v>68</v>
      </c>
      <c r="AN77" s="4">
        <v>31.1</v>
      </c>
      <c r="AO77" s="4">
        <v>2.2999999999999998</v>
      </c>
      <c r="AP77" s="4">
        <v>70.5</v>
      </c>
      <c r="AQ77" s="4">
        <v>0.6</v>
      </c>
      <c r="AR77" s="4" t="s">
        <v>69</v>
      </c>
      <c r="AS77" s="4">
        <v>10.9</v>
      </c>
      <c r="AT77" s="4">
        <v>2650</v>
      </c>
      <c r="AU77" s="4">
        <v>0.4</v>
      </c>
      <c r="AV77" s="4">
        <v>3.5</v>
      </c>
      <c r="AW77" s="4">
        <v>60</v>
      </c>
      <c r="AX77" s="4">
        <v>93</v>
      </c>
      <c r="AY77" s="4">
        <v>16</v>
      </c>
      <c r="AZ77" s="4">
        <v>48</v>
      </c>
      <c r="BA77" s="4">
        <f t="shared" si="58"/>
        <v>7.2837632776934753E-5</v>
      </c>
      <c r="BB77" s="4">
        <v>121</v>
      </c>
      <c r="BC77" s="4">
        <v>22.3</v>
      </c>
      <c r="BD77" s="4">
        <v>43.9</v>
      </c>
      <c r="BE77" s="4">
        <v>5.15</v>
      </c>
      <c r="BF77" s="4">
        <v>19.3</v>
      </c>
      <c r="BG77" s="4">
        <v>3.65</v>
      </c>
      <c r="BH77" s="4">
        <v>0.7</v>
      </c>
      <c r="BI77" s="4">
        <v>3.4</v>
      </c>
      <c r="BJ77" s="4">
        <v>0.44</v>
      </c>
      <c r="BK77" s="4">
        <v>2.75</v>
      </c>
      <c r="BL77" s="4">
        <v>0.54</v>
      </c>
      <c r="BM77" s="4">
        <v>1.7</v>
      </c>
      <c r="BN77" s="4">
        <v>0.25</v>
      </c>
      <c r="BO77" s="4">
        <v>1.65</v>
      </c>
      <c r="BP77" s="4">
        <v>0.28000000000000003</v>
      </c>
      <c r="BQ77" s="4">
        <f t="shared" si="42"/>
        <v>0.58684210526315794</v>
      </c>
      <c r="BR77" s="4">
        <f t="shared" si="43"/>
        <v>0.54874999999999996</v>
      </c>
      <c r="BS77" s="4">
        <f t="shared" si="44"/>
        <v>0.5786516853932584</v>
      </c>
      <c r="BT77" s="4">
        <f t="shared" si="45"/>
        <v>0.60312500000000002</v>
      </c>
      <c r="BU77" s="4">
        <f t="shared" si="46"/>
        <v>0.6517857142857143</v>
      </c>
      <c r="BV77" s="4">
        <f t="shared" si="47"/>
        <v>0.63636363636363624</v>
      </c>
      <c r="BW77" s="4">
        <f t="shared" si="48"/>
        <v>0.72340425531914887</v>
      </c>
      <c r="BX77" s="4">
        <f t="shared" si="49"/>
        <v>0.5714285714285714</v>
      </c>
      <c r="BY77" s="4">
        <f t="shared" si="50"/>
        <v>0.625</v>
      </c>
      <c r="BZ77" s="4">
        <f t="shared" si="51"/>
        <v>0.59259259259259256</v>
      </c>
      <c r="CA77" s="4">
        <f t="shared" si="52"/>
        <v>0.54</v>
      </c>
      <c r="CB77" s="4">
        <f t="shared" si="53"/>
        <v>0.58620689655172409</v>
      </c>
      <c r="CC77" s="4">
        <f t="shared" si="54"/>
        <v>0.625</v>
      </c>
      <c r="CD77" s="4">
        <f t="shared" si="55"/>
        <v>0.5892857142857143</v>
      </c>
      <c r="CE77" s="4">
        <f t="shared" si="56"/>
        <v>0.65116279069767447</v>
      </c>
      <c r="CF77" s="4">
        <f t="shared" si="59"/>
        <v>0.9884334159086624</v>
      </c>
      <c r="CG77" s="4"/>
      <c r="CH77" s="4"/>
      <c r="CI77" s="4"/>
      <c r="CJ77" s="4"/>
      <c r="CK77" s="4"/>
    </row>
    <row r="78" spans="1:89" x14ac:dyDescent="0.25">
      <c r="A78" s="4" t="s">
        <v>152</v>
      </c>
      <c r="B78" s="4">
        <v>259.8</v>
      </c>
      <c r="C78" s="4" t="s">
        <v>64</v>
      </c>
      <c r="D78" s="4" t="e">
        <f t="shared" si="39"/>
        <v>#VALUE!</v>
      </c>
      <c r="E78" s="4">
        <f t="shared" si="40"/>
        <v>0.41152263374485593</v>
      </c>
      <c r="F78" s="4">
        <f t="shared" si="41"/>
        <v>8.2304526748971192</v>
      </c>
      <c r="G78" s="4" t="s">
        <v>69</v>
      </c>
      <c r="H78" s="4">
        <v>4.8600000000000003</v>
      </c>
      <c r="I78" s="4">
        <v>3</v>
      </c>
      <c r="J78" s="4">
        <v>220</v>
      </c>
      <c r="K78" s="4">
        <v>2</v>
      </c>
      <c r="L78" s="4">
        <v>0.2</v>
      </c>
      <c r="M78" s="4">
        <v>2.56</v>
      </c>
      <c r="N78" s="4" t="s">
        <v>65</v>
      </c>
      <c r="O78" s="4">
        <v>36</v>
      </c>
      <c r="P78" s="4">
        <v>40</v>
      </c>
      <c r="Q78" s="4">
        <v>18.7</v>
      </c>
      <c r="R78" s="4">
        <v>74</v>
      </c>
      <c r="S78" s="4">
        <v>2.5</v>
      </c>
      <c r="T78" s="4">
        <f t="shared" si="57"/>
        <v>4.4762757385854968E-6</v>
      </c>
      <c r="U78" s="4">
        <v>13.2</v>
      </c>
      <c r="V78" s="4">
        <v>2</v>
      </c>
      <c r="W78" s="4" t="s">
        <v>66</v>
      </c>
      <c r="X78" s="4">
        <v>3.82</v>
      </c>
      <c r="Y78" s="4">
        <v>510</v>
      </c>
      <c r="Z78" s="4">
        <v>5.37</v>
      </c>
      <c r="AA78" s="4">
        <v>7.4999999999999997E-2</v>
      </c>
      <c r="AB78" s="4" t="s">
        <v>65</v>
      </c>
      <c r="AC78" s="4">
        <v>0.1</v>
      </c>
      <c r="AD78" s="4">
        <v>8</v>
      </c>
      <c r="AE78" s="4">
        <v>22</v>
      </c>
      <c r="AF78" s="4">
        <v>8.5000000000000006E-2</v>
      </c>
      <c r="AG78" s="4">
        <v>5</v>
      </c>
      <c r="AH78" s="4">
        <v>197</v>
      </c>
      <c r="AI78" s="4" t="s">
        <v>67</v>
      </c>
      <c r="AJ78" s="4">
        <v>250</v>
      </c>
      <c r="AK78" s="4">
        <v>0.8</v>
      </c>
      <c r="AL78" s="4">
        <v>8</v>
      </c>
      <c r="AM78" s="4" t="s">
        <v>68</v>
      </c>
      <c r="AN78" s="4">
        <v>29</v>
      </c>
      <c r="AO78" s="4">
        <v>2.1</v>
      </c>
      <c r="AP78" s="4">
        <v>49</v>
      </c>
      <c r="AQ78" s="4">
        <v>0.6</v>
      </c>
      <c r="AR78" s="4" t="s">
        <v>69</v>
      </c>
      <c r="AS78" s="4">
        <v>8.9</v>
      </c>
      <c r="AT78" s="4">
        <v>2200</v>
      </c>
      <c r="AU78" s="4">
        <v>0.4</v>
      </c>
      <c r="AV78" s="4">
        <v>2</v>
      </c>
      <c r="AW78" s="4">
        <v>40</v>
      </c>
      <c r="AX78" s="4">
        <v>39</v>
      </c>
      <c r="AY78" s="4">
        <v>13</v>
      </c>
      <c r="AZ78" s="4">
        <v>56</v>
      </c>
      <c r="BA78" s="4">
        <f t="shared" si="58"/>
        <v>8.4977238239757196E-5</v>
      </c>
      <c r="BB78" s="4">
        <v>77</v>
      </c>
      <c r="BC78" s="4">
        <v>25.3</v>
      </c>
      <c r="BD78" s="4">
        <v>52.6</v>
      </c>
      <c r="BE78" s="4">
        <v>6.05</v>
      </c>
      <c r="BF78" s="4">
        <v>22.5</v>
      </c>
      <c r="BG78" s="4">
        <v>3.6</v>
      </c>
      <c r="BH78" s="4">
        <v>0.6</v>
      </c>
      <c r="BI78" s="4">
        <v>3</v>
      </c>
      <c r="BJ78" s="4">
        <v>0.38</v>
      </c>
      <c r="BK78" s="4">
        <v>2.2999999999999998</v>
      </c>
      <c r="BL78" s="4">
        <v>0.44</v>
      </c>
      <c r="BM78" s="4">
        <v>1.4</v>
      </c>
      <c r="BN78" s="4">
        <v>0.2</v>
      </c>
      <c r="BO78" s="4">
        <v>1.35</v>
      </c>
      <c r="BP78" s="4">
        <v>0.22</v>
      </c>
      <c r="BQ78" s="4">
        <f t="shared" si="42"/>
        <v>0.6657894736842106</v>
      </c>
      <c r="BR78" s="4">
        <f t="shared" si="43"/>
        <v>0.65749999999999997</v>
      </c>
      <c r="BS78" s="4">
        <f t="shared" si="44"/>
        <v>0.6797752808988764</v>
      </c>
      <c r="BT78" s="4">
        <f t="shared" si="45"/>
        <v>0.703125</v>
      </c>
      <c r="BU78" s="4">
        <f t="shared" si="46"/>
        <v>0.6428571428571429</v>
      </c>
      <c r="BV78" s="4">
        <f t="shared" si="47"/>
        <v>0.54545454545454541</v>
      </c>
      <c r="BW78" s="4">
        <f t="shared" si="48"/>
        <v>0.63829787234042545</v>
      </c>
      <c r="BX78" s="4">
        <f t="shared" si="49"/>
        <v>0.4935064935064935</v>
      </c>
      <c r="BY78" s="4">
        <f t="shared" si="50"/>
        <v>0.5227272727272726</v>
      </c>
      <c r="BZ78" s="4">
        <f t="shared" si="51"/>
        <v>0.48148148148148145</v>
      </c>
      <c r="CA78" s="4">
        <f t="shared" si="52"/>
        <v>0.44</v>
      </c>
      <c r="CB78" s="4">
        <f t="shared" si="53"/>
        <v>0.48275862068965514</v>
      </c>
      <c r="CC78" s="4">
        <f t="shared" si="54"/>
        <v>0.5</v>
      </c>
      <c r="CD78" s="4">
        <f t="shared" si="55"/>
        <v>0.48214285714285721</v>
      </c>
      <c r="CE78" s="4">
        <f t="shared" si="56"/>
        <v>0.51162790697674421</v>
      </c>
      <c r="CF78" s="4">
        <f t="shared" si="59"/>
        <v>1.0004550043542109</v>
      </c>
      <c r="CG78" s="4"/>
      <c r="CH78" s="4"/>
      <c r="CI78" s="4"/>
      <c r="CJ78" s="4"/>
      <c r="CK78" s="4"/>
    </row>
    <row r="79" spans="1:89" x14ac:dyDescent="0.25">
      <c r="A79" s="4" t="s">
        <v>153</v>
      </c>
      <c r="B79" s="4">
        <v>261.60000000000002</v>
      </c>
      <c r="C79" s="4" t="s">
        <v>64</v>
      </c>
      <c r="D79" s="4" t="e">
        <f t="shared" si="39"/>
        <v>#VALUE!</v>
      </c>
      <c r="E79" s="4">
        <f t="shared" si="40"/>
        <v>0.76530612244897955</v>
      </c>
      <c r="F79" s="4">
        <f t="shared" si="41"/>
        <v>10.204081632653061</v>
      </c>
      <c r="G79" s="4" t="s">
        <v>69</v>
      </c>
      <c r="H79" s="4">
        <v>3.92</v>
      </c>
      <c r="I79" s="4">
        <v>4</v>
      </c>
      <c r="J79" s="4">
        <v>460</v>
      </c>
      <c r="K79" s="4">
        <v>1.5</v>
      </c>
      <c r="L79" s="4">
        <v>0.6</v>
      </c>
      <c r="M79" s="4">
        <v>4.28</v>
      </c>
      <c r="N79" s="4" t="s">
        <v>65</v>
      </c>
      <c r="O79" s="4">
        <v>48</v>
      </c>
      <c r="P79" s="4">
        <v>40</v>
      </c>
      <c r="Q79" s="4">
        <v>12.6</v>
      </c>
      <c r="R79" s="4">
        <v>16</v>
      </c>
      <c r="S79" s="4">
        <v>1.9</v>
      </c>
      <c r="T79" s="4">
        <f t="shared" si="57"/>
        <v>3.4019695613249771E-6</v>
      </c>
      <c r="U79" s="4">
        <v>10.8</v>
      </c>
      <c r="V79" s="4">
        <v>2</v>
      </c>
      <c r="W79" s="4" t="s">
        <v>66</v>
      </c>
      <c r="X79" s="4">
        <v>2.9</v>
      </c>
      <c r="Y79" s="4">
        <v>470</v>
      </c>
      <c r="Z79" s="4">
        <v>6.43</v>
      </c>
      <c r="AA79" s="4">
        <v>0.115</v>
      </c>
      <c r="AB79" s="4" t="s">
        <v>65</v>
      </c>
      <c r="AC79" s="4">
        <v>0.08</v>
      </c>
      <c r="AD79" s="4">
        <v>6</v>
      </c>
      <c r="AE79" s="4">
        <v>24</v>
      </c>
      <c r="AF79" s="4">
        <v>7.0000000000000007E-2</v>
      </c>
      <c r="AG79" s="4">
        <v>40</v>
      </c>
      <c r="AH79" s="4">
        <v>145</v>
      </c>
      <c r="AI79" s="4" t="s">
        <v>67</v>
      </c>
      <c r="AJ79" s="4">
        <v>200</v>
      </c>
      <c r="AK79" s="4">
        <v>0.6</v>
      </c>
      <c r="AL79" s="4">
        <v>6</v>
      </c>
      <c r="AM79" s="4" t="s">
        <v>68</v>
      </c>
      <c r="AN79" s="4">
        <v>27.1</v>
      </c>
      <c r="AO79" s="4">
        <v>1.5</v>
      </c>
      <c r="AP79" s="4">
        <v>66</v>
      </c>
      <c r="AQ79" s="4">
        <v>0.5</v>
      </c>
      <c r="AR79" s="4" t="s">
        <v>69</v>
      </c>
      <c r="AS79" s="4">
        <v>6.6</v>
      </c>
      <c r="AT79" s="4">
        <v>1700.0000000000002</v>
      </c>
      <c r="AU79" s="4">
        <v>0.3</v>
      </c>
      <c r="AV79" s="4">
        <v>3</v>
      </c>
      <c r="AW79" s="4">
        <v>40</v>
      </c>
      <c r="AX79" s="4">
        <v>84</v>
      </c>
      <c r="AY79" s="4">
        <v>13</v>
      </c>
      <c r="AZ79" s="4">
        <v>40</v>
      </c>
      <c r="BA79" s="4">
        <f t="shared" si="58"/>
        <v>6.069802731411229E-5</v>
      </c>
      <c r="BB79" s="4">
        <v>71</v>
      </c>
      <c r="BC79" s="4">
        <v>15.3</v>
      </c>
      <c r="BD79" s="4">
        <v>31.8</v>
      </c>
      <c r="BE79" s="4">
        <v>3.75</v>
      </c>
      <c r="BF79" s="4">
        <v>14.1</v>
      </c>
      <c r="BG79" s="4">
        <v>2.75</v>
      </c>
      <c r="BH79" s="4">
        <v>0.55000000000000004</v>
      </c>
      <c r="BI79" s="4">
        <v>2.6</v>
      </c>
      <c r="BJ79" s="4">
        <v>0.34</v>
      </c>
      <c r="BK79" s="4">
        <v>2.0499999999999998</v>
      </c>
      <c r="BL79" s="4">
        <v>0.4</v>
      </c>
      <c r="BM79" s="4">
        <v>1.2</v>
      </c>
      <c r="BN79" s="4">
        <v>0.2</v>
      </c>
      <c r="BO79" s="4">
        <v>1.1499999999999999</v>
      </c>
      <c r="BP79" s="4">
        <v>0.18</v>
      </c>
      <c r="BQ79" s="4">
        <f t="shared" si="42"/>
        <v>0.40263157894736845</v>
      </c>
      <c r="BR79" s="4">
        <f t="shared" si="43"/>
        <v>0.39750000000000002</v>
      </c>
      <c r="BS79" s="4">
        <f t="shared" si="44"/>
        <v>0.42134831460674155</v>
      </c>
      <c r="BT79" s="4">
        <f t="shared" si="45"/>
        <v>0.44062499999999999</v>
      </c>
      <c r="BU79" s="4">
        <f t="shared" si="46"/>
        <v>0.4910714285714286</v>
      </c>
      <c r="BV79" s="4">
        <f t="shared" si="47"/>
        <v>0.5</v>
      </c>
      <c r="BW79" s="4">
        <f t="shared" si="48"/>
        <v>0.55319148936170215</v>
      </c>
      <c r="BX79" s="4">
        <f t="shared" si="49"/>
        <v>0.44155844155844159</v>
      </c>
      <c r="BY79" s="4">
        <f t="shared" si="50"/>
        <v>0.46590909090909083</v>
      </c>
      <c r="BZ79" s="4">
        <f t="shared" si="51"/>
        <v>0.48148148148148145</v>
      </c>
      <c r="CA79" s="4">
        <f t="shared" si="52"/>
        <v>0.4</v>
      </c>
      <c r="CB79" s="4">
        <f t="shared" si="53"/>
        <v>0.41379310344827586</v>
      </c>
      <c r="CC79" s="4">
        <f t="shared" si="54"/>
        <v>0.5</v>
      </c>
      <c r="CD79" s="4">
        <f t="shared" si="55"/>
        <v>0.4107142857142857</v>
      </c>
      <c r="CE79" s="4">
        <f t="shared" si="56"/>
        <v>0.41860465116279066</v>
      </c>
      <c r="CF79" s="4">
        <f t="shared" si="59"/>
        <v>0.98656055000000031</v>
      </c>
      <c r="CG79" s="4"/>
      <c r="CH79" s="4"/>
      <c r="CI79" s="4"/>
      <c r="CJ79" s="4"/>
      <c r="CK79" s="4"/>
    </row>
    <row r="80" spans="1:89" x14ac:dyDescent="0.25">
      <c r="A80" s="4" t="s">
        <v>154</v>
      </c>
      <c r="B80" s="4">
        <v>262.60000000000002</v>
      </c>
      <c r="C80" s="4" t="s">
        <v>64</v>
      </c>
      <c r="D80" s="4" t="e">
        <f t="shared" si="39"/>
        <v>#VALUE!</v>
      </c>
      <c r="E80" s="4">
        <f t="shared" si="40"/>
        <v>0.77821011673151752</v>
      </c>
      <c r="F80" s="4">
        <f t="shared" si="41"/>
        <v>7.7821011673151759</v>
      </c>
      <c r="G80" s="4" t="s">
        <v>69</v>
      </c>
      <c r="H80" s="4">
        <v>5.14</v>
      </c>
      <c r="I80" s="4">
        <v>6</v>
      </c>
      <c r="J80" s="4">
        <v>200</v>
      </c>
      <c r="K80" s="4">
        <v>2</v>
      </c>
      <c r="L80" s="4">
        <v>0.4</v>
      </c>
      <c r="M80" s="4">
        <v>4.32</v>
      </c>
      <c r="N80" s="4" t="s">
        <v>65</v>
      </c>
      <c r="O80" s="4">
        <v>26</v>
      </c>
      <c r="P80" s="4">
        <v>40</v>
      </c>
      <c r="Q80" s="4">
        <v>14.3</v>
      </c>
      <c r="R80" s="4">
        <v>14</v>
      </c>
      <c r="S80" s="4">
        <v>3.79</v>
      </c>
      <c r="T80" s="4">
        <f t="shared" si="57"/>
        <v>6.7860340196956129E-6</v>
      </c>
      <c r="U80" s="4">
        <v>12.4</v>
      </c>
      <c r="V80" s="4">
        <v>2.8</v>
      </c>
      <c r="W80" s="4" t="s">
        <v>66</v>
      </c>
      <c r="X80" s="4">
        <v>4.82</v>
      </c>
      <c r="Y80" s="4">
        <v>580</v>
      </c>
      <c r="Z80" s="4">
        <v>5.73</v>
      </c>
      <c r="AA80" s="4">
        <v>0.08</v>
      </c>
      <c r="AB80" s="4" t="s">
        <v>65</v>
      </c>
      <c r="AC80" s="4">
        <v>0.1</v>
      </c>
      <c r="AD80" s="4">
        <v>8.5</v>
      </c>
      <c r="AE80" s="4">
        <v>18</v>
      </c>
      <c r="AF80" s="4">
        <v>5.5E-2</v>
      </c>
      <c r="AG80" s="4">
        <v>7</v>
      </c>
      <c r="AH80" s="4">
        <v>205</v>
      </c>
      <c r="AI80" s="4" t="s">
        <v>67</v>
      </c>
      <c r="AJ80" s="4" t="s">
        <v>77</v>
      </c>
      <c r="AK80" s="4">
        <v>0.9</v>
      </c>
      <c r="AL80" s="4">
        <v>8</v>
      </c>
      <c r="AM80" s="4" t="s">
        <v>68</v>
      </c>
      <c r="AN80" s="4">
        <v>24.8</v>
      </c>
      <c r="AO80" s="4">
        <v>1.9</v>
      </c>
      <c r="AP80" s="4">
        <v>49</v>
      </c>
      <c r="AQ80" s="4">
        <v>0.7</v>
      </c>
      <c r="AR80" s="4" t="s">
        <v>69</v>
      </c>
      <c r="AS80" s="4">
        <v>9.8000000000000007</v>
      </c>
      <c r="AT80" s="4">
        <v>2300</v>
      </c>
      <c r="AU80" s="4">
        <v>0.3</v>
      </c>
      <c r="AV80" s="4">
        <v>4</v>
      </c>
      <c r="AW80" s="4">
        <v>40</v>
      </c>
      <c r="AX80" s="4">
        <v>48</v>
      </c>
      <c r="AY80" s="4">
        <v>17</v>
      </c>
      <c r="AZ80" s="4">
        <v>44</v>
      </c>
      <c r="BA80" s="4">
        <f t="shared" si="58"/>
        <v>6.6767830045523518E-5</v>
      </c>
      <c r="BB80" s="4">
        <v>111</v>
      </c>
      <c r="BC80" s="4">
        <v>25</v>
      </c>
      <c r="BD80" s="4">
        <v>50.4</v>
      </c>
      <c r="BE80" s="4">
        <v>5.65</v>
      </c>
      <c r="BF80" s="4">
        <v>20.6</v>
      </c>
      <c r="BG80" s="4">
        <v>3.65</v>
      </c>
      <c r="BH80" s="4">
        <v>0.6</v>
      </c>
      <c r="BI80" s="4">
        <v>3</v>
      </c>
      <c r="BJ80" s="4">
        <v>0.42</v>
      </c>
      <c r="BK80" s="4">
        <v>2.75</v>
      </c>
      <c r="BL80" s="4">
        <v>0.54</v>
      </c>
      <c r="BM80" s="4">
        <v>1.75</v>
      </c>
      <c r="BN80" s="4">
        <v>0.3</v>
      </c>
      <c r="BO80" s="4">
        <v>1.8</v>
      </c>
      <c r="BP80" s="4">
        <v>0.28000000000000003</v>
      </c>
      <c r="BQ80" s="4">
        <f t="shared" si="42"/>
        <v>0.65789473684210531</v>
      </c>
      <c r="BR80" s="4">
        <f t="shared" si="43"/>
        <v>0.63</v>
      </c>
      <c r="BS80" s="4">
        <f t="shared" si="44"/>
        <v>0.6348314606741573</v>
      </c>
      <c r="BT80" s="4">
        <f t="shared" si="45"/>
        <v>0.64375000000000004</v>
      </c>
      <c r="BU80" s="4">
        <f t="shared" si="46"/>
        <v>0.6517857142857143</v>
      </c>
      <c r="BV80" s="4">
        <f t="shared" si="47"/>
        <v>0.54545454545454541</v>
      </c>
      <c r="BW80" s="4">
        <f t="shared" si="48"/>
        <v>0.63829787234042545</v>
      </c>
      <c r="BX80" s="4">
        <f t="shared" si="49"/>
        <v>0.54545454545454541</v>
      </c>
      <c r="BY80" s="4">
        <f t="shared" si="50"/>
        <v>0.625</v>
      </c>
      <c r="BZ80" s="4">
        <f t="shared" si="51"/>
        <v>0.62962962962962965</v>
      </c>
      <c r="CA80" s="4">
        <f t="shared" si="52"/>
        <v>0.54</v>
      </c>
      <c r="CB80" s="4">
        <f t="shared" si="53"/>
        <v>0.60344827586206895</v>
      </c>
      <c r="CC80" s="4">
        <f t="shared" si="54"/>
        <v>0.74999999999999989</v>
      </c>
      <c r="CD80" s="4">
        <f t="shared" si="55"/>
        <v>0.6428571428571429</v>
      </c>
      <c r="CE80" s="4">
        <f t="shared" si="56"/>
        <v>0.65116279069767447</v>
      </c>
      <c r="CF80" s="4">
        <f t="shared" si="59"/>
        <v>1.0063311339963976</v>
      </c>
      <c r="CG80" s="4"/>
      <c r="CH80" s="4"/>
      <c r="CI80" s="4"/>
      <c r="CJ80" s="4"/>
      <c r="CK80" s="4"/>
    </row>
    <row r="81" spans="1:89" x14ac:dyDescent="0.25">
      <c r="A81" s="4" t="s">
        <v>155</v>
      </c>
      <c r="B81" s="4">
        <v>264.2</v>
      </c>
      <c r="C81" s="4" t="s">
        <v>64</v>
      </c>
      <c r="D81" s="4" t="e">
        <f t="shared" si="39"/>
        <v>#VALUE!</v>
      </c>
      <c r="E81" s="4">
        <f t="shared" si="40"/>
        <v>0.57736720554272514</v>
      </c>
      <c r="F81" s="4">
        <f t="shared" si="41"/>
        <v>9.2378752886836022</v>
      </c>
      <c r="G81" s="4" t="s">
        <v>69</v>
      </c>
      <c r="H81" s="4">
        <v>4.33</v>
      </c>
      <c r="I81" s="4">
        <v>9</v>
      </c>
      <c r="J81" s="4">
        <v>1240</v>
      </c>
      <c r="K81" s="4">
        <v>2.5</v>
      </c>
      <c r="L81" s="4">
        <v>0.3</v>
      </c>
      <c r="M81" s="4">
        <v>6.27</v>
      </c>
      <c r="N81" s="4" t="s">
        <v>65</v>
      </c>
      <c r="O81" s="4">
        <v>20</v>
      </c>
      <c r="P81" s="4">
        <v>40</v>
      </c>
      <c r="Q81" s="4">
        <v>13.5</v>
      </c>
      <c r="R81" s="4">
        <v>16</v>
      </c>
      <c r="S81" s="4">
        <v>3.24</v>
      </c>
      <c r="T81" s="4">
        <f t="shared" si="57"/>
        <v>5.8012533572068039E-6</v>
      </c>
      <c r="U81" s="4">
        <v>12.2</v>
      </c>
      <c r="V81" s="4">
        <v>2.6</v>
      </c>
      <c r="W81" s="4" t="s">
        <v>66</v>
      </c>
      <c r="X81" s="4">
        <v>4.24</v>
      </c>
      <c r="Y81" s="4">
        <v>380</v>
      </c>
      <c r="Z81" s="4">
        <v>5.0999999999999996</v>
      </c>
      <c r="AA81" s="4">
        <v>0.13</v>
      </c>
      <c r="AB81" s="4" t="s">
        <v>65</v>
      </c>
      <c r="AC81" s="4">
        <v>0.08</v>
      </c>
      <c r="AD81" s="4">
        <v>7.5</v>
      </c>
      <c r="AE81" s="4">
        <v>18</v>
      </c>
      <c r="AF81" s="4">
        <v>0.03</v>
      </c>
      <c r="AG81" s="4">
        <v>6</v>
      </c>
      <c r="AH81" s="4">
        <v>179</v>
      </c>
      <c r="AI81" s="4" t="s">
        <v>67</v>
      </c>
      <c r="AJ81" s="4" t="s">
        <v>77</v>
      </c>
      <c r="AK81" s="4">
        <v>1.1000000000000001</v>
      </c>
      <c r="AL81" s="4">
        <v>7</v>
      </c>
      <c r="AM81" s="4" t="s">
        <v>68</v>
      </c>
      <c r="AN81" s="4">
        <v>24.4</v>
      </c>
      <c r="AO81" s="4">
        <v>2.1</v>
      </c>
      <c r="AP81" s="4">
        <v>93</v>
      </c>
      <c r="AQ81" s="4">
        <v>0.7</v>
      </c>
      <c r="AR81" s="4" t="s">
        <v>69</v>
      </c>
      <c r="AS81" s="4">
        <v>8.9</v>
      </c>
      <c r="AT81" s="4">
        <v>1950</v>
      </c>
      <c r="AU81" s="4">
        <v>0.3</v>
      </c>
      <c r="AV81" s="4">
        <v>2.5</v>
      </c>
      <c r="AW81" s="4">
        <v>40</v>
      </c>
      <c r="AX81" s="4">
        <v>63</v>
      </c>
      <c r="AY81" s="4">
        <v>16</v>
      </c>
      <c r="AZ81" s="4">
        <v>32</v>
      </c>
      <c r="BA81" s="4">
        <f t="shared" si="58"/>
        <v>4.8558421851289826E-5</v>
      </c>
      <c r="BB81" s="4">
        <v>96</v>
      </c>
      <c r="BC81" s="4">
        <v>22</v>
      </c>
      <c r="BD81" s="4">
        <v>43.7</v>
      </c>
      <c r="BE81" s="4">
        <v>5.2</v>
      </c>
      <c r="BF81" s="4">
        <v>19.5</v>
      </c>
      <c r="BG81" s="4">
        <v>3.65</v>
      </c>
      <c r="BH81" s="4">
        <v>0.7</v>
      </c>
      <c r="BI81" s="4">
        <v>3.4</v>
      </c>
      <c r="BJ81" s="4">
        <v>0.48</v>
      </c>
      <c r="BK81" s="4">
        <v>2.85</v>
      </c>
      <c r="BL81" s="4">
        <v>0.54</v>
      </c>
      <c r="BM81" s="4">
        <v>1.65</v>
      </c>
      <c r="BN81" s="4">
        <v>0.25</v>
      </c>
      <c r="BO81" s="4">
        <v>1.5</v>
      </c>
      <c r="BP81" s="4">
        <v>0.26</v>
      </c>
      <c r="BQ81" s="4">
        <f t="shared" si="42"/>
        <v>0.57894736842105265</v>
      </c>
      <c r="BR81" s="4">
        <f t="shared" si="43"/>
        <v>0.54625000000000001</v>
      </c>
      <c r="BS81" s="4">
        <f t="shared" si="44"/>
        <v>0.5842696629213483</v>
      </c>
      <c r="BT81" s="4">
        <f t="shared" si="45"/>
        <v>0.609375</v>
      </c>
      <c r="BU81" s="4">
        <f t="shared" si="46"/>
        <v>0.6517857142857143</v>
      </c>
      <c r="BV81" s="4">
        <f t="shared" si="47"/>
        <v>0.63636363636363624</v>
      </c>
      <c r="BW81" s="4">
        <f t="shared" si="48"/>
        <v>0.72340425531914887</v>
      </c>
      <c r="BX81" s="4">
        <f t="shared" si="49"/>
        <v>0.62337662337662336</v>
      </c>
      <c r="BY81" s="4">
        <f t="shared" si="50"/>
        <v>0.64772727272727271</v>
      </c>
      <c r="BZ81" s="4">
        <f t="shared" si="51"/>
        <v>0.59259259259259256</v>
      </c>
      <c r="CA81" s="4">
        <f t="shared" si="52"/>
        <v>0.54</v>
      </c>
      <c r="CB81" s="4">
        <f t="shared" si="53"/>
        <v>0.56896551724137934</v>
      </c>
      <c r="CC81" s="4">
        <f t="shared" si="54"/>
        <v>0.625</v>
      </c>
      <c r="CD81" s="4">
        <f t="shared" si="55"/>
        <v>0.5357142857142857</v>
      </c>
      <c r="CE81" s="4">
        <f t="shared" si="56"/>
        <v>0.60465116279069775</v>
      </c>
      <c r="CF81" s="4">
        <f t="shared" si="59"/>
        <v>0.97510056715745197</v>
      </c>
      <c r="CG81" s="4"/>
      <c r="CH81" s="4"/>
      <c r="CI81" s="4"/>
      <c r="CJ81" s="4"/>
      <c r="CK81" s="4"/>
    </row>
    <row r="82" spans="1:89" x14ac:dyDescent="0.25">
      <c r="A82" s="4" t="s">
        <v>156</v>
      </c>
      <c r="B82" s="4">
        <v>266.8</v>
      </c>
      <c r="C82" s="4" t="s">
        <v>64</v>
      </c>
      <c r="D82" s="4" t="e">
        <f t="shared" si="39"/>
        <v>#VALUE!</v>
      </c>
      <c r="E82" s="4">
        <f t="shared" si="40"/>
        <v>0.42735042735042739</v>
      </c>
      <c r="F82" s="4">
        <f t="shared" si="41"/>
        <v>10.256410256410257</v>
      </c>
      <c r="G82" s="4" t="s">
        <v>69</v>
      </c>
      <c r="H82" s="4">
        <v>5.85</v>
      </c>
      <c r="I82" s="4">
        <v>10</v>
      </c>
      <c r="J82" s="4">
        <v>740</v>
      </c>
      <c r="K82" s="4">
        <v>2.5</v>
      </c>
      <c r="L82" s="4">
        <v>0.3</v>
      </c>
      <c r="M82" s="4">
        <v>3.13</v>
      </c>
      <c r="N82" s="4" t="s">
        <v>65</v>
      </c>
      <c r="O82" s="4">
        <v>29</v>
      </c>
      <c r="P82" s="4">
        <v>60</v>
      </c>
      <c r="Q82" s="4">
        <v>16.3</v>
      </c>
      <c r="R82" s="4">
        <v>12</v>
      </c>
      <c r="S82" s="4">
        <v>4.8</v>
      </c>
      <c r="T82" s="4">
        <f t="shared" si="57"/>
        <v>8.5944494180841525E-6</v>
      </c>
      <c r="U82" s="4">
        <v>16.399999999999999</v>
      </c>
      <c r="V82" s="4">
        <v>3.4</v>
      </c>
      <c r="W82" s="4" t="s">
        <v>66</v>
      </c>
      <c r="X82" s="4">
        <v>6.15</v>
      </c>
      <c r="Y82" s="4">
        <v>370</v>
      </c>
      <c r="Z82" s="4">
        <v>3.38</v>
      </c>
      <c r="AA82" s="4">
        <v>9.5000000000000001E-2</v>
      </c>
      <c r="AB82" s="4" t="s">
        <v>65</v>
      </c>
      <c r="AC82" s="4">
        <v>0.08</v>
      </c>
      <c r="AD82" s="4">
        <v>11</v>
      </c>
      <c r="AE82" s="4">
        <v>24</v>
      </c>
      <c r="AF82" s="4">
        <v>3.5000000000000003E-2</v>
      </c>
      <c r="AG82" s="4">
        <v>7</v>
      </c>
      <c r="AH82" s="4">
        <v>196</v>
      </c>
      <c r="AI82" s="4" t="s">
        <v>67</v>
      </c>
      <c r="AJ82" s="4">
        <v>1100</v>
      </c>
      <c r="AK82" s="4">
        <v>1.1000000000000001</v>
      </c>
      <c r="AL82" s="4">
        <v>10</v>
      </c>
      <c r="AM82" s="4" t="s">
        <v>68</v>
      </c>
      <c r="AN82" s="4">
        <v>26.5</v>
      </c>
      <c r="AO82" s="4">
        <v>2.8</v>
      </c>
      <c r="AP82" s="4">
        <v>58</v>
      </c>
      <c r="AQ82" s="4">
        <v>0.9</v>
      </c>
      <c r="AR82" s="4" t="s">
        <v>69</v>
      </c>
      <c r="AS82" s="4">
        <v>11.5</v>
      </c>
      <c r="AT82" s="4">
        <v>2450</v>
      </c>
      <c r="AU82" s="4">
        <v>0.4</v>
      </c>
      <c r="AV82" s="4">
        <v>2.5</v>
      </c>
      <c r="AW82" s="4">
        <v>60</v>
      </c>
      <c r="AX82" s="4">
        <v>93</v>
      </c>
      <c r="AY82" s="4">
        <v>26</v>
      </c>
      <c r="AZ82" s="4">
        <v>38</v>
      </c>
      <c r="BA82" s="4">
        <f t="shared" si="58"/>
        <v>5.7663125948406679E-5</v>
      </c>
      <c r="BB82" s="4">
        <v>123</v>
      </c>
      <c r="BC82" s="4">
        <v>27.2</v>
      </c>
      <c r="BD82" s="4">
        <v>55.4</v>
      </c>
      <c r="BE82" s="4">
        <v>6.35</v>
      </c>
      <c r="BF82" s="4">
        <v>23.8</v>
      </c>
      <c r="BG82" s="4">
        <v>4.5</v>
      </c>
      <c r="BH82" s="4">
        <v>0.85</v>
      </c>
      <c r="BI82" s="4">
        <v>4.5999999999999996</v>
      </c>
      <c r="BJ82" s="4">
        <v>0.72</v>
      </c>
      <c r="BK82" s="4">
        <v>4.45</v>
      </c>
      <c r="BL82" s="4">
        <v>0.84</v>
      </c>
      <c r="BM82" s="4">
        <v>2.65</v>
      </c>
      <c r="BN82" s="4">
        <v>0.4</v>
      </c>
      <c r="BO82" s="4">
        <v>2.5</v>
      </c>
      <c r="BP82" s="4">
        <v>0.4</v>
      </c>
      <c r="BQ82" s="4">
        <f t="shared" si="42"/>
        <v>0.71578947368421053</v>
      </c>
      <c r="BR82" s="4">
        <f t="shared" si="43"/>
        <v>0.6925</v>
      </c>
      <c r="BS82" s="4">
        <f t="shared" si="44"/>
        <v>0.7134831460674157</v>
      </c>
      <c r="BT82" s="4">
        <f t="shared" si="45"/>
        <v>0.74375000000000002</v>
      </c>
      <c r="BU82" s="4">
        <f t="shared" si="46"/>
        <v>0.8035714285714286</v>
      </c>
      <c r="BV82" s="4">
        <f t="shared" si="47"/>
        <v>0.7727272727272726</v>
      </c>
      <c r="BW82" s="4">
        <f t="shared" si="48"/>
        <v>0.97872340425531901</v>
      </c>
      <c r="BX82" s="4">
        <f t="shared" si="49"/>
        <v>0.93506493506493504</v>
      </c>
      <c r="BY82" s="4">
        <f t="shared" si="50"/>
        <v>1.0113636363636362</v>
      </c>
      <c r="BZ82" s="4">
        <f t="shared" si="51"/>
        <v>0.96296296296296291</v>
      </c>
      <c r="CA82" s="4">
        <f t="shared" si="52"/>
        <v>0.84</v>
      </c>
      <c r="CB82" s="4">
        <f t="shared" si="53"/>
        <v>0.91379310344827591</v>
      </c>
      <c r="CC82" s="4">
        <f t="shared" si="54"/>
        <v>1</v>
      </c>
      <c r="CD82" s="4">
        <f t="shared" si="55"/>
        <v>0.8928571428571429</v>
      </c>
      <c r="CE82" s="4">
        <f t="shared" si="56"/>
        <v>0.93023255813953498</v>
      </c>
      <c r="CF82" s="4">
        <f t="shared" si="59"/>
        <v>1.0117642251534504</v>
      </c>
      <c r="CG82" s="4"/>
      <c r="CH82" s="4"/>
      <c r="CI82" s="4"/>
      <c r="CJ82" s="4"/>
      <c r="CK82" s="4"/>
    </row>
    <row r="83" spans="1:89" x14ac:dyDescent="0.25">
      <c r="A83" s="4" t="s">
        <v>157</v>
      </c>
      <c r="B83" s="4">
        <v>268.5</v>
      </c>
      <c r="C83" s="4" t="s">
        <v>64</v>
      </c>
      <c r="D83" s="4" t="e">
        <f t="shared" si="39"/>
        <v>#VALUE!</v>
      </c>
      <c r="E83" s="4">
        <f t="shared" si="40"/>
        <v>0.40064102564102561</v>
      </c>
      <c r="F83" s="4">
        <f t="shared" si="41"/>
        <v>9.615384615384615</v>
      </c>
      <c r="G83" s="4" t="s">
        <v>69</v>
      </c>
      <c r="H83" s="4">
        <v>6.24</v>
      </c>
      <c r="I83" s="4">
        <v>18</v>
      </c>
      <c r="J83" s="4">
        <v>360</v>
      </c>
      <c r="K83" s="4">
        <v>3</v>
      </c>
      <c r="L83" s="4">
        <v>0.3</v>
      </c>
      <c r="M83" s="4">
        <v>2.54</v>
      </c>
      <c r="N83" s="4" t="s">
        <v>65</v>
      </c>
      <c r="O83" s="4">
        <v>22</v>
      </c>
      <c r="P83" s="4">
        <v>60</v>
      </c>
      <c r="Q83" s="4">
        <v>18.3</v>
      </c>
      <c r="R83" s="4">
        <v>14</v>
      </c>
      <c r="S83" s="4">
        <v>4.0599999999999996</v>
      </c>
      <c r="T83" s="4">
        <f t="shared" si="57"/>
        <v>7.2694717994628454E-6</v>
      </c>
      <c r="U83" s="4">
        <v>19.8</v>
      </c>
      <c r="V83" s="4">
        <v>2.6</v>
      </c>
      <c r="W83" s="4" t="s">
        <v>66</v>
      </c>
      <c r="X83" s="4">
        <v>6.01</v>
      </c>
      <c r="Y83" s="4">
        <v>460</v>
      </c>
      <c r="Z83" s="4">
        <v>3.45</v>
      </c>
      <c r="AA83" s="4">
        <v>0.08</v>
      </c>
      <c r="AB83" s="4" t="s">
        <v>65</v>
      </c>
      <c r="AC83" s="4">
        <v>0.08</v>
      </c>
      <c r="AD83" s="4">
        <v>10</v>
      </c>
      <c r="AE83" s="4">
        <v>30</v>
      </c>
      <c r="AF83" s="4">
        <v>4.4999999999999998E-2</v>
      </c>
      <c r="AG83" s="4">
        <v>9</v>
      </c>
      <c r="AH83" s="4">
        <v>210</v>
      </c>
      <c r="AI83" s="4" t="s">
        <v>67</v>
      </c>
      <c r="AJ83" s="4">
        <v>450</v>
      </c>
      <c r="AK83" s="4">
        <v>0.9</v>
      </c>
      <c r="AL83" s="4">
        <v>12</v>
      </c>
      <c r="AM83" s="4" t="s">
        <v>68</v>
      </c>
      <c r="AN83" s="4">
        <v>27.2</v>
      </c>
      <c r="AO83" s="4">
        <v>2.6</v>
      </c>
      <c r="AP83" s="4">
        <v>56</v>
      </c>
      <c r="AQ83" s="4">
        <v>0.9</v>
      </c>
      <c r="AR83" s="4" t="s">
        <v>69</v>
      </c>
      <c r="AS83" s="4">
        <v>11.7</v>
      </c>
      <c r="AT83" s="4">
        <v>2700</v>
      </c>
      <c r="AU83" s="4">
        <v>0.5</v>
      </c>
      <c r="AV83" s="4">
        <v>2.5</v>
      </c>
      <c r="AW83" s="4">
        <v>60</v>
      </c>
      <c r="AX83" s="4">
        <v>36</v>
      </c>
      <c r="AY83" s="4">
        <v>16</v>
      </c>
      <c r="AZ83" s="4">
        <v>48</v>
      </c>
      <c r="BA83" s="4">
        <f t="shared" si="58"/>
        <v>7.2837632776934753E-5</v>
      </c>
      <c r="BB83" s="4">
        <v>96</v>
      </c>
      <c r="BC83" s="4">
        <v>29.4</v>
      </c>
      <c r="BD83" s="4">
        <v>53.2</v>
      </c>
      <c r="BE83" s="4">
        <v>6.2</v>
      </c>
      <c r="BF83" s="4">
        <v>22</v>
      </c>
      <c r="BG83" s="4">
        <v>4.1500000000000004</v>
      </c>
      <c r="BH83" s="4">
        <v>0.8</v>
      </c>
      <c r="BI83" s="4">
        <v>3.8</v>
      </c>
      <c r="BJ83" s="4">
        <v>0.54</v>
      </c>
      <c r="BK83" s="4">
        <v>3.1</v>
      </c>
      <c r="BL83" s="4">
        <v>0.6</v>
      </c>
      <c r="BM83" s="4">
        <v>1.9</v>
      </c>
      <c r="BN83" s="4">
        <v>0.25</v>
      </c>
      <c r="BO83" s="4">
        <v>1.65</v>
      </c>
      <c r="BP83" s="4">
        <v>0.28000000000000003</v>
      </c>
      <c r="BQ83" s="4">
        <f t="shared" si="42"/>
        <v>0.77368421052631575</v>
      </c>
      <c r="BR83" s="4">
        <f t="shared" si="43"/>
        <v>0.66500000000000004</v>
      </c>
      <c r="BS83" s="4">
        <f t="shared" si="44"/>
        <v>0.6966292134831461</v>
      </c>
      <c r="BT83" s="4">
        <f t="shared" si="45"/>
        <v>0.6875</v>
      </c>
      <c r="BU83" s="4">
        <f t="shared" si="46"/>
        <v>0.74107142857142871</v>
      </c>
      <c r="BV83" s="4">
        <f t="shared" si="47"/>
        <v>0.72727272727272729</v>
      </c>
      <c r="BW83" s="4">
        <f t="shared" si="48"/>
        <v>0.80851063829787229</v>
      </c>
      <c r="BX83" s="4">
        <f t="shared" si="49"/>
        <v>0.70129870129870131</v>
      </c>
      <c r="BY83" s="4">
        <f t="shared" si="50"/>
        <v>0.70454545454545447</v>
      </c>
      <c r="BZ83" s="4">
        <f t="shared" si="51"/>
        <v>0.59259259259259256</v>
      </c>
      <c r="CA83" s="4">
        <f t="shared" si="52"/>
        <v>0.6</v>
      </c>
      <c r="CB83" s="4">
        <f t="shared" si="53"/>
        <v>0.65517241379310343</v>
      </c>
      <c r="CC83" s="4">
        <f t="shared" si="54"/>
        <v>0.625</v>
      </c>
      <c r="CD83" s="4">
        <f t="shared" si="55"/>
        <v>0.5892857142857143</v>
      </c>
      <c r="CE83" s="4">
        <f t="shared" si="56"/>
        <v>0.65116279069767447</v>
      </c>
      <c r="CF83" s="4">
        <f t="shared" si="59"/>
        <v>0.94208693743496352</v>
      </c>
      <c r="CG83" s="4"/>
      <c r="CH83" s="4"/>
      <c r="CI83" s="4"/>
      <c r="CJ83" s="4"/>
      <c r="CK83" s="4"/>
    </row>
    <row r="84" spans="1:89" x14ac:dyDescent="0.25">
      <c r="A84" s="4" t="s">
        <v>158</v>
      </c>
      <c r="B84" s="4">
        <v>269.7</v>
      </c>
      <c r="C84" s="4" t="s">
        <v>64</v>
      </c>
      <c r="D84" s="4" t="e">
        <f t="shared" si="39"/>
        <v>#VALUE!</v>
      </c>
      <c r="E84" s="4">
        <f t="shared" si="40"/>
        <v>0.43630017452006975</v>
      </c>
      <c r="F84" s="4">
        <f t="shared" si="41"/>
        <v>10.471204188481675</v>
      </c>
      <c r="G84" s="4" t="s">
        <v>69</v>
      </c>
      <c r="H84" s="4">
        <v>5.73</v>
      </c>
      <c r="I84" s="4">
        <v>13</v>
      </c>
      <c r="J84" s="4">
        <v>240</v>
      </c>
      <c r="K84" s="4">
        <v>3</v>
      </c>
      <c r="L84" s="4">
        <v>0.3</v>
      </c>
      <c r="M84" s="4">
        <v>4.33</v>
      </c>
      <c r="N84" s="4" t="s">
        <v>65</v>
      </c>
      <c r="O84" s="4">
        <v>24</v>
      </c>
      <c r="P84" s="4">
        <v>60</v>
      </c>
      <c r="Q84" s="4">
        <v>16.100000000000001</v>
      </c>
      <c r="R84" s="4">
        <v>10</v>
      </c>
      <c r="S84" s="4">
        <v>4.0199999999999996</v>
      </c>
      <c r="T84" s="4">
        <f t="shared" si="57"/>
        <v>7.1978513876454782E-6</v>
      </c>
      <c r="U84" s="4">
        <v>17.399999999999999</v>
      </c>
      <c r="V84" s="4">
        <v>2.8</v>
      </c>
      <c r="W84" s="4" t="s">
        <v>66</v>
      </c>
      <c r="X84" s="4">
        <v>5.0999999999999996</v>
      </c>
      <c r="Y84" s="4">
        <v>290</v>
      </c>
      <c r="Z84" s="4">
        <v>4.08</v>
      </c>
      <c r="AA84" s="4">
        <v>0.12</v>
      </c>
      <c r="AB84" s="4" t="s">
        <v>65</v>
      </c>
      <c r="AC84" s="4">
        <v>0.09</v>
      </c>
      <c r="AD84" s="4">
        <v>9.5</v>
      </c>
      <c r="AE84" s="4">
        <v>28</v>
      </c>
      <c r="AF84" s="4">
        <v>0.04</v>
      </c>
      <c r="AG84" s="4">
        <v>6</v>
      </c>
      <c r="AH84" s="4">
        <v>209</v>
      </c>
      <c r="AI84" s="4" t="s">
        <v>67</v>
      </c>
      <c r="AJ84" s="4" t="s">
        <v>77</v>
      </c>
      <c r="AK84" s="4">
        <v>1</v>
      </c>
      <c r="AL84" s="4">
        <v>11</v>
      </c>
      <c r="AM84" s="4" t="s">
        <v>68</v>
      </c>
      <c r="AN84" s="4">
        <v>25</v>
      </c>
      <c r="AO84" s="4">
        <v>2.4</v>
      </c>
      <c r="AP84" s="4">
        <v>47</v>
      </c>
      <c r="AQ84" s="4">
        <v>0.8</v>
      </c>
      <c r="AR84" s="4" t="s">
        <v>69</v>
      </c>
      <c r="AS84" s="4">
        <v>11.3</v>
      </c>
      <c r="AT84" s="4">
        <v>2550</v>
      </c>
      <c r="AU84" s="4">
        <v>0.4</v>
      </c>
      <c r="AV84" s="4">
        <v>2.5</v>
      </c>
      <c r="AW84" s="4">
        <v>60</v>
      </c>
      <c r="AX84" s="4">
        <v>48</v>
      </c>
      <c r="AY84" s="4">
        <v>20</v>
      </c>
      <c r="AZ84" s="4">
        <v>48</v>
      </c>
      <c r="BA84" s="4">
        <f t="shared" si="58"/>
        <v>7.2837632776934753E-5</v>
      </c>
      <c r="BB84" s="4">
        <v>104</v>
      </c>
      <c r="BC84" s="4">
        <v>32.4</v>
      </c>
      <c r="BD84" s="4">
        <v>61.8</v>
      </c>
      <c r="BE84" s="4">
        <v>7.25</v>
      </c>
      <c r="BF84" s="4">
        <v>26.3</v>
      </c>
      <c r="BG84" s="4">
        <v>4.8</v>
      </c>
      <c r="BH84" s="4">
        <v>0.95</v>
      </c>
      <c r="BI84" s="4">
        <v>4.4000000000000004</v>
      </c>
      <c r="BJ84" s="4">
        <v>0.62</v>
      </c>
      <c r="BK84" s="4">
        <v>3.6</v>
      </c>
      <c r="BL84" s="4">
        <v>0.7</v>
      </c>
      <c r="BM84" s="4">
        <v>2.0499999999999998</v>
      </c>
      <c r="BN84" s="4">
        <v>0.3</v>
      </c>
      <c r="BO84" s="4">
        <v>1.9</v>
      </c>
      <c r="BP84" s="4">
        <v>0.3</v>
      </c>
      <c r="BQ84" s="4">
        <f t="shared" si="42"/>
        <v>0.85263157894736841</v>
      </c>
      <c r="BR84" s="4">
        <f t="shared" si="43"/>
        <v>0.77249999999999996</v>
      </c>
      <c r="BS84" s="4">
        <f t="shared" si="44"/>
        <v>0.8146067415730337</v>
      </c>
      <c r="BT84" s="4">
        <f t="shared" si="45"/>
        <v>0.82187500000000002</v>
      </c>
      <c r="BU84" s="4">
        <f t="shared" si="46"/>
        <v>0.85714285714285721</v>
      </c>
      <c r="BV84" s="4">
        <f t="shared" si="47"/>
        <v>0.86363636363636354</v>
      </c>
      <c r="BW84" s="4">
        <f t="shared" si="48"/>
        <v>0.93617021276595747</v>
      </c>
      <c r="BX84" s="4">
        <f t="shared" si="49"/>
        <v>0.80519480519480513</v>
      </c>
      <c r="BY84" s="4">
        <f t="shared" si="50"/>
        <v>0.81818181818181812</v>
      </c>
      <c r="BZ84" s="4">
        <f t="shared" si="51"/>
        <v>0.7407407407407407</v>
      </c>
      <c r="CA84" s="4">
        <f t="shared" si="52"/>
        <v>0.7</v>
      </c>
      <c r="CB84" s="4">
        <f t="shared" si="53"/>
        <v>0.7068965517241379</v>
      </c>
      <c r="CC84" s="4">
        <f t="shared" si="54"/>
        <v>0.74999999999999989</v>
      </c>
      <c r="CD84" s="4">
        <f t="shared" si="55"/>
        <v>0.6785714285714286</v>
      </c>
      <c r="CE84" s="4">
        <f t="shared" si="56"/>
        <v>0.69767441860465118</v>
      </c>
      <c r="CF84" s="4">
        <f t="shared" si="59"/>
        <v>0.95677156212841852</v>
      </c>
      <c r="CG84" s="4"/>
      <c r="CH84" s="4"/>
      <c r="CI84" s="4"/>
      <c r="CJ84" s="4"/>
      <c r="CK84" s="4"/>
    </row>
    <row r="85" spans="1:89" x14ac:dyDescent="0.25">
      <c r="A85" s="4" t="s">
        <v>159</v>
      </c>
      <c r="B85" s="4">
        <v>271.7</v>
      </c>
      <c r="C85" s="4" t="s">
        <v>64</v>
      </c>
      <c r="D85" s="4" t="e">
        <f t="shared" si="39"/>
        <v>#VALUE!</v>
      </c>
      <c r="E85" s="4">
        <f t="shared" si="40"/>
        <v>0.73800738007380073</v>
      </c>
      <c r="F85" s="4">
        <f t="shared" si="41"/>
        <v>7.3800738007380078</v>
      </c>
      <c r="G85" s="4">
        <v>0.4</v>
      </c>
      <c r="H85" s="4">
        <v>5.42</v>
      </c>
      <c r="I85" s="4">
        <v>10</v>
      </c>
      <c r="J85" s="4">
        <v>220</v>
      </c>
      <c r="K85" s="4">
        <v>2</v>
      </c>
      <c r="L85" s="4">
        <v>0.5</v>
      </c>
      <c r="M85" s="4">
        <v>5.03</v>
      </c>
      <c r="N85" s="4" t="s">
        <v>65</v>
      </c>
      <c r="O85" s="4">
        <v>25</v>
      </c>
      <c r="P85" s="4">
        <v>60</v>
      </c>
      <c r="Q85" s="4">
        <v>14.9</v>
      </c>
      <c r="R85" s="4">
        <v>12</v>
      </c>
      <c r="S85" s="4">
        <v>1.75</v>
      </c>
      <c r="T85" s="4">
        <f t="shared" si="57"/>
        <v>3.1333930170098475E-6</v>
      </c>
      <c r="U85" s="4">
        <v>18</v>
      </c>
      <c r="V85" s="4">
        <v>2.8</v>
      </c>
      <c r="W85" s="4" t="s">
        <v>66</v>
      </c>
      <c r="X85" s="4">
        <v>5.7</v>
      </c>
      <c r="Y85" s="4">
        <v>210</v>
      </c>
      <c r="Z85" s="4">
        <v>3.86</v>
      </c>
      <c r="AA85" s="4">
        <v>0.11</v>
      </c>
      <c r="AB85" s="4" t="s">
        <v>65</v>
      </c>
      <c r="AC85" s="4">
        <v>0.09</v>
      </c>
      <c r="AD85" s="4">
        <v>9.5</v>
      </c>
      <c r="AE85" s="4">
        <v>26</v>
      </c>
      <c r="AF85" s="4">
        <v>3.5000000000000003E-2</v>
      </c>
      <c r="AG85" s="4">
        <v>29</v>
      </c>
      <c r="AH85" s="4">
        <v>189</v>
      </c>
      <c r="AI85" s="4" t="s">
        <v>67</v>
      </c>
      <c r="AJ85" s="4">
        <v>6650</v>
      </c>
      <c r="AK85" s="4">
        <v>0.7</v>
      </c>
      <c r="AL85" s="4">
        <v>12</v>
      </c>
      <c r="AM85" s="4" t="s">
        <v>68</v>
      </c>
      <c r="AN85" s="4">
        <v>22.3</v>
      </c>
      <c r="AO85" s="4">
        <v>2.8</v>
      </c>
      <c r="AP85" s="4">
        <v>94</v>
      </c>
      <c r="AQ85" s="4">
        <v>0.9</v>
      </c>
      <c r="AR85" s="4" t="s">
        <v>69</v>
      </c>
      <c r="AS85" s="4">
        <v>11.7</v>
      </c>
      <c r="AT85" s="4">
        <v>2400</v>
      </c>
      <c r="AU85" s="4">
        <v>0.5</v>
      </c>
      <c r="AV85" s="4">
        <v>4</v>
      </c>
      <c r="AW85" s="4">
        <v>40</v>
      </c>
      <c r="AX85" s="4">
        <v>54</v>
      </c>
      <c r="AY85" s="4">
        <v>21</v>
      </c>
      <c r="AZ85" s="4">
        <v>44</v>
      </c>
      <c r="BA85" s="4">
        <f t="shared" si="58"/>
        <v>6.6767830045523518E-5</v>
      </c>
      <c r="BB85" s="4">
        <v>100</v>
      </c>
      <c r="BC85" s="4">
        <v>33.200000000000003</v>
      </c>
      <c r="BD85" s="4">
        <v>64.2</v>
      </c>
      <c r="BE85" s="4">
        <v>7.55</v>
      </c>
      <c r="BF85" s="4">
        <v>27.9</v>
      </c>
      <c r="BG85" s="4">
        <v>5.05</v>
      </c>
      <c r="BH85" s="4">
        <v>1</v>
      </c>
      <c r="BI85" s="4">
        <v>4.5999999999999996</v>
      </c>
      <c r="BJ85" s="4">
        <v>0.64</v>
      </c>
      <c r="BK85" s="4">
        <v>3.9</v>
      </c>
      <c r="BL85" s="4">
        <v>0.76</v>
      </c>
      <c r="BM85" s="4">
        <v>2.4</v>
      </c>
      <c r="BN85" s="4">
        <v>0.35</v>
      </c>
      <c r="BO85" s="4">
        <v>2.15</v>
      </c>
      <c r="BP85" s="4">
        <v>0.34</v>
      </c>
      <c r="BQ85" s="4">
        <f t="shared" si="42"/>
        <v>0.87368421052631584</v>
      </c>
      <c r="BR85" s="4">
        <f t="shared" si="43"/>
        <v>0.80249999999999999</v>
      </c>
      <c r="BS85" s="4">
        <f t="shared" si="44"/>
        <v>0.848314606741573</v>
      </c>
      <c r="BT85" s="4">
        <f t="shared" si="45"/>
        <v>0.87187499999999996</v>
      </c>
      <c r="BU85" s="4">
        <f t="shared" si="46"/>
        <v>0.9017857142857143</v>
      </c>
      <c r="BV85" s="4">
        <f t="shared" si="47"/>
        <v>0.90909090909090906</v>
      </c>
      <c r="BW85" s="4">
        <f t="shared" si="48"/>
        <v>0.97872340425531901</v>
      </c>
      <c r="BX85" s="4">
        <f t="shared" si="49"/>
        <v>0.83116883116883111</v>
      </c>
      <c r="BY85" s="4">
        <f t="shared" si="50"/>
        <v>0.88636363636363624</v>
      </c>
      <c r="BZ85" s="4">
        <f t="shared" si="51"/>
        <v>0.77777777777777779</v>
      </c>
      <c r="CA85" s="4">
        <f t="shared" si="52"/>
        <v>0.76</v>
      </c>
      <c r="CB85" s="4">
        <f t="shared" si="53"/>
        <v>0.82758620689655171</v>
      </c>
      <c r="CC85" s="4">
        <f t="shared" si="54"/>
        <v>0.87499999999999989</v>
      </c>
      <c r="CD85" s="4">
        <f t="shared" si="55"/>
        <v>0.7678571428571429</v>
      </c>
      <c r="CE85" s="4">
        <f t="shared" si="56"/>
        <v>0.79069767441860472</v>
      </c>
      <c r="CF85" s="4">
        <f t="shared" si="59"/>
        <v>0.9722666207074252</v>
      </c>
      <c r="CG85" s="4"/>
      <c r="CH85" s="4"/>
      <c r="CI85" s="4"/>
      <c r="CJ85" s="4"/>
      <c r="CK85" s="4"/>
    </row>
    <row r="86" spans="1:89" x14ac:dyDescent="0.25">
      <c r="A86" s="4" t="s">
        <v>160</v>
      </c>
      <c r="B86" s="4">
        <v>273.39999999999998</v>
      </c>
      <c r="C86" s="4" t="s">
        <v>64</v>
      </c>
      <c r="D86" s="4" t="e">
        <f t="shared" si="39"/>
        <v>#VALUE!</v>
      </c>
      <c r="E86" s="4">
        <f t="shared" si="40"/>
        <v>1.918158567774936</v>
      </c>
      <c r="F86" s="4">
        <f t="shared" si="41"/>
        <v>102.30179028132991</v>
      </c>
      <c r="G86" s="4" t="s">
        <v>69</v>
      </c>
      <c r="H86" s="4">
        <v>3.91</v>
      </c>
      <c r="I86" s="4">
        <v>8</v>
      </c>
      <c r="J86" s="4">
        <v>520</v>
      </c>
      <c r="K86" s="4">
        <v>1.5</v>
      </c>
      <c r="L86" s="4">
        <v>1.8</v>
      </c>
      <c r="M86" s="4">
        <v>8</v>
      </c>
      <c r="N86" s="4" t="s">
        <v>65</v>
      </c>
      <c r="O86" s="4">
        <v>21</v>
      </c>
      <c r="P86" s="4">
        <v>40</v>
      </c>
      <c r="Q86" s="4">
        <v>8.8000000000000007</v>
      </c>
      <c r="R86" s="4">
        <v>16</v>
      </c>
      <c r="S86" s="4">
        <v>1.03</v>
      </c>
      <c r="T86" s="4">
        <f t="shared" si="57"/>
        <v>1.8442256042972249E-6</v>
      </c>
      <c r="U86" s="4">
        <v>12.2</v>
      </c>
      <c r="V86" s="4">
        <v>3</v>
      </c>
      <c r="W86" s="4" t="s">
        <v>66</v>
      </c>
      <c r="X86" s="4">
        <v>4.5199999999999996</v>
      </c>
      <c r="Y86" s="4">
        <v>100</v>
      </c>
      <c r="Z86" s="4">
        <v>5.25</v>
      </c>
      <c r="AA86" s="4">
        <v>0.2</v>
      </c>
      <c r="AB86" s="4" t="s">
        <v>65</v>
      </c>
      <c r="AC86" s="4">
        <v>7.0000000000000007E-2</v>
      </c>
      <c r="AD86" s="4">
        <v>7.5</v>
      </c>
      <c r="AE86" s="4">
        <v>16</v>
      </c>
      <c r="AF86" s="4">
        <v>0.03</v>
      </c>
      <c r="AG86" s="4">
        <v>26</v>
      </c>
      <c r="AH86" s="4">
        <v>133</v>
      </c>
      <c r="AI86" s="4" t="s">
        <v>67</v>
      </c>
      <c r="AJ86" s="4">
        <v>1600</v>
      </c>
      <c r="AK86" s="4">
        <v>0.5</v>
      </c>
      <c r="AL86" s="4">
        <v>8</v>
      </c>
      <c r="AM86" s="4" t="s">
        <v>68</v>
      </c>
      <c r="AN86" s="4">
        <v>19.2</v>
      </c>
      <c r="AO86" s="4">
        <v>2</v>
      </c>
      <c r="AP86" s="4">
        <v>80.5</v>
      </c>
      <c r="AQ86" s="4">
        <v>0.6</v>
      </c>
      <c r="AR86" s="4" t="s">
        <v>69</v>
      </c>
      <c r="AS86" s="4">
        <v>10.5</v>
      </c>
      <c r="AT86" s="4">
        <v>1850</v>
      </c>
      <c r="AU86" s="4">
        <v>0.3</v>
      </c>
      <c r="AV86" s="4">
        <v>7.5</v>
      </c>
      <c r="AW86" s="4">
        <v>400</v>
      </c>
      <c r="AX86" s="4">
        <v>72</v>
      </c>
      <c r="AY86" s="4">
        <v>20</v>
      </c>
      <c r="AZ86" s="4">
        <v>30</v>
      </c>
      <c r="BA86" s="4">
        <f t="shared" si="58"/>
        <v>4.5523520485584216E-5</v>
      </c>
      <c r="BB86" s="4">
        <v>110</v>
      </c>
      <c r="BC86" s="4">
        <v>24.1</v>
      </c>
      <c r="BD86" s="4">
        <v>45.9</v>
      </c>
      <c r="BE86" s="4">
        <v>5.45</v>
      </c>
      <c r="BF86" s="4">
        <v>20.6</v>
      </c>
      <c r="BG86" s="4">
        <v>4.0999999999999996</v>
      </c>
      <c r="BH86" s="4">
        <v>0.85</v>
      </c>
      <c r="BI86" s="4">
        <v>4</v>
      </c>
      <c r="BJ86" s="4">
        <v>0.57999999999999996</v>
      </c>
      <c r="BK86" s="4">
        <v>3.7</v>
      </c>
      <c r="BL86" s="4">
        <v>0.7</v>
      </c>
      <c r="BM86" s="4">
        <v>2.15</v>
      </c>
      <c r="BN86" s="4">
        <v>0.3</v>
      </c>
      <c r="BO86" s="4">
        <v>1.95</v>
      </c>
      <c r="BP86" s="4">
        <v>0.3</v>
      </c>
      <c r="BQ86" s="4">
        <f t="shared" si="42"/>
        <v>0.63421052631578956</v>
      </c>
      <c r="BR86" s="4">
        <f t="shared" si="43"/>
        <v>0.57374999999999998</v>
      </c>
      <c r="BS86" s="4">
        <f t="shared" si="44"/>
        <v>0.61235955056179769</v>
      </c>
      <c r="BT86" s="4">
        <f t="shared" si="45"/>
        <v>0.64375000000000004</v>
      </c>
      <c r="BU86" s="4">
        <f t="shared" si="46"/>
        <v>0.7321428571428571</v>
      </c>
      <c r="BV86" s="4">
        <f t="shared" si="47"/>
        <v>0.7727272727272726</v>
      </c>
      <c r="BW86" s="4">
        <f t="shared" si="48"/>
        <v>0.85106382978723405</v>
      </c>
      <c r="BX86" s="4">
        <f t="shared" si="49"/>
        <v>0.75324675324675316</v>
      </c>
      <c r="BY86" s="4">
        <f t="shared" si="50"/>
        <v>0.84090909090909083</v>
      </c>
      <c r="BZ86" s="4">
        <f t="shared" si="51"/>
        <v>0.7407407407407407</v>
      </c>
      <c r="CA86" s="4">
        <f t="shared" si="52"/>
        <v>0.7</v>
      </c>
      <c r="CB86" s="4">
        <f t="shared" si="53"/>
        <v>0.74137931034482762</v>
      </c>
      <c r="CC86" s="4">
        <f t="shared" si="54"/>
        <v>0.74999999999999989</v>
      </c>
      <c r="CD86" s="4">
        <f t="shared" si="55"/>
        <v>0.69642857142857151</v>
      </c>
      <c r="CE86" s="4">
        <f t="shared" si="56"/>
        <v>0.69767441860465118</v>
      </c>
      <c r="CF86" s="4">
        <f t="shared" si="59"/>
        <v>0.98497895010941872</v>
      </c>
      <c r="CG86" s="4"/>
      <c r="CH86" s="4"/>
      <c r="CI86" s="4"/>
      <c r="CJ86" s="4"/>
      <c r="CK86" s="4"/>
    </row>
    <row r="87" spans="1:89" x14ac:dyDescent="0.25">
      <c r="A87" s="4" t="s">
        <v>161</v>
      </c>
      <c r="B87" s="4">
        <v>274.60000000000002</v>
      </c>
      <c r="C87" s="4" t="s">
        <v>64</v>
      </c>
      <c r="D87" s="4" t="e">
        <f t="shared" si="39"/>
        <v>#VALUE!</v>
      </c>
      <c r="E87" s="4">
        <f t="shared" si="40"/>
        <v>0.59055118110236215</v>
      </c>
      <c r="F87" s="4">
        <f t="shared" si="41"/>
        <v>7.8740157480314963</v>
      </c>
      <c r="G87" s="4" t="s">
        <v>69</v>
      </c>
      <c r="H87" s="4">
        <v>5.08</v>
      </c>
      <c r="I87" s="4">
        <v>12</v>
      </c>
      <c r="J87" s="4">
        <v>180</v>
      </c>
      <c r="K87" s="4">
        <v>1.5</v>
      </c>
      <c r="L87" s="4">
        <v>0.5</v>
      </c>
      <c r="M87" s="4">
        <v>5.53</v>
      </c>
      <c r="N87" s="4" t="s">
        <v>65</v>
      </c>
      <c r="O87" s="4">
        <v>21</v>
      </c>
      <c r="P87" s="4">
        <v>40</v>
      </c>
      <c r="Q87" s="4">
        <v>10.5</v>
      </c>
      <c r="R87" s="4">
        <v>14</v>
      </c>
      <c r="S87" s="4">
        <v>3.26</v>
      </c>
      <c r="T87" s="4">
        <f t="shared" si="57"/>
        <v>5.8370635631154866E-6</v>
      </c>
      <c r="U87" s="4">
        <v>15.4</v>
      </c>
      <c r="V87" s="4">
        <v>2.4</v>
      </c>
      <c r="W87" s="4" t="s">
        <v>66</v>
      </c>
      <c r="X87" s="4">
        <v>6.19</v>
      </c>
      <c r="Y87" s="4">
        <v>100</v>
      </c>
      <c r="Z87" s="4">
        <v>2.48</v>
      </c>
      <c r="AA87" s="4">
        <v>0.09</v>
      </c>
      <c r="AB87" s="4" t="s">
        <v>65</v>
      </c>
      <c r="AC87" s="4">
        <v>7.0000000000000007E-2</v>
      </c>
      <c r="AD87" s="4">
        <v>9</v>
      </c>
      <c r="AE87" s="4">
        <v>18</v>
      </c>
      <c r="AF87" s="4">
        <v>0.05</v>
      </c>
      <c r="AG87" s="4">
        <v>7</v>
      </c>
      <c r="AH87" s="4">
        <v>168</v>
      </c>
      <c r="AI87" s="4" t="s">
        <v>67</v>
      </c>
      <c r="AJ87" s="4">
        <v>24700</v>
      </c>
      <c r="AK87" s="4">
        <v>1.1000000000000001</v>
      </c>
      <c r="AL87" s="4">
        <v>8</v>
      </c>
      <c r="AM87" s="4" t="s">
        <v>68</v>
      </c>
      <c r="AN87" s="4">
        <v>20.9</v>
      </c>
      <c r="AO87" s="4">
        <v>2.8</v>
      </c>
      <c r="AP87" s="4">
        <v>59.5</v>
      </c>
      <c r="AQ87" s="4">
        <v>0.8</v>
      </c>
      <c r="AR87" s="4" t="s">
        <v>69</v>
      </c>
      <c r="AS87" s="4">
        <v>11</v>
      </c>
      <c r="AT87" s="4">
        <v>2250</v>
      </c>
      <c r="AU87" s="4">
        <v>0.4</v>
      </c>
      <c r="AV87" s="4">
        <v>3</v>
      </c>
      <c r="AW87" s="4">
        <v>40</v>
      </c>
      <c r="AX87" s="4">
        <v>54</v>
      </c>
      <c r="AY87" s="4">
        <v>19</v>
      </c>
      <c r="AZ87" s="4">
        <v>34</v>
      </c>
      <c r="BA87" s="4">
        <f t="shared" si="58"/>
        <v>5.1593323216995437E-5</v>
      </c>
      <c r="BB87" s="4">
        <v>88</v>
      </c>
      <c r="BC87" s="4">
        <v>27.6</v>
      </c>
      <c r="BD87" s="4">
        <v>59</v>
      </c>
      <c r="BE87" s="4">
        <v>6.9</v>
      </c>
      <c r="BF87" s="4">
        <v>25.9</v>
      </c>
      <c r="BG87" s="4">
        <v>4.8</v>
      </c>
      <c r="BH87" s="4">
        <v>0.85</v>
      </c>
      <c r="BI87" s="4">
        <v>4.2</v>
      </c>
      <c r="BJ87" s="4">
        <v>0.56000000000000005</v>
      </c>
      <c r="BK87" s="4">
        <v>3.4</v>
      </c>
      <c r="BL87" s="4">
        <v>0.64</v>
      </c>
      <c r="BM87" s="4">
        <v>1.9</v>
      </c>
      <c r="BN87" s="4">
        <v>0.3</v>
      </c>
      <c r="BO87" s="4">
        <v>1.75</v>
      </c>
      <c r="BP87" s="4">
        <v>0.28000000000000003</v>
      </c>
      <c r="BQ87" s="4">
        <f t="shared" si="42"/>
        <v>0.72631578947368425</v>
      </c>
      <c r="BR87" s="4">
        <f t="shared" si="43"/>
        <v>0.73750000000000004</v>
      </c>
      <c r="BS87" s="4">
        <f t="shared" si="44"/>
        <v>0.7752808988764045</v>
      </c>
      <c r="BT87" s="4">
        <f t="shared" si="45"/>
        <v>0.80937499999999996</v>
      </c>
      <c r="BU87" s="4">
        <f t="shared" si="46"/>
        <v>0.85714285714285721</v>
      </c>
      <c r="BV87" s="4">
        <f t="shared" si="47"/>
        <v>0.7727272727272726</v>
      </c>
      <c r="BW87" s="4">
        <f t="shared" si="48"/>
        <v>0.8936170212765957</v>
      </c>
      <c r="BX87" s="4">
        <f t="shared" si="49"/>
        <v>0.72727272727272729</v>
      </c>
      <c r="BY87" s="4">
        <f t="shared" si="50"/>
        <v>0.7727272727272726</v>
      </c>
      <c r="BZ87" s="4">
        <f t="shared" si="51"/>
        <v>0.70370370370370372</v>
      </c>
      <c r="CA87" s="4">
        <f t="shared" si="52"/>
        <v>0.64</v>
      </c>
      <c r="CB87" s="4">
        <f t="shared" si="53"/>
        <v>0.65517241379310343</v>
      </c>
      <c r="CC87" s="4">
        <f t="shared" si="54"/>
        <v>0.74999999999999989</v>
      </c>
      <c r="CD87" s="4">
        <f t="shared" si="55"/>
        <v>0.625</v>
      </c>
      <c r="CE87" s="4">
        <f t="shared" si="56"/>
        <v>0.65116279069767447</v>
      </c>
      <c r="CF87" s="4">
        <f t="shared" si="59"/>
        <v>0.99310150999002311</v>
      </c>
      <c r="CG87" s="4"/>
      <c r="CH87" s="4"/>
      <c r="CI87" s="4"/>
      <c r="CJ87" s="4"/>
      <c r="CK87" s="4"/>
    </row>
    <row r="88" spans="1:89" x14ac:dyDescent="0.25">
      <c r="A88" s="4" t="s">
        <v>162</v>
      </c>
      <c r="B88" s="4">
        <v>276.2</v>
      </c>
      <c r="C88" s="4" t="s">
        <v>64</v>
      </c>
      <c r="D88" s="4" t="e">
        <f t="shared" si="39"/>
        <v>#VALUE!</v>
      </c>
      <c r="E88" s="4">
        <f t="shared" si="40"/>
        <v>0.43327556325823224</v>
      </c>
      <c r="F88" s="4">
        <f t="shared" si="41"/>
        <v>6.9324090121317159</v>
      </c>
      <c r="G88" s="4" t="s">
        <v>69</v>
      </c>
      <c r="H88" s="4">
        <v>5.77</v>
      </c>
      <c r="I88" s="4">
        <v>33</v>
      </c>
      <c r="J88" s="4">
        <v>200</v>
      </c>
      <c r="K88" s="4">
        <v>2.5</v>
      </c>
      <c r="L88" s="4">
        <v>0.6</v>
      </c>
      <c r="M88" s="4">
        <v>3.19</v>
      </c>
      <c r="N88" s="4" t="s">
        <v>65</v>
      </c>
      <c r="O88" s="4">
        <v>27</v>
      </c>
      <c r="P88" s="4">
        <v>60</v>
      </c>
      <c r="Q88" s="4">
        <v>12.4</v>
      </c>
      <c r="R88" s="4">
        <v>16</v>
      </c>
      <c r="S88" s="4">
        <v>4.9400000000000004</v>
      </c>
      <c r="T88" s="4">
        <f t="shared" si="57"/>
        <v>8.8451208594449403E-6</v>
      </c>
      <c r="U88" s="4">
        <v>18</v>
      </c>
      <c r="V88" s="4">
        <v>2.8</v>
      </c>
      <c r="W88" s="4" t="s">
        <v>66</v>
      </c>
      <c r="X88" s="4">
        <v>6.26</v>
      </c>
      <c r="Y88" s="4">
        <v>150</v>
      </c>
      <c r="Z88" s="4">
        <v>2.95</v>
      </c>
      <c r="AA88" s="4">
        <v>0.1</v>
      </c>
      <c r="AB88" s="4" t="s">
        <v>65</v>
      </c>
      <c r="AC88" s="4">
        <v>0.09</v>
      </c>
      <c r="AD88" s="4">
        <v>10</v>
      </c>
      <c r="AE88" s="4">
        <v>26</v>
      </c>
      <c r="AF88" s="4">
        <v>0.03</v>
      </c>
      <c r="AG88" s="4">
        <v>7</v>
      </c>
      <c r="AH88" s="4">
        <v>208</v>
      </c>
      <c r="AI88" s="4" t="s">
        <v>67</v>
      </c>
      <c r="AJ88" s="4" t="s">
        <v>77</v>
      </c>
      <c r="AK88" s="4">
        <v>1.6</v>
      </c>
      <c r="AL88" s="4">
        <v>12</v>
      </c>
      <c r="AM88" s="4" t="s">
        <v>68</v>
      </c>
      <c r="AN88" s="4">
        <v>22.5</v>
      </c>
      <c r="AO88" s="4">
        <v>3</v>
      </c>
      <c r="AP88" s="4">
        <v>47.5</v>
      </c>
      <c r="AQ88" s="4">
        <v>0.9</v>
      </c>
      <c r="AR88" s="4" t="s">
        <v>69</v>
      </c>
      <c r="AS88" s="4">
        <v>12.9</v>
      </c>
      <c r="AT88" s="4">
        <v>2350</v>
      </c>
      <c r="AU88" s="4">
        <v>0.5</v>
      </c>
      <c r="AV88" s="4">
        <v>2.5</v>
      </c>
      <c r="AW88" s="4">
        <v>40</v>
      </c>
      <c r="AX88" s="4">
        <v>63</v>
      </c>
      <c r="AY88" s="4">
        <v>21</v>
      </c>
      <c r="AZ88" s="4">
        <v>48</v>
      </c>
      <c r="BA88" s="4">
        <f t="shared" si="58"/>
        <v>7.2837632776934753E-5</v>
      </c>
      <c r="BB88" s="4">
        <v>106</v>
      </c>
      <c r="BC88" s="4">
        <v>36.1</v>
      </c>
      <c r="BD88" s="4">
        <v>73.8</v>
      </c>
      <c r="BE88" s="4">
        <v>8.4</v>
      </c>
      <c r="BF88" s="4">
        <v>30.7</v>
      </c>
      <c r="BG88" s="4">
        <v>5.45</v>
      </c>
      <c r="BH88" s="4">
        <v>1</v>
      </c>
      <c r="BI88" s="4">
        <v>4.5999999999999996</v>
      </c>
      <c r="BJ88" s="4">
        <v>0.62</v>
      </c>
      <c r="BK88" s="4">
        <v>3.8</v>
      </c>
      <c r="BL88" s="4">
        <v>0.74</v>
      </c>
      <c r="BM88" s="4">
        <v>2.2000000000000002</v>
      </c>
      <c r="BN88" s="4">
        <v>0.35</v>
      </c>
      <c r="BO88" s="4">
        <v>2.15</v>
      </c>
      <c r="BP88" s="4">
        <v>0.34</v>
      </c>
      <c r="BQ88" s="4">
        <f t="shared" si="42"/>
        <v>0.95000000000000007</v>
      </c>
      <c r="BR88" s="4">
        <f t="shared" si="43"/>
        <v>0.92249999999999999</v>
      </c>
      <c r="BS88" s="4">
        <f t="shared" si="44"/>
        <v>0.9438202247191011</v>
      </c>
      <c r="BT88" s="4">
        <f t="shared" si="45"/>
        <v>0.95937499999999998</v>
      </c>
      <c r="BU88" s="4">
        <f t="shared" si="46"/>
        <v>0.97321428571428581</v>
      </c>
      <c r="BV88" s="4">
        <f t="shared" si="47"/>
        <v>0.90909090909090906</v>
      </c>
      <c r="BW88" s="4">
        <f t="shared" si="48"/>
        <v>0.97872340425531901</v>
      </c>
      <c r="BX88" s="4">
        <f t="shared" si="49"/>
        <v>0.80519480519480513</v>
      </c>
      <c r="BY88" s="4">
        <f t="shared" si="50"/>
        <v>0.86363636363636354</v>
      </c>
      <c r="BZ88" s="4">
        <f t="shared" si="51"/>
        <v>0.77777777777777779</v>
      </c>
      <c r="CA88" s="4">
        <f t="shared" si="52"/>
        <v>0.74</v>
      </c>
      <c r="CB88" s="4">
        <f t="shared" si="53"/>
        <v>0.75862068965517249</v>
      </c>
      <c r="CC88" s="4">
        <f t="shared" si="54"/>
        <v>0.87499999999999989</v>
      </c>
      <c r="CD88" s="4">
        <f t="shared" si="55"/>
        <v>0.7678571428571429</v>
      </c>
      <c r="CE88" s="4">
        <f t="shared" si="56"/>
        <v>0.79069767441860472</v>
      </c>
      <c r="CF88" s="4">
        <f t="shared" si="59"/>
        <v>0.99351908282844381</v>
      </c>
      <c r="CG88" s="4"/>
      <c r="CH88" s="4"/>
      <c r="CI88" s="4"/>
      <c r="CJ88" s="4"/>
      <c r="CK88" s="4"/>
    </row>
    <row r="89" spans="1:89" x14ac:dyDescent="0.25">
      <c r="A89" s="4" t="s">
        <v>163</v>
      </c>
      <c r="B89" s="4">
        <v>277.3</v>
      </c>
      <c r="C89" s="4" t="s">
        <v>64</v>
      </c>
      <c r="D89" s="4" t="e">
        <f t="shared" si="39"/>
        <v>#VALUE!</v>
      </c>
      <c r="E89" s="4">
        <f t="shared" si="40"/>
        <v>0.4980079681274901</v>
      </c>
      <c r="F89" s="4">
        <f t="shared" si="41"/>
        <v>3.9840637450199208</v>
      </c>
      <c r="G89" s="4" t="s">
        <v>69</v>
      </c>
      <c r="H89" s="4">
        <v>5.0199999999999996</v>
      </c>
      <c r="I89" s="4">
        <v>30</v>
      </c>
      <c r="J89" s="4">
        <v>380</v>
      </c>
      <c r="K89" s="4">
        <v>2</v>
      </c>
      <c r="L89" s="4">
        <v>0.3</v>
      </c>
      <c r="M89" s="4">
        <v>4.6900000000000004</v>
      </c>
      <c r="N89" s="4" t="s">
        <v>65</v>
      </c>
      <c r="O89" s="4">
        <v>21</v>
      </c>
      <c r="P89" s="4">
        <v>40</v>
      </c>
      <c r="Q89" s="4">
        <v>10.3</v>
      </c>
      <c r="R89" s="4">
        <v>26</v>
      </c>
      <c r="S89" s="4">
        <v>3.17</v>
      </c>
      <c r="T89" s="4">
        <f t="shared" si="57"/>
        <v>5.6759176365264091E-6</v>
      </c>
      <c r="U89" s="4">
        <v>13.4</v>
      </c>
      <c r="V89" s="4">
        <v>3.6</v>
      </c>
      <c r="W89" s="4" t="s">
        <v>66</v>
      </c>
      <c r="X89" s="4">
        <v>5.59</v>
      </c>
      <c r="Y89" s="4">
        <v>100</v>
      </c>
      <c r="Z89" s="4">
        <v>3.63</v>
      </c>
      <c r="AA89" s="4">
        <v>0.13</v>
      </c>
      <c r="AB89" s="4" t="s">
        <v>65</v>
      </c>
      <c r="AC89" s="4">
        <v>0.08</v>
      </c>
      <c r="AD89" s="4">
        <v>9.5</v>
      </c>
      <c r="AE89" s="4">
        <v>20</v>
      </c>
      <c r="AF89" s="4">
        <v>3.5000000000000003E-2</v>
      </c>
      <c r="AG89" s="4">
        <v>8</v>
      </c>
      <c r="AH89" s="4">
        <v>164</v>
      </c>
      <c r="AI89" s="4" t="s">
        <v>67</v>
      </c>
      <c r="AJ89" s="4" t="s">
        <v>77</v>
      </c>
      <c r="AK89" s="4">
        <v>1.3</v>
      </c>
      <c r="AL89" s="4">
        <v>8</v>
      </c>
      <c r="AM89" s="4" t="s">
        <v>68</v>
      </c>
      <c r="AN89" s="4">
        <v>21.7</v>
      </c>
      <c r="AO89" s="4">
        <v>2.5</v>
      </c>
      <c r="AP89" s="4">
        <v>56</v>
      </c>
      <c r="AQ89" s="4">
        <v>0.9</v>
      </c>
      <c r="AR89" s="4">
        <v>0.2</v>
      </c>
      <c r="AS89" s="4">
        <v>11.5</v>
      </c>
      <c r="AT89" s="4">
        <v>2200</v>
      </c>
      <c r="AU89" s="4">
        <v>0.4</v>
      </c>
      <c r="AV89" s="4">
        <v>2.5</v>
      </c>
      <c r="AW89" s="4">
        <v>20</v>
      </c>
      <c r="AX89" s="4">
        <v>78</v>
      </c>
      <c r="AY89" s="4">
        <v>25</v>
      </c>
      <c r="AZ89" s="4">
        <v>104</v>
      </c>
      <c r="BA89" s="4">
        <f t="shared" si="58"/>
        <v>1.5781487101669195E-4</v>
      </c>
      <c r="BB89" s="4">
        <v>116</v>
      </c>
      <c r="BC89" s="4">
        <v>29</v>
      </c>
      <c r="BD89" s="4">
        <v>61.9</v>
      </c>
      <c r="BE89" s="4">
        <v>7.2</v>
      </c>
      <c r="BF89" s="4">
        <v>27.6</v>
      </c>
      <c r="BG89" s="4">
        <v>5.05</v>
      </c>
      <c r="BH89" s="4">
        <v>1</v>
      </c>
      <c r="BI89" s="4">
        <v>4.8</v>
      </c>
      <c r="BJ89" s="4">
        <v>0.68</v>
      </c>
      <c r="BK89" s="4">
        <v>4.1500000000000004</v>
      </c>
      <c r="BL89" s="4">
        <v>0.82</v>
      </c>
      <c r="BM89" s="4">
        <v>2.5</v>
      </c>
      <c r="BN89" s="4">
        <v>0.35</v>
      </c>
      <c r="BO89" s="4">
        <v>2.15</v>
      </c>
      <c r="BP89" s="4">
        <v>0.36</v>
      </c>
      <c r="BQ89" s="4">
        <f t="shared" si="42"/>
        <v>0.76315789473684215</v>
      </c>
      <c r="BR89" s="4">
        <f t="shared" si="43"/>
        <v>0.77374999999999994</v>
      </c>
      <c r="BS89" s="4">
        <f t="shared" si="44"/>
        <v>0.8089887640449438</v>
      </c>
      <c r="BT89" s="4">
        <f t="shared" si="45"/>
        <v>0.86250000000000004</v>
      </c>
      <c r="BU89" s="4">
        <f t="shared" si="46"/>
        <v>0.9017857142857143</v>
      </c>
      <c r="BV89" s="4">
        <f t="shared" si="47"/>
        <v>0.90909090909090906</v>
      </c>
      <c r="BW89" s="4">
        <f t="shared" si="48"/>
        <v>1.0212765957446808</v>
      </c>
      <c r="BX89" s="4">
        <f t="shared" si="49"/>
        <v>0.88311688311688319</v>
      </c>
      <c r="BY89" s="4">
        <f t="shared" si="50"/>
        <v>0.94318181818181823</v>
      </c>
      <c r="BZ89" s="4">
        <f t="shared" si="51"/>
        <v>0.92592592592592593</v>
      </c>
      <c r="CA89" s="4">
        <f t="shared" si="52"/>
        <v>0.82</v>
      </c>
      <c r="CB89" s="4">
        <f t="shared" si="53"/>
        <v>0.86206896551724144</v>
      </c>
      <c r="CC89" s="4">
        <f t="shared" si="54"/>
        <v>0.87499999999999989</v>
      </c>
      <c r="CD89" s="4">
        <f t="shared" si="55"/>
        <v>0.7678571428571429</v>
      </c>
      <c r="CE89" s="4">
        <f t="shared" si="56"/>
        <v>0.83720930232558133</v>
      </c>
      <c r="CF89" s="4">
        <f t="shared" si="59"/>
        <v>1.0197055573640046</v>
      </c>
      <c r="CG89" s="4"/>
      <c r="CH89" s="4"/>
      <c r="CI89" s="4"/>
      <c r="CJ89" s="4"/>
      <c r="CK89" s="4"/>
    </row>
    <row r="90" spans="1:89" x14ac:dyDescent="0.25">
      <c r="A90" s="4" t="s">
        <v>164</v>
      </c>
      <c r="B90" s="4">
        <v>279.10000000000002</v>
      </c>
      <c r="C90" s="4" t="s">
        <v>64</v>
      </c>
      <c r="D90" s="4" t="e">
        <f t="shared" si="39"/>
        <v>#VALUE!</v>
      </c>
      <c r="E90" s="4">
        <f t="shared" si="40"/>
        <v>1.3513513513513515</v>
      </c>
      <c r="F90" s="4">
        <f t="shared" si="41"/>
        <v>8.3160083160083165</v>
      </c>
      <c r="G90" s="4" t="s">
        <v>69</v>
      </c>
      <c r="H90" s="4">
        <v>4.8099999999999996</v>
      </c>
      <c r="I90" s="4">
        <v>21</v>
      </c>
      <c r="J90" s="4">
        <v>260</v>
      </c>
      <c r="K90" s="4">
        <v>2.5</v>
      </c>
      <c r="L90" s="4">
        <v>0.5</v>
      </c>
      <c r="M90" s="4">
        <v>4.76</v>
      </c>
      <c r="N90" s="4" t="s">
        <v>65</v>
      </c>
      <c r="O90" s="4">
        <v>19</v>
      </c>
      <c r="P90" s="4">
        <v>40</v>
      </c>
      <c r="Q90" s="4">
        <v>12.9</v>
      </c>
      <c r="R90" s="4">
        <v>16</v>
      </c>
      <c r="S90" s="4">
        <v>2.21</v>
      </c>
      <c r="T90" s="4">
        <f t="shared" si="57"/>
        <v>3.957027752909579E-6</v>
      </c>
      <c r="U90" s="4">
        <v>15.6</v>
      </c>
      <c r="V90" s="4">
        <v>4.2</v>
      </c>
      <c r="W90" s="4" t="s">
        <v>66</v>
      </c>
      <c r="X90" s="4">
        <v>4.87</v>
      </c>
      <c r="Y90" s="4">
        <v>120</v>
      </c>
      <c r="Z90" s="4">
        <v>3.89</v>
      </c>
      <c r="AA90" s="4">
        <v>0.125</v>
      </c>
      <c r="AB90" s="4" t="s">
        <v>65</v>
      </c>
      <c r="AC90" s="4">
        <v>0.09</v>
      </c>
      <c r="AD90" s="4">
        <v>10</v>
      </c>
      <c r="AE90" s="4">
        <v>26</v>
      </c>
      <c r="AF90" s="4">
        <v>4.4999999999999998E-2</v>
      </c>
      <c r="AG90" s="4">
        <v>7</v>
      </c>
      <c r="AH90" s="4">
        <v>202</v>
      </c>
      <c r="AI90" s="4" t="s">
        <v>67</v>
      </c>
      <c r="AJ90" s="4" t="s">
        <v>77</v>
      </c>
      <c r="AK90" s="4">
        <v>1</v>
      </c>
      <c r="AL90" s="4">
        <v>9</v>
      </c>
      <c r="AM90" s="4" t="s">
        <v>68</v>
      </c>
      <c r="AN90" s="4">
        <v>21.5</v>
      </c>
      <c r="AO90" s="4">
        <v>2.4</v>
      </c>
      <c r="AP90" s="4">
        <v>55.5</v>
      </c>
      <c r="AQ90" s="4">
        <v>0.9</v>
      </c>
      <c r="AR90" s="4">
        <v>0.2</v>
      </c>
      <c r="AS90" s="4">
        <v>12.3</v>
      </c>
      <c r="AT90" s="4">
        <v>2300</v>
      </c>
      <c r="AU90" s="4">
        <v>0.5</v>
      </c>
      <c r="AV90" s="4">
        <v>6.5</v>
      </c>
      <c r="AW90" s="4">
        <v>40</v>
      </c>
      <c r="AX90" s="4">
        <v>54</v>
      </c>
      <c r="AY90" s="4">
        <v>21</v>
      </c>
      <c r="AZ90" s="4">
        <v>52</v>
      </c>
      <c r="BA90" s="4">
        <f t="shared" si="58"/>
        <v>7.8907435508345975E-5</v>
      </c>
      <c r="BB90" s="4">
        <v>138</v>
      </c>
      <c r="BC90" s="4">
        <v>33.799999999999997</v>
      </c>
      <c r="BD90" s="4">
        <v>58.2</v>
      </c>
      <c r="BE90" s="4">
        <v>6.85</v>
      </c>
      <c r="BF90" s="4">
        <v>24.5</v>
      </c>
      <c r="BG90" s="4">
        <v>4.5</v>
      </c>
      <c r="BH90" s="4">
        <v>0.85</v>
      </c>
      <c r="BI90" s="4">
        <v>4.2</v>
      </c>
      <c r="BJ90" s="4">
        <v>0.6</v>
      </c>
      <c r="BK90" s="4">
        <v>3.5</v>
      </c>
      <c r="BL90" s="4">
        <v>0.7</v>
      </c>
      <c r="BM90" s="4">
        <v>2.1</v>
      </c>
      <c r="BN90" s="4">
        <v>0.3</v>
      </c>
      <c r="BO90" s="4">
        <v>2</v>
      </c>
      <c r="BP90" s="4">
        <v>0.32</v>
      </c>
      <c r="BQ90" s="4">
        <f t="shared" si="42"/>
        <v>0.88947368421052619</v>
      </c>
      <c r="BR90" s="4">
        <f t="shared" si="43"/>
        <v>0.72750000000000004</v>
      </c>
      <c r="BS90" s="4">
        <f t="shared" si="44"/>
        <v>0.76966292134831449</v>
      </c>
      <c r="BT90" s="4">
        <f t="shared" si="45"/>
        <v>0.765625</v>
      </c>
      <c r="BU90" s="4">
        <f t="shared" si="46"/>
        <v>0.8035714285714286</v>
      </c>
      <c r="BV90" s="4">
        <f t="shared" si="47"/>
        <v>0.7727272727272726</v>
      </c>
      <c r="BW90" s="4">
        <f t="shared" si="48"/>
        <v>0.8936170212765957</v>
      </c>
      <c r="BX90" s="4">
        <f t="shared" si="49"/>
        <v>0.77922077922077915</v>
      </c>
      <c r="BY90" s="4">
        <f t="shared" si="50"/>
        <v>0.79545454545454541</v>
      </c>
      <c r="BZ90" s="4">
        <f t="shared" si="51"/>
        <v>0.77777777777777779</v>
      </c>
      <c r="CA90" s="4">
        <f t="shared" si="52"/>
        <v>0.7</v>
      </c>
      <c r="CB90" s="4">
        <f t="shared" si="53"/>
        <v>0.72413793103448276</v>
      </c>
      <c r="CC90" s="4">
        <f t="shared" si="54"/>
        <v>0.74999999999999989</v>
      </c>
      <c r="CD90" s="4">
        <f t="shared" si="55"/>
        <v>0.7142857142857143</v>
      </c>
      <c r="CE90" s="4">
        <f t="shared" si="56"/>
        <v>0.7441860465116279</v>
      </c>
      <c r="CF90" s="4">
        <f t="shared" si="59"/>
        <v>0.94026002817145327</v>
      </c>
      <c r="CG90" s="4"/>
      <c r="CH90" s="4"/>
      <c r="CI90" s="4"/>
      <c r="CJ90" s="4"/>
      <c r="CK90" s="4"/>
    </row>
    <row r="91" spans="1:89" x14ac:dyDescent="0.25">
      <c r="A91" s="4" t="s">
        <v>165</v>
      </c>
      <c r="B91" s="4">
        <v>280.60000000000002</v>
      </c>
      <c r="C91" s="4" t="s">
        <v>64</v>
      </c>
      <c r="D91" s="4" t="e">
        <f t="shared" si="39"/>
        <v>#VALUE!</v>
      </c>
      <c r="E91" s="4">
        <f t="shared" si="40"/>
        <v>0.78431372549019618</v>
      </c>
      <c r="F91" s="4">
        <f t="shared" si="41"/>
        <v>7.8431372549019613</v>
      </c>
      <c r="G91" s="4" t="s">
        <v>69</v>
      </c>
      <c r="H91" s="4">
        <v>5.0999999999999996</v>
      </c>
      <c r="I91" s="4">
        <v>26</v>
      </c>
      <c r="J91" s="4">
        <v>220</v>
      </c>
      <c r="K91" s="4">
        <v>3</v>
      </c>
      <c r="L91" s="4">
        <v>0.4</v>
      </c>
      <c r="M91" s="4">
        <v>4.2699999999999996</v>
      </c>
      <c r="N91" s="4" t="s">
        <v>65</v>
      </c>
      <c r="O91" s="4">
        <v>24</v>
      </c>
      <c r="P91" s="4">
        <v>40</v>
      </c>
      <c r="Q91" s="4">
        <v>13.9</v>
      </c>
      <c r="R91" s="4">
        <v>14</v>
      </c>
      <c r="S91" s="4">
        <v>2.2200000000000002</v>
      </c>
      <c r="T91" s="4">
        <f t="shared" si="57"/>
        <v>3.9749328558639221E-6</v>
      </c>
      <c r="U91" s="4">
        <v>18</v>
      </c>
      <c r="V91" s="4">
        <v>4.2</v>
      </c>
      <c r="W91" s="4" t="s">
        <v>66</v>
      </c>
      <c r="X91" s="4">
        <v>5.17</v>
      </c>
      <c r="Y91" s="4">
        <v>140</v>
      </c>
      <c r="Z91" s="4">
        <v>3.71</v>
      </c>
      <c r="AA91" s="4">
        <v>0.115</v>
      </c>
      <c r="AB91" s="4" t="s">
        <v>65</v>
      </c>
      <c r="AC91" s="4">
        <v>0.09</v>
      </c>
      <c r="AD91" s="4">
        <v>11</v>
      </c>
      <c r="AE91" s="4">
        <v>28</v>
      </c>
      <c r="AF91" s="4">
        <v>0.04</v>
      </c>
      <c r="AG91" s="4">
        <v>6</v>
      </c>
      <c r="AH91" s="4">
        <v>209</v>
      </c>
      <c r="AI91" s="4" t="s">
        <v>67</v>
      </c>
      <c r="AJ91" s="4">
        <v>200</v>
      </c>
      <c r="AK91" s="4">
        <v>1.1000000000000001</v>
      </c>
      <c r="AL91" s="4">
        <v>10</v>
      </c>
      <c r="AM91" s="4" t="s">
        <v>68</v>
      </c>
      <c r="AN91" s="4">
        <v>22.4</v>
      </c>
      <c r="AO91" s="4">
        <v>2.6</v>
      </c>
      <c r="AP91" s="4">
        <v>55.5</v>
      </c>
      <c r="AQ91" s="4">
        <v>0.9</v>
      </c>
      <c r="AR91" s="4" t="s">
        <v>69</v>
      </c>
      <c r="AS91" s="4">
        <v>13.2</v>
      </c>
      <c r="AT91" s="4">
        <v>2400</v>
      </c>
      <c r="AU91" s="4">
        <v>0.5</v>
      </c>
      <c r="AV91" s="4">
        <v>4</v>
      </c>
      <c r="AW91" s="4">
        <v>40</v>
      </c>
      <c r="AX91" s="4">
        <v>69</v>
      </c>
      <c r="AY91" s="4">
        <v>23</v>
      </c>
      <c r="AZ91" s="4">
        <v>44</v>
      </c>
      <c r="BA91" s="4">
        <f t="shared" si="58"/>
        <v>6.6767830045523518E-5</v>
      </c>
      <c r="BB91" s="4">
        <v>149</v>
      </c>
      <c r="BC91" s="4">
        <v>37.9</v>
      </c>
      <c r="BD91" s="4">
        <v>63.4</v>
      </c>
      <c r="BE91" s="4">
        <v>7.35</v>
      </c>
      <c r="BF91" s="4">
        <v>25.8</v>
      </c>
      <c r="BG91" s="4">
        <v>4.7</v>
      </c>
      <c r="BH91" s="4">
        <v>0.9</v>
      </c>
      <c r="BI91" s="4">
        <v>4.5999999999999996</v>
      </c>
      <c r="BJ91" s="4">
        <v>0.66</v>
      </c>
      <c r="BK91" s="4">
        <v>4.0999999999999996</v>
      </c>
      <c r="BL91" s="4">
        <v>0.78</v>
      </c>
      <c r="BM91" s="4">
        <v>2.4</v>
      </c>
      <c r="BN91" s="4">
        <v>0.35</v>
      </c>
      <c r="BO91" s="4">
        <v>2.25</v>
      </c>
      <c r="BP91" s="4">
        <v>0.36</v>
      </c>
      <c r="BQ91" s="4">
        <f t="shared" si="42"/>
        <v>0.99736842105263157</v>
      </c>
      <c r="BR91" s="4">
        <f t="shared" si="43"/>
        <v>0.79249999999999998</v>
      </c>
      <c r="BS91" s="4">
        <f t="shared" si="44"/>
        <v>0.82584269662921339</v>
      </c>
      <c r="BT91" s="4">
        <f t="shared" si="45"/>
        <v>0.80625000000000002</v>
      </c>
      <c r="BU91" s="4">
        <f t="shared" si="46"/>
        <v>0.83928571428571441</v>
      </c>
      <c r="BV91" s="4">
        <f t="shared" si="47"/>
        <v>0.81818181818181812</v>
      </c>
      <c r="BW91" s="4">
        <f t="shared" si="48"/>
        <v>0.97872340425531901</v>
      </c>
      <c r="BX91" s="4">
        <f t="shared" si="49"/>
        <v>0.85714285714285721</v>
      </c>
      <c r="BY91" s="4">
        <f t="shared" si="50"/>
        <v>0.93181818181818166</v>
      </c>
      <c r="BZ91" s="4">
        <f t="shared" si="51"/>
        <v>0.85185185185185186</v>
      </c>
      <c r="CA91" s="4">
        <f t="shared" si="52"/>
        <v>0.78</v>
      </c>
      <c r="CB91" s="4">
        <f t="shared" si="53"/>
        <v>0.82758620689655171</v>
      </c>
      <c r="CC91" s="4">
        <f t="shared" si="54"/>
        <v>0.87499999999999989</v>
      </c>
      <c r="CD91" s="4">
        <f t="shared" si="55"/>
        <v>0.8035714285714286</v>
      </c>
      <c r="CE91" s="4">
        <f t="shared" si="56"/>
        <v>0.83720930232558133</v>
      </c>
      <c r="CF91" s="4">
        <f t="shared" si="59"/>
        <v>0.93685921664584226</v>
      </c>
      <c r="CG91" s="4"/>
      <c r="CH91" s="4"/>
      <c r="CI91" s="4"/>
      <c r="CJ91" s="4"/>
      <c r="CK91" s="4"/>
    </row>
    <row r="92" spans="1:89" x14ac:dyDescent="0.25">
      <c r="A92" s="4" t="s">
        <v>166</v>
      </c>
      <c r="B92" s="4">
        <v>281.3</v>
      </c>
      <c r="C92" s="4" t="s">
        <v>64</v>
      </c>
      <c r="D92" s="4" t="e">
        <f t="shared" si="39"/>
        <v>#VALUE!</v>
      </c>
      <c r="E92" s="4">
        <f t="shared" si="40"/>
        <v>0.64935064935064934</v>
      </c>
      <c r="F92" s="4">
        <f t="shared" si="41"/>
        <v>8.6580086580086579</v>
      </c>
      <c r="G92" s="4" t="s">
        <v>69</v>
      </c>
      <c r="H92" s="4">
        <v>4.62</v>
      </c>
      <c r="I92" s="4">
        <v>10</v>
      </c>
      <c r="J92" s="4">
        <v>260</v>
      </c>
      <c r="K92" s="4">
        <v>2</v>
      </c>
      <c r="L92" s="4">
        <v>0.4</v>
      </c>
      <c r="M92" s="4">
        <v>4.5599999999999996</v>
      </c>
      <c r="N92" s="4" t="s">
        <v>65</v>
      </c>
      <c r="O92" s="4">
        <v>22</v>
      </c>
      <c r="P92" s="4">
        <v>40</v>
      </c>
      <c r="Q92" s="4">
        <v>11.8</v>
      </c>
      <c r="R92" s="4">
        <v>16</v>
      </c>
      <c r="S92" s="4">
        <v>3.09</v>
      </c>
      <c r="T92" s="4">
        <f t="shared" si="57"/>
        <v>5.5326768128916747E-6</v>
      </c>
      <c r="U92" s="4">
        <v>15.4</v>
      </c>
      <c r="V92" s="4">
        <v>3.8</v>
      </c>
      <c r="W92" s="4" t="s">
        <v>66</v>
      </c>
      <c r="X92" s="4">
        <v>4.63</v>
      </c>
      <c r="Y92" s="4">
        <v>100</v>
      </c>
      <c r="Z92" s="4">
        <v>3.6</v>
      </c>
      <c r="AA92" s="4">
        <v>0.13500000000000001</v>
      </c>
      <c r="AB92" s="4" t="s">
        <v>65</v>
      </c>
      <c r="AC92" s="4">
        <v>0.08</v>
      </c>
      <c r="AD92" s="4">
        <v>9.5</v>
      </c>
      <c r="AE92" s="4">
        <v>24</v>
      </c>
      <c r="AF92" s="4">
        <v>3.5000000000000003E-2</v>
      </c>
      <c r="AG92" s="4">
        <v>8</v>
      </c>
      <c r="AH92" s="4">
        <v>174</v>
      </c>
      <c r="AI92" s="4" t="s">
        <v>67</v>
      </c>
      <c r="AJ92" s="4">
        <v>200</v>
      </c>
      <c r="AK92" s="4">
        <v>1.1000000000000001</v>
      </c>
      <c r="AL92" s="4">
        <v>9</v>
      </c>
      <c r="AM92" s="4" t="s">
        <v>68</v>
      </c>
      <c r="AN92" s="4">
        <v>22.5</v>
      </c>
      <c r="AO92" s="4">
        <v>2.2999999999999998</v>
      </c>
      <c r="AP92" s="4">
        <v>53</v>
      </c>
      <c r="AQ92" s="4">
        <v>0.8</v>
      </c>
      <c r="AR92" s="4" t="s">
        <v>69</v>
      </c>
      <c r="AS92" s="4">
        <v>12</v>
      </c>
      <c r="AT92" s="4">
        <v>2250</v>
      </c>
      <c r="AU92" s="4">
        <v>0.4</v>
      </c>
      <c r="AV92" s="4">
        <v>3</v>
      </c>
      <c r="AW92" s="4">
        <v>40</v>
      </c>
      <c r="AX92" s="4">
        <v>66</v>
      </c>
      <c r="AY92" s="4">
        <v>20</v>
      </c>
      <c r="AZ92" s="4">
        <v>38</v>
      </c>
      <c r="BA92" s="4">
        <f t="shared" si="58"/>
        <v>5.7663125948406679E-5</v>
      </c>
      <c r="BB92" s="4">
        <v>146</v>
      </c>
      <c r="BC92" s="4">
        <v>29.2</v>
      </c>
      <c r="BD92" s="4">
        <v>58.8</v>
      </c>
      <c r="BE92" s="4">
        <v>6.9</v>
      </c>
      <c r="BF92" s="4">
        <v>25.5</v>
      </c>
      <c r="BG92" s="4">
        <v>4.8</v>
      </c>
      <c r="BH92" s="4">
        <v>0.9</v>
      </c>
      <c r="BI92" s="4">
        <v>4.4000000000000004</v>
      </c>
      <c r="BJ92" s="4">
        <v>0.62</v>
      </c>
      <c r="BK92" s="4">
        <v>3.65</v>
      </c>
      <c r="BL92" s="4">
        <v>0.7</v>
      </c>
      <c r="BM92" s="4">
        <v>2.1</v>
      </c>
      <c r="BN92" s="4">
        <v>0.3</v>
      </c>
      <c r="BO92" s="4">
        <v>2.0499999999999998</v>
      </c>
      <c r="BP92" s="4">
        <v>0.32</v>
      </c>
      <c r="BQ92" s="4">
        <f t="shared" si="42"/>
        <v>0.76842105263157889</v>
      </c>
      <c r="BR92" s="4">
        <f t="shared" si="43"/>
        <v>0.73499999999999999</v>
      </c>
      <c r="BS92" s="4">
        <f t="shared" si="44"/>
        <v>0.7752808988764045</v>
      </c>
      <c r="BT92" s="4">
        <f t="shared" si="45"/>
        <v>0.796875</v>
      </c>
      <c r="BU92" s="4">
        <f t="shared" si="46"/>
        <v>0.85714285714285721</v>
      </c>
      <c r="BV92" s="4">
        <f t="shared" si="47"/>
        <v>0.81818181818181812</v>
      </c>
      <c r="BW92" s="4">
        <f t="shared" si="48"/>
        <v>0.93617021276595747</v>
      </c>
      <c r="BX92" s="4">
        <f t="shared" si="49"/>
        <v>0.80519480519480513</v>
      </c>
      <c r="BY92" s="4">
        <f t="shared" si="50"/>
        <v>0.82954545454545447</v>
      </c>
      <c r="BZ92" s="4">
        <f t="shared" si="51"/>
        <v>0.7407407407407407</v>
      </c>
      <c r="CA92" s="4">
        <f t="shared" si="52"/>
        <v>0.7</v>
      </c>
      <c r="CB92" s="4">
        <f t="shared" si="53"/>
        <v>0.72413793103448276</v>
      </c>
      <c r="CC92" s="4">
        <f t="shared" si="54"/>
        <v>0.74999999999999989</v>
      </c>
      <c r="CD92" s="4">
        <f t="shared" si="55"/>
        <v>0.7321428571428571</v>
      </c>
      <c r="CE92" s="4">
        <f t="shared" si="56"/>
        <v>0.7441860465116279</v>
      </c>
      <c r="CF92" s="4">
        <f t="shared" si="59"/>
        <v>0.9744495805765595</v>
      </c>
      <c r="CG92" s="4"/>
      <c r="CH92" s="4"/>
      <c r="CI92" s="4"/>
      <c r="CJ92" s="4"/>
      <c r="CK92" s="4"/>
    </row>
    <row r="93" spans="1:89" x14ac:dyDescent="0.25">
      <c r="A93" s="4" t="s">
        <v>167</v>
      </c>
      <c r="B93" s="4">
        <v>282.8</v>
      </c>
      <c r="C93" s="4" t="s">
        <v>64</v>
      </c>
      <c r="D93" s="4" t="e">
        <f t="shared" si="39"/>
        <v>#VALUE!</v>
      </c>
      <c r="E93" s="4">
        <f t="shared" si="40"/>
        <v>0.69605568445475641</v>
      </c>
      <c r="F93" s="4">
        <f t="shared" si="41"/>
        <v>9.2807424593967518</v>
      </c>
      <c r="G93" s="4" t="s">
        <v>69</v>
      </c>
      <c r="H93" s="4">
        <v>4.3099999999999996</v>
      </c>
      <c r="I93" s="4">
        <v>10</v>
      </c>
      <c r="J93" s="4">
        <v>260</v>
      </c>
      <c r="K93" s="4">
        <v>2</v>
      </c>
      <c r="L93" s="4">
        <v>0.4</v>
      </c>
      <c r="M93" s="4">
        <v>5.52</v>
      </c>
      <c r="N93" s="4" t="s">
        <v>65</v>
      </c>
      <c r="O93" s="4">
        <v>25</v>
      </c>
      <c r="P93" s="4">
        <v>40</v>
      </c>
      <c r="Q93" s="4">
        <v>9.1</v>
      </c>
      <c r="R93" s="4">
        <v>18</v>
      </c>
      <c r="S93" s="4">
        <v>3.23</v>
      </c>
      <c r="T93" s="4">
        <f t="shared" si="57"/>
        <v>5.7833482542524617E-6</v>
      </c>
      <c r="U93" s="4">
        <v>13.8</v>
      </c>
      <c r="V93" s="4">
        <v>3.4</v>
      </c>
      <c r="W93" s="4" t="s">
        <v>66</v>
      </c>
      <c r="X93" s="4">
        <v>4.58</v>
      </c>
      <c r="Y93" s="4">
        <v>70</v>
      </c>
      <c r="Z93" s="4">
        <v>4</v>
      </c>
      <c r="AA93" s="4">
        <v>0.16</v>
      </c>
      <c r="AB93" s="4" t="s">
        <v>65</v>
      </c>
      <c r="AC93" s="4">
        <v>7.0000000000000007E-2</v>
      </c>
      <c r="AD93" s="4">
        <v>8.5</v>
      </c>
      <c r="AE93" s="4">
        <v>16</v>
      </c>
      <c r="AF93" s="4">
        <v>0.03</v>
      </c>
      <c r="AG93" s="4">
        <v>7</v>
      </c>
      <c r="AH93" s="4">
        <v>163</v>
      </c>
      <c r="AI93" s="4" t="s">
        <v>67</v>
      </c>
      <c r="AJ93" s="4">
        <v>100</v>
      </c>
      <c r="AK93" s="4">
        <v>1</v>
      </c>
      <c r="AL93" s="4">
        <v>8</v>
      </c>
      <c r="AM93" s="4" t="s">
        <v>68</v>
      </c>
      <c r="AN93" s="4">
        <v>20.8</v>
      </c>
      <c r="AO93" s="4">
        <v>2.1</v>
      </c>
      <c r="AP93" s="4">
        <v>51</v>
      </c>
      <c r="AQ93" s="4">
        <v>0.7</v>
      </c>
      <c r="AR93" s="4" t="s">
        <v>69</v>
      </c>
      <c r="AS93" s="4">
        <v>11</v>
      </c>
      <c r="AT93" s="4">
        <v>2000</v>
      </c>
      <c r="AU93" s="4">
        <v>0.3</v>
      </c>
      <c r="AV93" s="4">
        <v>3</v>
      </c>
      <c r="AW93" s="4">
        <v>40</v>
      </c>
      <c r="AX93" s="4">
        <v>111</v>
      </c>
      <c r="AY93" s="4">
        <v>20</v>
      </c>
      <c r="AZ93" s="4">
        <v>30</v>
      </c>
      <c r="BA93" s="4">
        <f t="shared" si="58"/>
        <v>4.5523520485584216E-5</v>
      </c>
      <c r="BB93" s="4">
        <v>127</v>
      </c>
      <c r="BC93" s="4">
        <v>26.5</v>
      </c>
      <c r="BD93" s="4">
        <v>49.9</v>
      </c>
      <c r="BE93" s="4">
        <v>5.95</v>
      </c>
      <c r="BF93" s="4">
        <v>22.1</v>
      </c>
      <c r="BG93" s="4">
        <v>4.3</v>
      </c>
      <c r="BH93" s="4">
        <v>0.8</v>
      </c>
      <c r="BI93" s="4">
        <v>4</v>
      </c>
      <c r="BJ93" s="4">
        <v>0.57999999999999996</v>
      </c>
      <c r="BK93" s="4">
        <v>3.35</v>
      </c>
      <c r="BL93" s="4">
        <v>0.66</v>
      </c>
      <c r="BM93" s="4">
        <v>1.95</v>
      </c>
      <c r="BN93" s="4">
        <v>0.3</v>
      </c>
      <c r="BO93" s="4">
        <v>1.9</v>
      </c>
      <c r="BP93" s="4">
        <v>0.3</v>
      </c>
      <c r="BQ93" s="4">
        <f t="shared" si="42"/>
        <v>0.69736842105263153</v>
      </c>
      <c r="BR93" s="4">
        <f t="shared" si="43"/>
        <v>0.62375000000000003</v>
      </c>
      <c r="BS93" s="4">
        <f t="shared" si="44"/>
        <v>0.6685393258426966</v>
      </c>
      <c r="BT93" s="4">
        <f t="shared" si="45"/>
        <v>0.69062500000000004</v>
      </c>
      <c r="BU93" s="4">
        <f t="shared" si="46"/>
        <v>0.7678571428571429</v>
      </c>
      <c r="BV93" s="4">
        <f t="shared" si="47"/>
        <v>0.72727272727272729</v>
      </c>
      <c r="BW93" s="4">
        <f t="shared" si="48"/>
        <v>0.85106382978723405</v>
      </c>
      <c r="BX93" s="4">
        <f t="shared" si="49"/>
        <v>0.75324675324675316</v>
      </c>
      <c r="BY93" s="4">
        <f t="shared" si="50"/>
        <v>0.76136363636363635</v>
      </c>
      <c r="BZ93" s="4">
        <f t="shared" si="51"/>
        <v>0.7407407407407407</v>
      </c>
      <c r="CA93" s="4">
        <f t="shared" si="52"/>
        <v>0.66</v>
      </c>
      <c r="CB93" s="4">
        <f t="shared" si="53"/>
        <v>0.67241379310344829</v>
      </c>
      <c r="CC93" s="4">
        <f t="shared" si="54"/>
        <v>0.74999999999999989</v>
      </c>
      <c r="CD93" s="4">
        <f t="shared" si="55"/>
        <v>0.6785714285714286</v>
      </c>
      <c r="CE93" s="4">
        <f t="shared" si="56"/>
        <v>0.69767441860465118</v>
      </c>
      <c r="CF93" s="4">
        <f t="shared" si="59"/>
        <v>0.96382666191476618</v>
      </c>
      <c r="CG93" s="4"/>
      <c r="CH93" s="4"/>
      <c r="CI93" s="4"/>
      <c r="CJ93" s="4"/>
      <c r="CK93" s="4"/>
    </row>
    <row r="94" spans="1:89" x14ac:dyDescent="0.25">
      <c r="A94" s="4" t="s">
        <v>168</v>
      </c>
      <c r="B94" s="4">
        <v>284.89999999999998</v>
      </c>
      <c r="C94" s="4" t="s">
        <v>64</v>
      </c>
      <c r="D94" s="4" t="e">
        <f t="shared" si="39"/>
        <v>#VALUE!</v>
      </c>
      <c r="E94" s="4">
        <f t="shared" si="40"/>
        <v>0.50377833753148615</v>
      </c>
      <c r="F94" s="4">
        <f t="shared" si="41"/>
        <v>5.0377833753148611</v>
      </c>
      <c r="G94" s="4" t="s">
        <v>69</v>
      </c>
      <c r="H94" s="4">
        <v>3.97</v>
      </c>
      <c r="I94" s="4">
        <v>9</v>
      </c>
      <c r="J94" s="4">
        <v>1160</v>
      </c>
      <c r="K94" s="4">
        <v>0.5</v>
      </c>
      <c r="L94" s="4">
        <v>0.4</v>
      </c>
      <c r="M94" s="4">
        <v>5.67</v>
      </c>
      <c r="N94" s="4" t="s">
        <v>65</v>
      </c>
      <c r="O94" s="4">
        <v>23</v>
      </c>
      <c r="P94" s="4">
        <v>40</v>
      </c>
      <c r="Q94" s="4">
        <v>5</v>
      </c>
      <c r="R94" s="4">
        <v>36</v>
      </c>
      <c r="S94" s="4">
        <v>2.61</v>
      </c>
      <c r="T94" s="4">
        <f t="shared" si="57"/>
        <v>4.6732318710832588E-6</v>
      </c>
      <c r="U94" s="4">
        <v>10.6</v>
      </c>
      <c r="V94" s="4">
        <v>2</v>
      </c>
      <c r="W94" s="4" t="s">
        <v>66</v>
      </c>
      <c r="X94" s="4">
        <v>4.87</v>
      </c>
      <c r="Y94" s="4">
        <v>40</v>
      </c>
      <c r="Z94" s="4">
        <v>3.61</v>
      </c>
      <c r="AA94" s="4">
        <v>0.2</v>
      </c>
      <c r="AB94" s="4" t="s">
        <v>65</v>
      </c>
      <c r="AC94" s="4">
        <v>0.05</v>
      </c>
      <c r="AD94" s="4">
        <v>7</v>
      </c>
      <c r="AE94" s="4">
        <v>10</v>
      </c>
      <c r="AF94" s="4">
        <v>0.03</v>
      </c>
      <c r="AG94" s="4">
        <v>7</v>
      </c>
      <c r="AH94" s="4">
        <v>114</v>
      </c>
      <c r="AI94" s="4" t="s">
        <v>67</v>
      </c>
      <c r="AJ94" s="4">
        <v>100</v>
      </c>
      <c r="AK94" s="4">
        <v>1</v>
      </c>
      <c r="AL94" s="4">
        <v>7</v>
      </c>
      <c r="AM94" s="4" t="s">
        <v>68</v>
      </c>
      <c r="AN94" s="4">
        <v>21.3</v>
      </c>
      <c r="AO94" s="4">
        <v>2</v>
      </c>
      <c r="AP94" s="4">
        <v>86.5</v>
      </c>
      <c r="AQ94" s="4">
        <v>0.5</v>
      </c>
      <c r="AR94" s="4" t="s">
        <v>69</v>
      </c>
      <c r="AS94" s="4">
        <v>8.5</v>
      </c>
      <c r="AT94" s="4">
        <v>1650</v>
      </c>
      <c r="AU94" s="4">
        <v>0.3</v>
      </c>
      <c r="AV94" s="4">
        <v>2</v>
      </c>
      <c r="AW94" s="4">
        <v>20</v>
      </c>
      <c r="AX94" s="4">
        <v>90</v>
      </c>
      <c r="AY94" s="4">
        <v>17</v>
      </c>
      <c r="AZ94" s="4">
        <v>20</v>
      </c>
      <c r="BA94" s="4">
        <f t="shared" si="58"/>
        <v>3.0349013657056145E-5</v>
      </c>
      <c r="BB94" s="4">
        <v>75</v>
      </c>
      <c r="BC94" s="4">
        <v>22.8</v>
      </c>
      <c r="BD94" s="4">
        <v>56.1</v>
      </c>
      <c r="BE94" s="4">
        <v>6.95</v>
      </c>
      <c r="BF94" s="4">
        <v>26.5</v>
      </c>
      <c r="BG94" s="4">
        <v>4.8</v>
      </c>
      <c r="BH94" s="4">
        <v>0.85</v>
      </c>
      <c r="BI94" s="4">
        <v>3.8</v>
      </c>
      <c r="BJ94" s="4">
        <v>0.5</v>
      </c>
      <c r="BK94" s="4">
        <v>2.95</v>
      </c>
      <c r="BL94" s="4">
        <v>0.54</v>
      </c>
      <c r="BM94" s="4">
        <v>1.65</v>
      </c>
      <c r="BN94" s="4">
        <v>0.25</v>
      </c>
      <c r="BO94" s="4">
        <v>1.5</v>
      </c>
      <c r="BP94" s="4">
        <v>0.24</v>
      </c>
      <c r="BQ94" s="4">
        <f t="shared" si="42"/>
        <v>0.6</v>
      </c>
      <c r="BR94" s="4">
        <f t="shared" si="43"/>
        <v>0.70125000000000004</v>
      </c>
      <c r="BS94" s="4">
        <f t="shared" si="44"/>
        <v>0.7808988764044944</v>
      </c>
      <c r="BT94" s="4">
        <f t="shared" si="45"/>
        <v>0.828125</v>
      </c>
      <c r="BU94" s="4">
        <f t="shared" si="46"/>
        <v>0.85714285714285721</v>
      </c>
      <c r="BV94" s="4">
        <f t="shared" si="47"/>
        <v>0.7727272727272726</v>
      </c>
      <c r="BW94" s="4">
        <f t="shared" si="48"/>
        <v>0.80851063829787229</v>
      </c>
      <c r="BX94" s="4">
        <f t="shared" si="49"/>
        <v>0.64935064935064934</v>
      </c>
      <c r="BY94" s="4">
        <f t="shared" si="50"/>
        <v>0.67045454545454541</v>
      </c>
      <c r="BZ94" s="4">
        <f t="shared" si="51"/>
        <v>0.62962962962962965</v>
      </c>
      <c r="CA94" s="4">
        <f t="shared" si="52"/>
        <v>0.54</v>
      </c>
      <c r="CB94" s="4">
        <f t="shared" si="53"/>
        <v>0.56896551724137934</v>
      </c>
      <c r="CC94" s="4">
        <f t="shared" si="54"/>
        <v>0.625</v>
      </c>
      <c r="CD94" s="4">
        <f t="shared" si="55"/>
        <v>0.5357142857142857</v>
      </c>
      <c r="CE94" s="4">
        <f t="shared" si="56"/>
        <v>0.55813953488372092</v>
      </c>
      <c r="CF94" s="4">
        <f t="shared" si="59"/>
        <v>0.95231181826121836</v>
      </c>
      <c r="CG94" s="4"/>
      <c r="CH94" s="4"/>
      <c r="CI94" s="4"/>
      <c r="CJ94" s="4"/>
      <c r="CK94" s="4"/>
    </row>
    <row r="95" spans="1:89" x14ac:dyDescent="0.25">
      <c r="A95" s="4" t="s">
        <v>169</v>
      </c>
      <c r="B95" s="4">
        <v>286.60000000000002</v>
      </c>
      <c r="C95" s="4" t="s">
        <v>64</v>
      </c>
      <c r="D95" s="4" t="e">
        <f t="shared" si="39"/>
        <v>#VALUE!</v>
      </c>
      <c r="E95" s="4">
        <f t="shared" si="40"/>
        <v>0.68965517241379315</v>
      </c>
      <c r="F95" s="4">
        <f t="shared" si="41"/>
        <v>9.1954022988505759</v>
      </c>
      <c r="G95" s="4" t="s">
        <v>69</v>
      </c>
      <c r="H95" s="4">
        <v>4.3499999999999996</v>
      </c>
      <c r="I95" s="4">
        <v>10</v>
      </c>
      <c r="J95" s="4">
        <v>420</v>
      </c>
      <c r="K95" s="4">
        <v>2.5</v>
      </c>
      <c r="L95" s="4">
        <v>0.4</v>
      </c>
      <c r="M95" s="4">
        <v>4.01</v>
      </c>
      <c r="N95" s="4" t="s">
        <v>65</v>
      </c>
      <c r="O95" s="4">
        <v>22</v>
      </c>
      <c r="P95" s="4">
        <v>40</v>
      </c>
      <c r="Q95" s="4">
        <v>8.6</v>
      </c>
      <c r="R95" s="4">
        <v>20</v>
      </c>
      <c r="S95" s="4">
        <v>3.52</v>
      </c>
      <c r="T95" s="4">
        <f t="shared" si="57"/>
        <v>6.3025962399283795E-6</v>
      </c>
      <c r="U95" s="4">
        <v>14.2</v>
      </c>
      <c r="V95" s="4">
        <v>3.6</v>
      </c>
      <c r="W95" s="4" t="s">
        <v>66</v>
      </c>
      <c r="X95" s="4">
        <v>4.55</v>
      </c>
      <c r="Y95" s="4">
        <v>50</v>
      </c>
      <c r="Z95" s="4">
        <v>3.01</v>
      </c>
      <c r="AA95" s="4">
        <v>0.13</v>
      </c>
      <c r="AB95" s="4" t="s">
        <v>65</v>
      </c>
      <c r="AC95" s="4">
        <v>0.06</v>
      </c>
      <c r="AD95" s="4">
        <v>9</v>
      </c>
      <c r="AE95" s="4">
        <v>16</v>
      </c>
      <c r="AF95" s="4">
        <v>0.03</v>
      </c>
      <c r="AG95" s="4">
        <v>8</v>
      </c>
      <c r="AH95" s="4">
        <v>172</v>
      </c>
      <c r="AI95" s="4" t="s">
        <v>67</v>
      </c>
      <c r="AJ95" s="4" t="s">
        <v>77</v>
      </c>
      <c r="AK95" s="4">
        <v>1.3</v>
      </c>
      <c r="AL95" s="4">
        <v>9</v>
      </c>
      <c r="AM95" s="4" t="s">
        <v>68</v>
      </c>
      <c r="AN95" s="4">
        <v>21.6</v>
      </c>
      <c r="AO95" s="4">
        <v>2.4</v>
      </c>
      <c r="AP95" s="4">
        <v>61</v>
      </c>
      <c r="AQ95" s="4">
        <v>0.7</v>
      </c>
      <c r="AR95" s="4" t="s">
        <v>69</v>
      </c>
      <c r="AS95" s="4">
        <v>10.9</v>
      </c>
      <c r="AT95" s="4">
        <v>1800</v>
      </c>
      <c r="AU95" s="4">
        <v>0.3</v>
      </c>
      <c r="AV95" s="4">
        <v>3</v>
      </c>
      <c r="AW95" s="4">
        <v>40</v>
      </c>
      <c r="AX95" s="4">
        <v>93</v>
      </c>
      <c r="AY95" s="4">
        <v>23</v>
      </c>
      <c r="AZ95" s="4">
        <v>32</v>
      </c>
      <c r="BA95" s="4">
        <f t="shared" si="58"/>
        <v>4.8558421851289826E-5</v>
      </c>
      <c r="BB95" s="4">
        <v>129</v>
      </c>
      <c r="BC95" s="4">
        <v>25.5</v>
      </c>
      <c r="BD95" s="4">
        <v>53.4</v>
      </c>
      <c r="BE95" s="4">
        <v>6.15</v>
      </c>
      <c r="BF95" s="4">
        <v>23.3</v>
      </c>
      <c r="BG95" s="4">
        <v>4.5</v>
      </c>
      <c r="BH95" s="4">
        <v>0.85</v>
      </c>
      <c r="BI95" s="4">
        <v>4.2</v>
      </c>
      <c r="BJ95" s="4">
        <v>0.64</v>
      </c>
      <c r="BK95" s="4">
        <v>3.8</v>
      </c>
      <c r="BL95" s="4">
        <v>0.74</v>
      </c>
      <c r="BM95" s="4">
        <v>2.25</v>
      </c>
      <c r="BN95" s="4">
        <v>0.35</v>
      </c>
      <c r="BO95" s="4">
        <v>2.1</v>
      </c>
      <c r="BP95" s="4">
        <v>0.34</v>
      </c>
      <c r="BQ95" s="4">
        <f t="shared" si="42"/>
        <v>0.67105263157894735</v>
      </c>
      <c r="BR95" s="4">
        <f t="shared" si="43"/>
        <v>0.66749999999999998</v>
      </c>
      <c r="BS95" s="4">
        <f t="shared" si="44"/>
        <v>0.6910112359550562</v>
      </c>
      <c r="BT95" s="4">
        <f t="shared" si="45"/>
        <v>0.72812500000000002</v>
      </c>
      <c r="BU95" s="4">
        <f t="shared" si="46"/>
        <v>0.8035714285714286</v>
      </c>
      <c r="BV95" s="4">
        <f t="shared" si="47"/>
        <v>0.7727272727272726</v>
      </c>
      <c r="BW95" s="4">
        <f t="shared" si="48"/>
        <v>0.8936170212765957</v>
      </c>
      <c r="BX95" s="4">
        <f t="shared" si="49"/>
        <v>0.83116883116883111</v>
      </c>
      <c r="BY95" s="4">
        <f t="shared" si="50"/>
        <v>0.86363636363636354</v>
      </c>
      <c r="BZ95" s="4">
        <f t="shared" si="51"/>
        <v>0.85185185185185186</v>
      </c>
      <c r="CA95" s="4">
        <f t="shared" si="52"/>
        <v>0.74</v>
      </c>
      <c r="CB95" s="4">
        <f t="shared" si="53"/>
        <v>0.77586206896551724</v>
      </c>
      <c r="CC95" s="4">
        <f t="shared" si="54"/>
        <v>0.87499999999999989</v>
      </c>
      <c r="CD95" s="4">
        <f t="shared" si="55"/>
        <v>0.75000000000000011</v>
      </c>
      <c r="CE95" s="4">
        <f t="shared" si="56"/>
        <v>0.79069767441860472</v>
      </c>
      <c r="CF95" s="4">
        <f t="shared" si="59"/>
        <v>1.0178575314792782</v>
      </c>
      <c r="CG95" s="4"/>
      <c r="CH95" s="4"/>
      <c r="CI95" s="4"/>
      <c r="CJ95" s="4"/>
      <c r="CK95" s="4"/>
    </row>
    <row r="96" spans="1:89" x14ac:dyDescent="0.25">
      <c r="A96" s="4" t="s">
        <v>170</v>
      </c>
      <c r="B96" s="4">
        <v>288</v>
      </c>
      <c r="C96" s="4" t="s">
        <v>64</v>
      </c>
      <c r="D96" s="4" t="e">
        <f t="shared" si="39"/>
        <v>#VALUE!</v>
      </c>
      <c r="E96" s="4">
        <f t="shared" si="40"/>
        <v>0.5494505494505495</v>
      </c>
      <c r="F96" s="4">
        <f t="shared" si="41"/>
        <v>13.186813186813188</v>
      </c>
      <c r="G96" s="4" t="s">
        <v>69</v>
      </c>
      <c r="H96" s="4">
        <v>4.55</v>
      </c>
      <c r="I96" s="4">
        <v>11</v>
      </c>
      <c r="J96" s="4">
        <v>240</v>
      </c>
      <c r="K96" s="4">
        <v>1.5</v>
      </c>
      <c r="L96" s="4">
        <v>0.8</v>
      </c>
      <c r="M96" s="4">
        <v>4.66</v>
      </c>
      <c r="N96" s="4" t="s">
        <v>65</v>
      </c>
      <c r="O96" s="4">
        <v>23</v>
      </c>
      <c r="P96" s="4">
        <v>40</v>
      </c>
      <c r="Q96" s="4">
        <v>9.5</v>
      </c>
      <c r="R96" s="4">
        <v>32</v>
      </c>
      <c r="S96" s="4">
        <v>3.59</v>
      </c>
      <c r="T96" s="4">
        <f t="shared" si="57"/>
        <v>6.4279319606087734E-6</v>
      </c>
      <c r="U96" s="4">
        <v>14.2</v>
      </c>
      <c r="V96" s="4">
        <v>3</v>
      </c>
      <c r="W96" s="4" t="s">
        <v>66</v>
      </c>
      <c r="X96" s="4">
        <v>5.22</v>
      </c>
      <c r="Y96" s="4">
        <v>20</v>
      </c>
      <c r="Z96" s="4">
        <v>3.07</v>
      </c>
      <c r="AA96" s="4">
        <v>0.17499999999999999</v>
      </c>
      <c r="AB96" s="4" t="s">
        <v>65</v>
      </c>
      <c r="AC96" s="4">
        <v>0.05</v>
      </c>
      <c r="AD96" s="4">
        <v>10</v>
      </c>
      <c r="AE96" s="4">
        <v>12</v>
      </c>
      <c r="AF96" s="4">
        <v>4.4999999999999998E-2</v>
      </c>
      <c r="AG96" s="4">
        <v>13</v>
      </c>
      <c r="AH96" s="4">
        <v>149</v>
      </c>
      <c r="AI96" s="4" t="s">
        <v>67</v>
      </c>
      <c r="AJ96" s="4" t="s">
        <v>77</v>
      </c>
      <c r="AK96" s="4">
        <v>1.4</v>
      </c>
      <c r="AL96" s="4">
        <v>7</v>
      </c>
      <c r="AM96" s="4" t="s">
        <v>68</v>
      </c>
      <c r="AN96" s="4">
        <v>20.9</v>
      </c>
      <c r="AO96" s="4">
        <v>2.4</v>
      </c>
      <c r="AP96" s="4">
        <v>54.5</v>
      </c>
      <c r="AQ96" s="4">
        <v>0.9</v>
      </c>
      <c r="AR96" s="4" t="s">
        <v>69</v>
      </c>
      <c r="AS96" s="4">
        <v>12.1</v>
      </c>
      <c r="AT96" s="4">
        <v>1900</v>
      </c>
      <c r="AU96" s="4">
        <v>0.4</v>
      </c>
      <c r="AV96" s="4">
        <v>2.5</v>
      </c>
      <c r="AW96" s="4">
        <v>60</v>
      </c>
      <c r="AX96" s="4">
        <v>78</v>
      </c>
      <c r="AY96" s="4">
        <v>21</v>
      </c>
      <c r="AZ96" s="4">
        <v>24</v>
      </c>
      <c r="BA96" s="4">
        <f t="shared" si="58"/>
        <v>3.6418816388467377E-5</v>
      </c>
      <c r="BB96" s="4">
        <v>106</v>
      </c>
      <c r="BC96" s="4">
        <v>26.6</v>
      </c>
      <c r="BD96" s="4">
        <v>58.3</v>
      </c>
      <c r="BE96" s="4">
        <v>6.9</v>
      </c>
      <c r="BF96" s="4">
        <v>26.7</v>
      </c>
      <c r="BG96" s="4">
        <v>5.35</v>
      </c>
      <c r="BH96" s="4">
        <v>1</v>
      </c>
      <c r="BI96" s="4">
        <v>4.5999999999999996</v>
      </c>
      <c r="BJ96" s="4">
        <v>0.64</v>
      </c>
      <c r="BK96" s="4">
        <v>3.9</v>
      </c>
      <c r="BL96" s="4">
        <v>0.74</v>
      </c>
      <c r="BM96" s="4">
        <v>2.25</v>
      </c>
      <c r="BN96" s="4">
        <v>0.35</v>
      </c>
      <c r="BO96" s="4">
        <v>2.1</v>
      </c>
      <c r="BP96" s="4">
        <v>0.34</v>
      </c>
      <c r="BQ96" s="4">
        <f t="shared" si="42"/>
        <v>0.70000000000000007</v>
      </c>
      <c r="BR96" s="4">
        <f t="shared" si="43"/>
        <v>0.72875000000000001</v>
      </c>
      <c r="BS96" s="4">
        <f t="shared" si="44"/>
        <v>0.7752808988764045</v>
      </c>
      <c r="BT96" s="4">
        <f t="shared" si="45"/>
        <v>0.83437499999999998</v>
      </c>
      <c r="BU96" s="4">
        <f t="shared" si="46"/>
        <v>0.9553571428571429</v>
      </c>
      <c r="BV96" s="4">
        <f t="shared" si="47"/>
        <v>0.90909090909090906</v>
      </c>
      <c r="BW96" s="4">
        <f t="shared" si="48"/>
        <v>0.97872340425531901</v>
      </c>
      <c r="BX96" s="4">
        <f t="shared" si="49"/>
        <v>0.83116883116883111</v>
      </c>
      <c r="BY96" s="4">
        <f t="shared" si="50"/>
        <v>0.88636363636363624</v>
      </c>
      <c r="BZ96" s="4">
        <f t="shared" si="51"/>
        <v>0.77777777777777779</v>
      </c>
      <c r="CA96" s="4">
        <f t="shared" si="52"/>
        <v>0.74</v>
      </c>
      <c r="CB96" s="4">
        <f t="shared" si="53"/>
        <v>0.77586206896551724</v>
      </c>
      <c r="CC96" s="4">
        <f t="shared" si="54"/>
        <v>0.87499999999999989</v>
      </c>
      <c r="CD96" s="4">
        <f t="shared" si="55"/>
        <v>0.75000000000000011</v>
      </c>
      <c r="CE96" s="4">
        <f t="shared" si="56"/>
        <v>0.79069767441860472</v>
      </c>
      <c r="CF96" s="4">
        <f t="shared" si="59"/>
        <v>1.0116299597314113</v>
      </c>
      <c r="CG96" s="4"/>
      <c r="CH96" s="4"/>
      <c r="CI96" s="4"/>
      <c r="CJ96" s="4"/>
      <c r="CK96" s="4"/>
    </row>
    <row r="97" spans="1:89" x14ac:dyDescent="0.25">
      <c r="A97" s="4" t="s">
        <v>171</v>
      </c>
      <c r="B97" s="4">
        <v>289.60000000000002</v>
      </c>
      <c r="C97" s="4" t="s">
        <v>64</v>
      </c>
      <c r="D97" s="4" t="e">
        <f t="shared" si="39"/>
        <v>#VALUE!</v>
      </c>
      <c r="E97" s="4">
        <f t="shared" si="40"/>
        <v>0.72016460905349788</v>
      </c>
      <c r="F97" s="4">
        <f t="shared" si="41"/>
        <v>12.345679012345679</v>
      </c>
      <c r="G97" s="4" t="s">
        <v>69</v>
      </c>
      <c r="H97" s="4">
        <v>4.8600000000000003</v>
      </c>
      <c r="I97" s="4">
        <v>28</v>
      </c>
      <c r="J97" s="4">
        <v>240</v>
      </c>
      <c r="K97" s="4">
        <v>2.5</v>
      </c>
      <c r="L97" s="4">
        <v>0.4</v>
      </c>
      <c r="M97" s="4">
        <v>3.68</v>
      </c>
      <c r="N97" s="4" t="s">
        <v>65</v>
      </c>
      <c r="O97" s="4">
        <v>26</v>
      </c>
      <c r="P97" s="4">
        <v>60</v>
      </c>
      <c r="Q97" s="4">
        <v>13</v>
      </c>
      <c r="R97" s="4">
        <v>22</v>
      </c>
      <c r="S97" s="4">
        <v>2.93</v>
      </c>
      <c r="T97" s="4">
        <f t="shared" si="57"/>
        <v>5.2461951656222024E-6</v>
      </c>
      <c r="U97" s="4">
        <v>19.399999999999999</v>
      </c>
      <c r="V97" s="4">
        <v>3.6</v>
      </c>
      <c r="W97" s="4" t="s">
        <v>66</v>
      </c>
      <c r="X97" s="4">
        <v>4.66</v>
      </c>
      <c r="Y97" s="4">
        <v>50</v>
      </c>
      <c r="Z97" s="4">
        <v>2.85</v>
      </c>
      <c r="AA97" s="4">
        <v>0.13</v>
      </c>
      <c r="AB97" s="4" t="s">
        <v>65</v>
      </c>
      <c r="AC97" s="4">
        <v>0.06</v>
      </c>
      <c r="AD97" s="4">
        <v>10.5</v>
      </c>
      <c r="AE97" s="4">
        <v>22</v>
      </c>
      <c r="AF97" s="4">
        <v>3.5000000000000003E-2</v>
      </c>
      <c r="AG97" s="4">
        <v>10</v>
      </c>
      <c r="AH97" s="4">
        <v>202</v>
      </c>
      <c r="AI97" s="4" t="s">
        <v>67</v>
      </c>
      <c r="AJ97" s="4">
        <v>500</v>
      </c>
      <c r="AK97" s="4">
        <v>1.4</v>
      </c>
      <c r="AL97" s="4">
        <v>10</v>
      </c>
      <c r="AM97" s="4" t="s">
        <v>68</v>
      </c>
      <c r="AN97" s="4">
        <v>21.3</v>
      </c>
      <c r="AO97" s="4">
        <v>3</v>
      </c>
      <c r="AP97" s="4">
        <v>65.5</v>
      </c>
      <c r="AQ97" s="4">
        <v>0.9</v>
      </c>
      <c r="AR97" s="4" t="s">
        <v>69</v>
      </c>
      <c r="AS97" s="4">
        <v>13.2</v>
      </c>
      <c r="AT97" s="4">
        <v>2150</v>
      </c>
      <c r="AU97" s="4">
        <v>0.7</v>
      </c>
      <c r="AV97" s="4">
        <v>3.5</v>
      </c>
      <c r="AW97" s="4">
        <v>60</v>
      </c>
      <c r="AX97" s="4">
        <v>75</v>
      </c>
      <c r="AY97" s="4">
        <v>21</v>
      </c>
      <c r="AZ97" s="4">
        <v>36</v>
      </c>
      <c r="BA97" s="4">
        <f t="shared" si="58"/>
        <v>5.4628224582701055E-5</v>
      </c>
      <c r="BB97" s="4">
        <v>126</v>
      </c>
      <c r="BC97" s="4">
        <v>36.1</v>
      </c>
      <c r="BD97" s="4">
        <v>73.3</v>
      </c>
      <c r="BE97" s="4">
        <v>8.4499999999999993</v>
      </c>
      <c r="BF97" s="4">
        <v>30.7</v>
      </c>
      <c r="BG97" s="4">
        <v>5.25</v>
      </c>
      <c r="BH97" s="4">
        <v>0.95</v>
      </c>
      <c r="BI97" s="4">
        <v>4.5999999999999996</v>
      </c>
      <c r="BJ97" s="4">
        <v>0.64</v>
      </c>
      <c r="BK97" s="4">
        <v>3.8</v>
      </c>
      <c r="BL97" s="4">
        <v>0.72</v>
      </c>
      <c r="BM97" s="4">
        <v>2.15</v>
      </c>
      <c r="BN97" s="4">
        <v>0.35</v>
      </c>
      <c r="BO97" s="4">
        <v>2.0499999999999998</v>
      </c>
      <c r="BP97" s="4">
        <v>0.34</v>
      </c>
      <c r="BQ97" s="4">
        <f t="shared" si="42"/>
        <v>0.95000000000000007</v>
      </c>
      <c r="BR97" s="4">
        <f t="shared" si="43"/>
        <v>0.91625000000000001</v>
      </c>
      <c r="BS97" s="4">
        <f t="shared" si="44"/>
        <v>0.94943820224719089</v>
      </c>
      <c r="BT97" s="4">
        <f t="shared" si="45"/>
        <v>0.95937499999999998</v>
      </c>
      <c r="BU97" s="4">
        <f t="shared" si="46"/>
        <v>0.93750000000000011</v>
      </c>
      <c r="BV97" s="4">
        <f t="shared" si="47"/>
        <v>0.86363636363636354</v>
      </c>
      <c r="BW97" s="4">
        <f t="shared" si="48"/>
        <v>0.97872340425531901</v>
      </c>
      <c r="BX97" s="4">
        <f t="shared" si="49"/>
        <v>0.83116883116883111</v>
      </c>
      <c r="BY97" s="4">
        <f t="shared" si="50"/>
        <v>0.86363636363636354</v>
      </c>
      <c r="BZ97" s="4">
        <f t="shared" si="51"/>
        <v>0.77777777777777779</v>
      </c>
      <c r="CA97" s="4">
        <f t="shared" si="52"/>
        <v>0.72</v>
      </c>
      <c r="CB97" s="4">
        <f t="shared" si="53"/>
        <v>0.74137931034482762</v>
      </c>
      <c r="CC97" s="4">
        <f t="shared" si="54"/>
        <v>0.87499999999999989</v>
      </c>
      <c r="CD97" s="4">
        <f t="shared" si="55"/>
        <v>0.7321428571428571</v>
      </c>
      <c r="CE97" s="4">
        <f t="shared" si="56"/>
        <v>0.79069767441860472</v>
      </c>
      <c r="CF97" s="4">
        <f t="shared" si="59"/>
        <v>0.97514451032439364</v>
      </c>
      <c r="CG97" s="4"/>
      <c r="CH97" s="4"/>
      <c r="CI97" s="4"/>
      <c r="CJ97" s="4"/>
      <c r="CK97" s="4"/>
    </row>
    <row r="98" spans="1:89" x14ac:dyDescent="0.25">
      <c r="A98" s="4" t="s">
        <v>172</v>
      </c>
      <c r="B98" s="4">
        <v>290.60000000000002</v>
      </c>
      <c r="C98" s="4" t="s">
        <v>64</v>
      </c>
      <c r="D98" s="4" t="e">
        <f t="shared" ref="D98:D129" si="60">AB98/H98</f>
        <v>#VALUE!</v>
      </c>
      <c r="E98" s="4">
        <f t="shared" ref="E98:E129" si="61">AV98/H98</f>
        <v>0.67114093959731547</v>
      </c>
      <c r="F98" s="4">
        <f t="shared" ref="F98:F129" si="62">AW98/H98</f>
        <v>4.4742729306487696</v>
      </c>
      <c r="G98" s="4" t="s">
        <v>69</v>
      </c>
      <c r="H98" s="4">
        <v>4.47</v>
      </c>
      <c r="I98" s="4">
        <v>21</v>
      </c>
      <c r="J98" s="4">
        <v>220</v>
      </c>
      <c r="K98" s="4">
        <v>3</v>
      </c>
      <c r="L98" s="4">
        <v>0.4</v>
      </c>
      <c r="M98" s="4">
        <v>4.38</v>
      </c>
      <c r="N98" s="4" t="s">
        <v>65</v>
      </c>
      <c r="O98" s="4">
        <v>25</v>
      </c>
      <c r="P98" s="4">
        <v>40</v>
      </c>
      <c r="Q98" s="4">
        <v>13.4</v>
      </c>
      <c r="R98" s="4">
        <v>24</v>
      </c>
      <c r="S98" s="4">
        <v>3.54</v>
      </c>
      <c r="T98" s="4">
        <f t="shared" si="57"/>
        <v>6.3384064458370631E-6</v>
      </c>
      <c r="U98" s="4">
        <v>16.8</v>
      </c>
      <c r="V98" s="4">
        <v>3.8</v>
      </c>
      <c r="W98" s="4" t="s">
        <v>66</v>
      </c>
      <c r="X98" s="4">
        <v>4.53</v>
      </c>
      <c r="Y98" s="4">
        <v>50</v>
      </c>
      <c r="Z98" s="4">
        <v>3.1</v>
      </c>
      <c r="AA98" s="4">
        <v>0.14499999999999999</v>
      </c>
      <c r="AB98" s="4" t="s">
        <v>65</v>
      </c>
      <c r="AC98" s="4">
        <v>0.06</v>
      </c>
      <c r="AD98" s="4">
        <v>10.5</v>
      </c>
      <c r="AE98" s="4">
        <v>22</v>
      </c>
      <c r="AF98" s="4">
        <v>0.03</v>
      </c>
      <c r="AG98" s="4">
        <v>8</v>
      </c>
      <c r="AH98" s="4">
        <v>195</v>
      </c>
      <c r="AI98" s="4" t="s">
        <v>67</v>
      </c>
      <c r="AJ98" s="4">
        <v>2300</v>
      </c>
      <c r="AK98" s="4">
        <v>1.6</v>
      </c>
      <c r="AL98" s="4">
        <v>9</v>
      </c>
      <c r="AM98" s="4" t="s">
        <v>68</v>
      </c>
      <c r="AN98" s="4">
        <v>20.7</v>
      </c>
      <c r="AO98" s="4">
        <v>2.6</v>
      </c>
      <c r="AP98" s="4">
        <v>82</v>
      </c>
      <c r="AQ98" s="4">
        <v>0.9</v>
      </c>
      <c r="AR98" s="4" t="s">
        <v>69</v>
      </c>
      <c r="AS98" s="4">
        <v>12.7</v>
      </c>
      <c r="AT98" s="4">
        <v>2000</v>
      </c>
      <c r="AU98" s="4">
        <v>0.4</v>
      </c>
      <c r="AV98" s="4">
        <v>3</v>
      </c>
      <c r="AW98" s="4">
        <v>20</v>
      </c>
      <c r="AX98" s="4">
        <v>87</v>
      </c>
      <c r="AY98" s="4">
        <v>20</v>
      </c>
      <c r="AZ98" s="4">
        <v>34</v>
      </c>
      <c r="BA98" s="4">
        <f t="shared" si="58"/>
        <v>5.1593323216995437E-5</v>
      </c>
      <c r="BB98" s="4">
        <v>141</v>
      </c>
      <c r="BC98" s="4">
        <v>34.4</v>
      </c>
      <c r="BD98" s="4">
        <v>69.599999999999994</v>
      </c>
      <c r="BE98" s="4">
        <v>8.1999999999999993</v>
      </c>
      <c r="BF98" s="4">
        <v>30.4</v>
      </c>
      <c r="BG98" s="4">
        <v>5.0999999999999996</v>
      </c>
      <c r="BH98" s="4">
        <v>0.95</v>
      </c>
      <c r="BI98" s="4">
        <v>4.5999999999999996</v>
      </c>
      <c r="BJ98" s="4">
        <v>0.62</v>
      </c>
      <c r="BK98" s="4">
        <v>3.85</v>
      </c>
      <c r="BL98" s="4">
        <v>0.72</v>
      </c>
      <c r="BM98" s="4">
        <v>2.2999999999999998</v>
      </c>
      <c r="BN98" s="4">
        <v>0.35</v>
      </c>
      <c r="BO98" s="4">
        <v>2.15</v>
      </c>
      <c r="BP98" s="4">
        <v>0.34</v>
      </c>
      <c r="BQ98" s="4">
        <f t="shared" ref="BQ98:BQ129" si="63">BC98/38</f>
        <v>0.90526315789473677</v>
      </c>
      <c r="BR98" s="4">
        <f t="shared" ref="BR98:BR129" si="64">BD98/80</f>
        <v>0.86999999999999988</v>
      </c>
      <c r="BS98" s="4">
        <f t="shared" ref="BS98:BS129" si="65">BE98/8.9</f>
        <v>0.92134831460674149</v>
      </c>
      <c r="BT98" s="4">
        <f t="shared" ref="BT98:BT129" si="66">BF98/32</f>
        <v>0.95</v>
      </c>
      <c r="BU98" s="4">
        <f t="shared" ref="BU98:BU129" si="67">BG98/5.6</f>
        <v>0.9107142857142857</v>
      </c>
      <c r="BV98" s="4">
        <f t="shared" ref="BV98:BV129" si="68">BH98/1.1</f>
        <v>0.86363636363636354</v>
      </c>
      <c r="BW98" s="4">
        <f t="shared" ref="BW98:BW129" si="69">BI98/4.7</f>
        <v>0.97872340425531901</v>
      </c>
      <c r="BX98" s="4">
        <f t="shared" ref="BX98:BX129" si="70">BJ98/0.77</f>
        <v>0.80519480519480513</v>
      </c>
      <c r="BY98" s="4">
        <f t="shared" ref="BY98:BY129" si="71">BK98/4.4</f>
        <v>0.875</v>
      </c>
      <c r="BZ98" s="4">
        <f t="shared" ref="BZ98:BZ129" si="72">AY98/27</f>
        <v>0.7407407407407407</v>
      </c>
      <c r="CA98" s="4">
        <f t="shared" ref="CA98:CA129" si="73">BL98/1</f>
        <v>0.72</v>
      </c>
      <c r="CB98" s="4">
        <f t="shared" ref="CB98:CB129" si="74">BM98/2.9</f>
        <v>0.79310344827586199</v>
      </c>
      <c r="CC98" s="4">
        <f t="shared" ref="CC98:CC129" si="75">BN98/0.4</f>
        <v>0.87499999999999989</v>
      </c>
      <c r="CD98" s="4">
        <f t="shared" ref="CD98:CD129" si="76">BO98/2.8</f>
        <v>0.7678571428571429</v>
      </c>
      <c r="CE98" s="4">
        <f t="shared" ref="CE98:CE129" si="77">BP98/0.43</f>
        <v>0.79069767441860472</v>
      </c>
      <c r="CF98" s="4">
        <f t="shared" si="59"/>
        <v>0.97363273349196899</v>
      </c>
      <c r="CG98" s="4"/>
      <c r="CH98" s="4"/>
      <c r="CI98" s="4"/>
      <c r="CJ98" s="4"/>
      <c r="CK98" s="4"/>
    </row>
    <row r="99" spans="1:89" x14ac:dyDescent="0.25">
      <c r="A99" s="4" t="s">
        <v>173</v>
      </c>
      <c r="B99" s="4">
        <v>292.10000000000002</v>
      </c>
      <c r="C99" s="4" t="s">
        <v>64</v>
      </c>
      <c r="D99" s="4" t="e">
        <f t="shared" si="60"/>
        <v>#VALUE!</v>
      </c>
      <c r="E99" s="4">
        <f t="shared" si="61"/>
        <v>0.64766839378238339</v>
      </c>
      <c r="F99" s="4">
        <f t="shared" si="62"/>
        <v>5.1813471502590671</v>
      </c>
      <c r="G99" s="4" t="s">
        <v>69</v>
      </c>
      <c r="H99" s="4">
        <v>3.86</v>
      </c>
      <c r="I99" s="4">
        <v>10</v>
      </c>
      <c r="J99" s="4">
        <v>1900</v>
      </c>
      <c r="K99" s="4">
        <v>2</v>
      </c>
      <c r="L99" s="4">
        <v>0.7</v>
      </c>
      <c r="M99" s="4">
        <v>4.68</v>
      </c>
      <c r="N99" s="4" t="s">
        <v>65</v>
      </c>
      <c r="O99" s="4">
        <v>36</v>
      </c>
      <c r="P99" s="4">
        <v>20</v>
      </c>
      <c r="Q99" s="4">
        <v>9.1999999999999993</v>
      </c>
      <c r="R99" s="4">
        <v>26</v>
      </c>
      <c r="S99" s="4">
        <v>2.36</v>
      </c>
      <c r="T99" s="4">
        <f t="shared" si="57"/>
        <v>4.225604297224709E-6</v>
      </c>
      <c r="U99" s="4">
        <v>13.4</v>
      </c>
      <c r="V99" s="4">
        <v>3.4</v>
      </c>
      <c r="W99" s="4" t="s">
        <v>66</v>
      </c>
      <c r="X99" s="4">
        <v>4.24</v>
      </c>
      <c r="Y99" s="4">
        <v>30</v>
      </c>
      <c r="Z99" s="4">
        <v>2.99</v>
      </c>
      <c r="AA99" s="4">
        <v>0.16500000000000001</v>
      </c>
      <c r="AB99" s="4" t="s">
        <v>65</v>
      </c>
      <c r="AC99" s="4">
        <v>0.06</v>
      </c>
      <c r="AD99" s="4">
        <v>8.5</v>
      </c>
      <c r="AE99" s="4">
        <v>16</v>
      </c>
      <c r="AF99" s="4">
        <v>2.5000000000000001E-2</v>
      </c>
      <c r="AG99" s="4">
        <v>17</v>
      </c>
      <c r="AH99" s="4">
        <v>140</v>
      </c>
      <c r="AI99" s="4" t="s">
        <v>67</v>
      </c>
      <c r="AJ99" s="4">
        <v>4700</v>
      </c>
      <c r="AK99" s="4">
        <v>1.1000000000000001</v>
      </c>
      <c r="AL99" s="4">
        <v>9</v>
      </c>
      <c r="AM99" s="4" t="s">
        <v>68</v>
      </c>
      <c r="AN99" s="4">
        <v>20.3</v>
      </c>
      <c r="AO99" s="4">
        <v>2.2000000000000002</v>
      </c>
      <c r="AP99" s="4">
        <v>217</v>
      </c>
      <c r="AQ99" s="4">
        <v>0.8</v>
      </c>
      <c r="AR99" s="4" t="s">
        <v>69</v>
      </c>
      <c r="AS99" s="4">
        <v>11</v>
      </c>
      <c r="AT99" s="4">
        <v>1600</v>
      </c>
      <c r="AU99" s="4">
        <v>0.3</v>
      </c>
      <c r="AV99" s="4">
        <v>2.5</v>
      </c>
      <c r="AW99" s="4">
        <v>20</v>
      </c>
      <c r="AX99" s="4">
        <v>183</v>
      </c>
      <c r="AY99" s="4">
        <v>21</v>
      </c>
      <c r="AZ99" s="4">
        <v>28</v>
      </c>
      <c r="BA99" s="4">
        <f t="shared" si="58"/>
        <v>4.2488619119878598E-5</v>
      </c>
      <c r="BB99" s="4">
        <v>123</v>
      </c>
      <c r="BC99" s="4">
        <v>26.3</v>
      </c>
      <c r="BD99" s="4">
        <v>52.7</v>
      </c>
      <c r="BE99" s="4">
        <v>6.25</v>
      </c>
      <c r="BF99" s="4">
        <v>22.9</v>
      </c>
      <c r="BG99" s="4">
        <v>4.5999999999999996</v>
      </c>
      <c r="BH99" s="4">
        <v>0.9</v>
      </c>
      <c r="BI99" s="4">
        <v>4.2</v>
      </c>
      <c r="BJ99" s="4">
        <v>0.6</v>
      </c>
      <c r="BK99" s="4">
        <v>3.7</v>
      </c>
      <c r="BL99" s="4">
        <v>0.72</v>
      </c>
      <c r="BM99" s="4">
        <v>2.2000000000000002</v>
      </c>
      <c r="BN99" s="4">
        <v>0.3</v>
      </c>
      <c r="BO99" s="4">
        <v>2</v>
      </c>
      <c r="BP99" s="4">
        <v>0.34</v>
      </c>
      <c r="BQ99" s="4">
        <f t="shared" si="63"/>
        <v>0.69210526315789478</v>
      </c>
      <c r="BR99" s="4">
        <f t="shared" si="64"/>
        <v>0.65875000000000006</v>
      </c>
      <c r="BS99" s="4">
        <f t="shared" si="65"/>
        <v>0.70224719101123589</v>
      </c>
      <c r="BT99" s="4">
        <f t="shared" si="66"/>
        <v>0.71562499999999996</v>
      </c>
      <c r="BU99" s="4">
        <f t="shared" si="67"/>
        <v>0.8214285714285714</v>
      </c>
      <c r="BV99" s="4">
        <f t="shared" si="68"/>
        <v>0.81818181818181812</v>
      </c>
      <c r="BW99" s="4">
        <f t="shared" si="69"/>
        <v>0.8936170212765957</v>
      </c>
      <c r="BX99" s="4">
        <f t="shared" si="70"/>
        <v>0.77922077922077915</v>
      </c>
      <c r="BY99" s="4">
        <f t="shared" si="71"/>
        <v>0.84090909090909083</v>
      </c>
      <c r="BZ99" s="4">
        <f t="shared" si="72"/>
        <v>0.77777777777777779</v>
      </c>
      <c r="CA99" s="4">
        <f t="shared" si="73"/>
        <v>0.72</v>
      </c>
      <c r="CB99" s="4">
        <f t="shared" si="74"/>
        <v>0.75862068965517249</v>
      </c>
      <c r="CC99" s="4">
        <f t="shared" si="75"/>
        <v>0.74999999999999989</v>
      </c>
      <c r="CD99" s="4">
        <f t="shared" si="76"/>
        <v>0.7142857142857143</v>
      </c>
      <c r="CE99" s="4">
        <f t="shared" si="77"/>
        <v>0.79069767441860472</v>
      </c>
      <c r="CF99" s="4">
        <f t="shared" si="59"/>
        <v>0.95593004300000017</v>
      </c>
      <c r="CG99" s="4"/>
      <c r="CH99" s="4"/>
      <c r="CI99" s="4"/>
      <c r="CJ99" s="4"/>
      <c r="CK99" s="4"/>
    </row>
    <row r="100" spans="1:89" x14ac:dyDescent="0.25">
      <c r="A100" s="4" t="s">
        <v>174</v>
      </c>
      <c r="B100" s="4">
        <v>293.89999999999998</v>
      </c>
      <c r="C100" s="4" t="s">
        <v>64</v>
      </c>
      <c r="D100" s="4" t="e">
        <f t="shared" si="60"/>
        <v>#VALUE!</v>
      </c>
      <c r="E100" s="4">
        <f t="shared" si="61"/>
        <v>0.65789473684210531</v>
      </c>
      <c r="F100" s="4">
        <f t="shared" si="62"/>
        <v>5.2631578947368425</v>
      </c>
      <c r="G100" s="4" t="s">
        <v>69</v>
      </c>
      <c r="H100" s="4">
        <v>3.8</v>
      </c>
      <c r="I100" s="4">
        <v>10</v>
      </c>
      <c r="J100" s="4">
        <v>220</v>
      </c>
      <c r="K100" s="4">
        <v>1.5</v>
      </c>
      <c r="L100" s="4">
        <v>0.4</v>
      </c>
      <c r="M100" s="4">
        <v>5.59</v>
      </c>
      <c r="N100" s="4" t="s">
        <v>65</v>
      </c>
      <c r="O100" s="4">
        <v>24</v>
      </c>
      <c r="P100" s="4">
        <v>40</v>
      </c>
      <c r="Q100" s="4">
        <v>10.4</v>
      </c>
      <c r="R100" s="4">
        <v>24</v>
      </c>
      <c r="S100" s="4">
        <v>2.54</v>
      </c>
      <c r="T100" s="4">
        <f t="shared" si="57"/>
        <v>4.5478961504028657E-6</v>
      </c>
      <c r="U100" s="4">
        <v>14.6</v>
      </c>
      <c r="V100" s="4">
        <v>2.8</v>
      </c>
      <c r="W100" s="4" t="s">
        <v>66</v>
      </c>
      <c r="X100" s="4">
        <v>3.97</v>
      </c>
      <c r="Y100" s="4">
        <v>30</v>
      </c>
      <c r="Z100" s="4">
        <v>3.56</v>
      </c>
      <c r="AA100" s="4">
        <v>0.16500000000000001</v>
      </c>
      <c r="AB100" s="4" t="s">
        <v>65</v>
      </c>
      <c r="AC100" s="4">
        <v>0.06</v>
      </c>
      <c r="AD100" s="4">
        <v>8</v>
      </c>
      <c r="AE100" s="4">
        <v>16</v>
      </c>
      <c r="AF100" s="4">
        <v>3.5000000000000003E-2</v>
      </c>
      <c r="AG100" s="4">
        <v>8</v>
      </c>
      <c r="AH100" s="4">
        <v>165</v>
      </c>
      <c r="AI100" s="4" t="s">
        <v>67</v>
      </c>
      <c r="AJ100" s="4">
        <v>2000</v>
      </c>
      <c r="AK100" s="4">
        <v>1</v>
      </c>
      <c r="AL100" s="4">
        <v>9</v>
      </c>
      <c r="AM100" s="4" t="s">
        <v>68</v>
      </c>
      <c r="AN100" s="4">
        <v>18.2</v>
      </c>
      <c r="AO100" s="4">
        <v>2.2999999999999998</v>
      </c>
      <c r="AP100" s="4">
        <v>72.5</v>
      </c>
      <c r="AQ100" s="4">
        <v>0.7</v>
      </c>
      <c r="AR100" s="4" t="s">
        <v>69</v>
      </c>
      <c r="AS100" s="4">
        <v>10.199999999999999</v>
      </c>
      <c r="AT100" s="4">
        <v>1700.0000000000002</v>
      </c>
      <c r="AU100" s="4">
        <v>0.3</v>
      </c>
      <c r="AV100" s="4">
        <v>2.5</v>
      </c>
      <c r="AW100" s="4">
        <v>20</v>
      </c>
      <c r="AX100" s="4">
        <v>93</v>
      </c>
      <c r="AY100" s="4">
        <v>19</v>
      </c>
      <c r="AZ100" s="4">
        <v>28</v>
      </c>
      <c r="BA100" s="4">
        <f t="shared" si="58"/>
        <v>4.2488619119878598E-5</v>
      </c>
      <c r="BB100" s="4">
        <v>106</v>
      </c>
      <c r="BC100" s="4">
        <v>26.8</v>
      </c>
      <c r="BD100" s="4">
        <v>55</v>
      </c>
      <c r="BE100" s="4">
        <v>6.5</v>
      </c>
      <c r="BF100" s="4">
        <v>24.2</v>
      </c>
      <c r="BG100" s="4">
        <v>4.55</v>
      </c>
      <c r="BH100" s="4">
        <v>0.85</v>
      </c>
      <c r="BI100" s="4">
        <v>4</v>
      </c>
      <c r="BJ100" s="4">
        <v>0.54</v>
      </c>
      <c r="BK100" s="4">
        <v>3.25</v>
      </c>
      <c r="BL100" s="4">
        <v>0.64</v>
      </c>
      <c r="BM100" s="4">
        <v>1.85</v>
      </c>
      <c r="BN100" s="4">
        <v>0.3</v>
      </c>
      <c r="BO100" s="4">
        <v>1.75</v>
      </c>
      <c r="BP100" s="4">
        <v>0.28000000000000003</v>
      </c>
      <c r="BQ100" s="4">
        <f t="shared" si="63"/>
        <v>0.70526315789473681</v>
      </c>
      <c r="BR100" s="4">
        <f t="shared" si="64"/>
        <v>0.6875</v>
      </c>
      <c r="BS100" s="4">
        <f t="shared" si="65"/>
        <v>0.7303370786516854</v>
      </c>
      <c r="BT100" s="4">
        <f t="shared" si="66"/>
        <v>0.75624999999999998</v>
      </c>
      <c r="BU100" s="4">
        <f t="shared" si="67"/>
        <v>0.8125</v>
      </c>
      <c r="BV100" s="4">
        <f t="shared" si="68"/>
        <v>0.7727272727272726</v>
      </c>
      <c r="BW100" s="4">
        <f t="shared" si="69"/>
        <v>0.85106382978723405</v>
      </c>
      <c r="BX100" s="4">
        <f t="shared" si="70"/>
        <v>0.70129870129870131</v>
      </c>
      <c r="BY100" s="4">
        <f t="shared" si="71"/>
        <v>0.73863636363636354</v>
      </c>
      <c r="BZ100" s="4">
        <f t="shared" si="72"/>
        <v>0.70370370370370372</v>
      </c>
      <c r="CA100" s="4">
        <f t="shared" si="73"/>
        <v>0.64</v>
      </c>
      <c r="CB100" s="4">
        <f t="shared" si="74"/>
        <v>0.63793103448275867</v>
      </c>
      <c r="CC100" s="4">
        <f t="shared" si="75"/>
        <v>0.74999999999999989</v>
      </c>
      <c r="CD100" s="4">
        <f t="shared" si="76"/>
        <v>0.625</v>
      </c>
      <c r="CE100" s="4">
        <f t="shared" si="77"/>
        <v>0.65116279069767447</v>
      </c>
      <c r="CF100" s="4">
        <f t="shared" si="59"/>
        <v>0.97474583949704141</v>
      </c>
      <c r="CG100" s="4"/>
      <c r="CH100" s="4"/>
      <c r="CI100" s="4"/>
      <c r="CJ100" s="4"/>
      <c r="CK100" s="4"/>
    </row>
    <row r="101" spans="1:89" x14ac:dyDescent="0.25">
      <c r="A101" s="4" t="s">
        <v>175</v>
      </c>
      <c r="B101" s="4">
        <v>295</v>
      </c>
      <c r="C101" s="4" t="s">
        <v>64</v>
      </c>
      <c r="D101" s="4" t="e">
        <f t="shared" si="60"/>
        <v>#VALUE!</v>
      </c>
      <c r="E101" s="4">
        <f t="shared" si="61"/>
        <v>0.75757575757575757</v>
      </c>
      <c r="F101" s="4">
        <f t="shared" si="62"/>
        <v>6.0606060606060606</v>
      </c>
      <c r="G101" s="4" t="s">
        <v>69</v>
      </c>
      <c r="H101" s="4">
        <v>3.3</v>
      </c>
      <c r="I101" s="4">
        <v>13</v>
      </c>
      <c r="J101" s="4">
        <v>340</v>
      </c>
      <c r="K101" s="4">
        <v>1.5</v>
      </c>
      <c r="L101" s="4">
        <v>0.4</v>
      </c>
      <c r="M101" s="4">
        <v>5.3</v>
      </c>
      <c r="N101" s="4" t="s">
        <v>65</v>
      </c>
      <c r="O101" s="4">
        <v>25</v>
      </c>
      <c r="P101" s="4">
        <v>20</v>
      </c>
      <c r="Q101" s="4">
        <v>10.9</v>
      </c>
      <c r="R101" s="4">
        <v>24</v>
      </c>
      <c r="S101" s="4">
        <v>2.63</v>
      </c>
      <c r="T101" s="4">
        <f t="shared" si="57"/>
        <v>4.7090420769919424E-6</v>
      </c>
      <c r="U101" s="4">
        <v>14</v>
      </c>
      <c r="V101" s="4">
        <v>3.6</v>
      </c>
      <c r="W101" s="4" t="s">
        <v>66</v>
      </c>
      <c r="X101" s="4">
        <v>3.57</v>
      </c>
      <c r="Y101" s="4">
        <v>30</v>
      </c>
      <c r="Z101" s="4">
        <v>3.54</v>
      </c>
      <c r="AA101" s="4">
        <v>0.15</v>
      </c>
      <c r="AB101" s="4" t="s">
        <v>65</v>
      </c>
      <c r="AC101" s="4" t="s">
        <v>176</v>
      </c>
      <c r="AD101" s="4">
        <v>8.5</v>
      </c>
      <c r="AE101" s="4">
        <v>14</v>
      </c>
      <c r="AF101" s="4">
        <v>3.5000000000000003E-2</v>
      </c>
      <c r="AG101" s="4">
        <v>8</v>
      </c>
      <c r="AH101" s="4">
        <v>164</v>
      </c>
      <c r="AI101" s="4" t="s">
        <v>67</v>
      </c>
      <c r="AJ101" s="4" t="s">
        <v>77</v>
      </c>
      <c r="AK101" s="4">
        <v>1</v>
      </c>
      <c r="AL101" s="4">
        <v>8</v>
      </c>
      <c r="AM101" s="4" t="s">
        <v>68</v>
      </c>
      <c r="AN101" s="4">
        <v>19.2</v>
      </c>
      <c r="AO101" s="4">
        <v>2.1</v>
      </c>
      <c r="AP101" s="4">
        <v>72</v>
      </c>
      <c r="AQ101" s="4">
        <v>0.8</v>
      </c>
      <c r="AR101" s="4" t="s">
        <v>69</v>
      </c>
      <c r="AS101" s="4">
        <v>11.5</v>
      </c>
      <c r="AT101" s="4">
        <v>1700.0000000000002</v>
      </c>
      <c r="AU101" s="4">
        <v>0.4</v>
      </c>
      <c r="AV101" s="4">
        <v>2.5</v>
      </c>
      <c r="AW101" s="4">
        <v>20</v>
      </c>
      <c r="AX101" s="4">
        <v>102</v>
      </c>
      <c r="AY101" s="4">
        <v>23</v>
      </c>
      <c r="AZ101" s="4">
        <v>26</v>
      </c>
      <c r="BA101" s="4">
        <f t="shared" si="58"/>
        <v>3.9453717754172987E-5</v>
      </c>
      <c r="BB101" s="4">
        <v>140</v>
      </c>
      <c r="BC101" s="4">
        <v>30.8</v>
      </c>
      <c r="BD101" s="4">
        <v>61.6</v>
      </c>
      <c r="BE101" s="4">
        <v>7.4</v>
      </c>
      <c r="BF101" s="4">
        <v>27.6</v>
      </c>
      <c r="BG101" s="4">
        <v>5</v>
      </c>
      <c r="BH101" s="4">
        <v>0.9</v>
      </c>
      <c r="BI101" s="4">
        <v>4.5999999999999996</v>
      </c>
      <c r="BJ101" s="4">
        <v>0.66</v>
      </c>
      <c r="BK101" s="4">
        <v>3.7</v>
      </c>
      <c r="BL101" s="4">
        <v>0.74</v>
      </c>
      <c r="BM101" s="4">
        <v>2.1</v>
      </c>
      <c r="BN101" s="4">
        <v>0.3</v>
      </c>
      <c r="BO101" s="4">
        <v>2</v>
      </c>
      <c r="BP101" s="4">
        <v>0.32</v>
      </c>
      <c r="BQ101" s="4">
        <f t="shared" si="63"/>
        <v>0.81052631578947365</v>
      </c>
      <c r="BR101" s="4">
        <f t="shared" si="64"/>
        <v>0.77</v>
      </c>
      <c r="BS101" s="4">
        <f t="shared" si="65"/>
        <v>0.8314606741573034</v>
      </c>
      <c r="BT101" s="4">
        <f t="shared" si="66"/>
        <v>0.86250000000000004</v>
      </c>
      <c r="BU101" s="4">
        <f t="shared" si="67"/>
        <v>0.8928571428571429</v>
      </c>
      <c r="BV101" s="4">
        <f t="shared" si="68"/>
        <v>0.81818181818181812</v>
      </c>
      <c r="BW101" s="4">
        <f t="shared" si="69"/>
        <v>0.97872340425531901</v>
      </c>
      <c r="BX101" s="4">
        <f t="shared" si="70"/>
        <v>0.85714285714285721</v>
      </c>
      <c r="BY101" s="4">
        <f t="shared" si="71"/>
        <v>0.84090909090909083</v>
      </c>
      <c r="BZ101" s="4">
        <f t="shared" si="72"/>
        <v>0.85185185185185186</v>
      </c>
      <c r="CA101" s="4">
        <f t="shared" si="73"/>
        <v>0.74</v>
      </c>
      <c r="CB101" s="4">
        <f t="shared" si="74"/>
        <v>0.72413793103448276</v>
      </c>
      <c r="CC101" s="4">
        <f t="shared" si="75"/>
        <v>0.74999999999999989</v>
      </c>
      <c r="CD101" s="4">
        <f t="shared" si="76"/>
        <v>0.7142857142857143</v>
      </c>
      <c r="CE101" s="4">
        <f t="shared" si="77"/>
        <v>0.7441860465116279</v>
      </c>
      <c r="CF101" s="4">
        <f t="shared" si="59"/>
        <v>0.96065268900657408</v>
      </c>
      <c r="CG101" s="4"/>
      <c r="CH101" s="4"/>
      <c r="CI101" s="4"/>
      <c r="CJ101" s="4"/>
      <c r="CK101" s="4"/>
    </row>
    <row r="102" spans="1:89" x14ac:dyDescent="0.25">
      <c r="A102" s="4" t="s">
        <v>177</v>
      </c>
      <c r="B102" s="4">
        <v>296.2</v>
      </c>
      <c r="C102" s="4" t="s">
        <v>64</v>
      </c>
      <c r="D102" s="4" t="e">
        <f t="shared" si="60"/>
        <v>#VALUE!</v>
      </c>
      <c r="E102" s="4">
        <f t="shared" si="61"/>
        <v>0.47021943573667713</v>
      </c>
      <c r="F102" s="4">
        <f t="shared" si="62"/>
        <v>6.2695924764890281</v>
      </c>
      <c r="G102" s="4" t="s">
        <v>69</v>
      </c>
      <c r="H102" s="4">
        <v>6.38</v>
      </c>
      <c r="I102" s="4">
        <v>16</v>
      </c>
      <c r="J102" s="4">
        <v>300</v>
      </c>
      <c r="K102" s="4">
        <v>2.5</v>
      </c>
      <c r="L102" s="4">
        <v>0.4</v>
      </c>
      <c r="M102" s="4">
        <v>4.3</v>
      </c>
      <c r="N102" s="4" t="s">
        <v>65</v>
      </c>
      <c r="O102" s="4">
        <v>22</v>
      </c>
      <c r="P102" s="4">
        <v>40</v>
      </c>
      <c r="Q102" s="4">
        <v>16.100000000000001</v>
      </c>
      <c r="R102" s="4">
        <v>18</v>
      </c>
      <c r="S102" s="4">
        <v>4.7699999999999996</v>
      </c>
      <c r="T102" s="4">
        <f t="shared" si="57"/>
        <v>8.5407341092211266E-6</v>
      </c>
      <c r="U102" s="4">
        <v>18</v>
      </c>
      <c r="V102" s="4">
        <v>3</v>
      </c>
      <c r="W102" s="4" t="s">
        <v>66</v>
      </c>
      <c r="X102" s="4">
        <v>5.5</v>
      </c>
      <c r="Y102" s="4">
        <v>40</v>
      </c>
      <c r="Z102" s="4">
        <v>3.49</v>
      </c>
      <c r="AA102" s="4">
        <v>0.16</v>
      </c>
      <c r="AB102" s="4" t="s">
        <v>65</v>
      </c>
      <c r="AC102" s="4">
        <v>0.09</v>
      </c>
      <c r="AD102" s="4">
        <v>9.5</v>
      </c>
      <c r="AE102" s="4">
        <v>26</v>
      </c>
      <c r="AF102" s="4">
        <v>5.5E-2</v>
      </c>
      <c r="AG102" s="4">
        <v>8</v>
      </c>
      <c r="AH102" s="4">
        <v>222</v>
      </c>
      <c r="AI102" s="4" t="s">
        <v>67</v>
      </c>
      <c r="AJ102" s="4" t="s">
        <v>77</v>
      </c>
      <c r="AK102" s="4">
        <v>1.3</v>
      </c>
      <c r="AL102" s="4">
        <v>10</v>
      </c>
      <c r="AM102" s="4" t="s">
        <v>68</v>
      </c>
      <c r="AN102" s="4">
        <v>23</v>
      </c>
      <c r="AO102" s="4">
        <v>2.8</v>
      </c>
      <c r="AP102" s="4">
        <v>56.5</v>
      </c>
      <c r="AQ102" s="4">
        <v>0.8</v>
      </c>
      <c r="AR102" s="4" t="s">
        <v>69</v>
      </c>
      <c r="AS102" s="4">
        <v>12</v>
      </c>
      <c r="AT102" s="4">
        <v>2750</v>
      </c>
      <c r="AU102" s="4">
        <v>0.4</v>
      </c>
      <c r="AV102" s="4">
        <v>3</v>
      </c>
      <c r="AW102" s="4">
        <v>40</v>
      </c>
      <c r="AX102" s="4">
        <v>63</v>
      </c>
      <c r="AY102" s="4">
        <v>23</v>
      </c>
      <c r="AZ102" s="4">
        <v>42</v>
      </c>
      <c r="BA102" s="4">
        <f t="shared" si="58"/>
        <v>6.3732928679817894E-5</v>
      </c>
      <c r="BB102" s="4">
        <v>113</v>
      </c>
      <c r="BC102" s="4">
        <v>32.200000000000003</v>
      </c>
      <c r="BD102" s="4">
        <v>66.900000000000006</v>
      </c>
      <c r="BE102" s="4">
        <v>7.75</v>
      </c>
      <c r="BF102" s="4">
        <v>28.9</v>
      </c>
      <c r="BG102" s="4">
        <v>5.05</v>
      </c>
      <c r="BH102" s="4">
        <v>1</v>
      </c>
      <c r="BI102" s="4">
        <v>4.5999999999999996</v>
      </c>
      <c r="BJ102" s="4">
        <v>0.64</v>
      </c>
      <c r="BK102" s="4">
        <v>3.7</v>
      </c>
      <c r="BL102" s="4">
        <v>0.7</v>
      </c>
      <c r="BM102" s="4">
        <v>2.1</v>
      </c>
      <c r="BN102" s="4">
        <v>0.3</v>
      </c>
      <c r="BO102" s="4">
        <v>2</v>
      </c>
      <c r="BP102" s="4">
        <v>0.34</v>
      </c>
      <c r="BQ102" s="4">
        <f t="shared" si="63"/>
        <v>0.84736842105263166</v>
      </c>
      <c r="BR102" s="4">
        <f t="shared" si="64"/>
        <v>0.83625000000000005</v>
      </c>
      <c r="BS102" s="4">
        <f t="shared" si="65"/>
        <v>0.8707865168539326</v>
      </c>
      <c r="BT102" s="4">
        <f t="shared" si="66"/>
        <v>0.90312499999999996</v>
      </c>
      <c r="BU102" s="4">
        <f t="shared" si="67"/>
        <v>0.9017857142857143</v>
      </c>
      <c r="BV102" s="4">
        <f t="shared" si="68"/>
        <v>0.90909090909090906</v>
      </c>
      <c r="BW102" s="4">
        <f t="shared" si="69"/>
        <v>0.97872340425531901</v>
      </c>
      <c r="BX102" s="4">
        <f t="shared" si="70"/>
        <v>0.83116883116883111</v>
      </c>
      <c r="BY102" s="4">
        <f t="shared" si="71"/>
        <v>0.84090909090909083</v>
      </c>
      <c r="BZ102" s="4">
        <f t="shared" si="72"/>
        <v>0.85185185185185186</v>
      </c>
      <c r="CA102" s="4">
        <f t="shared" si="73"/>
        <v>0.7</v>
      </c>
      <c r="CB102" s="4">
        <f t="shared" si="74"/>
        <v>0.72413793103448276</v>
      </c>
      <c r="CC102" s="4">
        <f t="shared" si="75"/>
        <v>0.74999999999999989</v>
      </c>
      <c r="CD102" s="4">
        <f t="shared" si="76"/>
        <v>0.7142857142857143</v>
      </c>
      <c r="CE102" s="4">
        <f t="shared" si="77"/>
        <v>0.79069767441860472</v>
      </c>
      <c r="CF102" s="4">
        <f t="shared" si="59"/>
        <v>0.9960029012747138</v>
      </c>
      <c r="CG102" s="4"/>
      <c r="CH102" s="4"/>
      <c r="CI102" s="4"/>
      <c r="CJ102" s="4"/>
      <c r="CK102" s="4"/>
    </row>
    <row r="103" spans="1:89" x14ac:dyDescent="0.25">
      <c r="A103" s="4" t="s">
        <v>178</v>
      </c>
      <c r="B103" s="4">
        <v>297.89999999999998</v>
      </c>
      <c r="C103" s="4" t="s">
        <v>64</v>
      </c>
      <c r="D103" s="4" t="e">
        <f t="shared" si="60"/>
        <v>#VALUE!</v>
      </c>
      <c r="E103" s="4">
        <f t="shared" si="61"/>
        <v>0.64338235294117641</v>
      </c>
      <c r="F103" s="4">
        <f t="shared" si="62"/>
        <v>7.3529411764705879</v>
      </c>
      <c r="G103" s="4" t="s">
        <v>69</v>
      </c>
      <c r="H103" s="4">
        <v>5.44</v>
      </c>
      <c r="I103" s="4">
        <v>11</v>
      </c>
      <c r="J103" s="4">
        <v>500</v>
      </c>
      <c r="K103" s="4">
        <v>2.5</v>
      </c>
      <c r="L103" s="4">
        <v>0.3</v>
      </c>
      <c r="M103" s="4">
        <v>2.82</v>
      </c>
      <c r="N103" s="4" t="s">
        <v>65</v>
      </c>
      <c r="O103" s="4">
        <v>34</v>
      </c>
      <c r="P103" s="4">
        <v>40</v>
      </c>
      <c r="Q103" s="4">
        <v>12.9</v>
      </c>
      <c r="R103" s="4">
        <v>18</v>
      </c>
      <c r="S103" s="4">
        <v>3.15</v>
      </c>
      <c r="T103" s="4">
        <f t="shared" si="57"/>
        <v>5.6401074306177264E-6</v>
      </c>
      <c r="U103" s="4">
        <v>14.4</v>
      </c>
      <c r="V103" s="4">
        <v>4.8</v>
      </c>
      <c r="W103" s="4" t="s">
        <v>66</v>
      </c>
      <c r="X103" s="4">
        <v>4.5199999999999996</v>
      </c>
      <c r="Y103" s="4">
        <v>40</v>
      </c>
      <c r="Z103" s="4">
        <v>2.23</v>
      </c>
      <c r="AA103" s="4">
        <v>9.5000000000000001E-2</v>
      </c>
      <c r="AB103" s="4" t="s">
        <v>65</v>
      </c>
      <c r="AC103" s="4">
        <v>0.08</v>
      </c>
      <c r="AD103" s="4">
        <v>8.5</v>
      </c>
      <c r="AE103" s="4">
        <v>22</v>
      </c>
      <c r="AF103" s="4">
        <v>3.5000000000000003E-2</v>
      </c>
      <c r="AG103" s="4">
        <v>7</v>
      </c>
      <c r="AH103" s="4">
        <v>189</v>
      </c>
      <c r="AI103" s="4" t="s">
        <v>67</v>
      </c>
      <c r="AJ103" s="4">
        <v>3700</v>
      </c>
      <c r="AK103" s="4">
        <v>1</v>
      </c>
      <c r="AL103" s="4">
        <v>9</v>
      </c>
      <c r="AM103" s="4" t="s">
        <v>68</v>
      </c>
      <c r="AN103" s="4">
        <v>29.7</v>
      </c>
      <c r="AO103" s="4">
        <v>2.1</v>
      </c>
      <c r="AP103" s="4">
        <v>84.5</v>
      </c>
      <c r="AQ103" s="4">
        <v>0.8</v>
      </c>
      <c r="AR103" s="4" t="s">
        <v>69</v>
      </c>
      <c r="AS103" s="4">
        <v>12</v>
      </c>
      <c r="AT103" s="4">
        <v>2650</v>
      </c>
      <c r="AU103" s="4">
        <v>0.4</v>
      </c>
      <c r="AV103" s="4">
        <v>3.5</v>
      </c>
      <c r="AW103" s="4">
        <v>40</v>
      </c>
      <c r="AX103" s="4">
        <v>171</v>
      </c>
      <c r="AY103" s="4">
        <v>21</v>
      </c>
      <c r="AZ103" s="4">
        <v>34</v>
      </c>
      <c r="BA103" s="4">
        <f t="shared" si="58"/>
        <v>5.1593323216995437E-5</v>
      </c>
      <c r="BB103" s="4">
        <v>178</v>
      </c>
      <c r="BC103" s="4">
        <v>30.5</v>
      </c>
      <c r="BD103" s="4">
        <v>61.9</v>
      </c>
      <c r="BE103" s="4">
        <v>7.2</v>
      </c>
      <c r="BF103" s="4">
        <v>26.9</v>
      </c>
      <c r="BG103" s="4">
        <v>4.75</v>
      </c>
      <c r="BH103" s="4">
        <v>0.95</v>
      </c>
      <c r="BI103" s="4">
        <v>4.2</v>
      </c>
      <c r="BJ103" s="4">
        <v>0.57999999999999996</v>
      </c>
      <c r="BK103" s="4">
        <v>3.55</v>
      </c>
      <c r="BL103" s="4">
        <v>0.7</v>
      </c>
      <c r="BM103" s="4">
        <v>2.0499999999999998</v>
      </c>
      <c r="BN103" s="4">
        <v>0.3</v>
      </c>
      <c r="BO103" s="4">
        <v>2.0499999999999998</v>
      </c>
      <c r="BP103" s="4">
        <v>0.32</v>
      </c>
      <c r="BQ103" s="4">
        <f t="shared" si="63"/>
        <v>0.80263157894736847</v>
      </c>
      <c r="BR103" s="4">
        <f t="shared" si="64"/>
        <v>0.77374999999999994</v>
      </c>
      <c r="BS103" s="4">
        <f t="shared" si="65"/>
        <v>0.8089887640449438</v>
      </c>
      <c r="BT103" s="4">
        <f t="shared" si="66"/>
        <v>0.84062499999999996</v>
      </c>
      <c r="BU103" s="4">
        <f t="shared" si="67"/>
        <v>0.84821428571428581</v>
      </c>
      <c r="BV103" s="4">
        <f t="shared" si="68"/>
        <v>0.86363636363636354</v>
      </c>
      <c r="BW103" s="4">
        <f t="shared" si="69"/>
        <v>0.8936170212765957</v>
      </c>
      <c r="BX103" s="4">
        <f t="shared" si="70"/>
        <v>0.75324675324675316</v>
      </c>
      <c r="BY103" s="4">
        <f t="shared" si="71"/>
        <v>0.80681818181818177</v>
      </c>
      <c r="BZ103" s="4">
        <f t="shared" si="72"/>
        <v>0.77777777777777779</v>
      </c>
      <c r="CA103" s="4">
        <f t="shared" si="73"/>
        <v>0.7</v>
      </c>
      <c r="CB103" s="4">
        <f t="shared" si="74"/>
        <v>0.7068965517241379</v>
      </c>
      <c r="CC103" s="4">
        <f t="shared" si="75"/>
        <v>0.74999999999999989</v>
      </c>
      <c r="CD103" s="4">
        <f t="shared" si="76"/>
        <v>0.7321428571428571</v>
      </c>
      <c r="CE103" s="4">
        <f t="shared" si="77"/>
        <v>0.7441860465116279</v>
      </c>
      <c r="CF103" s="4">
        <f t="shared" si="59"/>
        <v>0.99384345989462775</v>
      </c>
      <c r="CG103" s="4"/>
      <c r="CH103" s="4"/>
      <c r="CI103" s="4"/>
      <c r="CJ103" s="4"/>
      <c r="CK103" s="4"/>
    </row>
    <row r="104" spans="1:89" x14ac:dyDescent="0.25">
      <c r="A104" s="4" t="s">
        <v>179</v>
      </c>
      <c r="B104" s="4">
        <v>299.5</v>
      </c>
      <c r="C104" s="4" t="s">
        <v>64</v>
      </c>
      <c r="D104" s="4" t="e">
        <f t="shared" si="60"/>
        <v>#VALUE!</v>
      </c>
      <c r="E104" s="4">
        <f t="shared" si="61"/>
        <v>0.86330935251798557</v>
      </c>
      <c r="F104" s="4">
        <f t="shared" si="62"/>
        <v>5.7553956834532372</v>
      </c>
      <c r="G104" s="4" t="s">
        <v>69</v>
      </c>
      <c r="H104" s="4">
        <v>6.95</v>
      </c>
      <c r="I104" s="4">
        <v>18</v>
      </c>
      <c r="J104" s="4">
        <v>300</v>
      </c>
      <c r="K104" s="4">
        <v>3</v>
      </c>
      <c r="L104" s="4">
        <v>0.8</v>
      </c>
      <c r="M104" s="4">
        <v>3.35</v>
      </c>
      <c r="N104" s="4" t="s">
        <v>65</v>
      </c>
      <c r="O104" s="4">
        <v>21</v>
      </c>
      <c r="P104" s="4">
        <v>60</v>
      </c>
      <c r="Q104" s="4">
        <v>18.5</v>
      </c>
      <c r="R104" s="4">
        <v>18</v>
      </c>
      <c r="S104" s="4">
        <v>2.37</v>
      </c>
      <c r="T104" s="4">
        <f t="shared" si="57"/>
        <v>4.2435094001790512E-6</v>
      </c>
      <c r="U104" s="4">
        <v>21</v>
      </c>
      <c r="V104" s="4">
        <v>4.5999999999999996</v>
      </c>
      <c r="W104" s="4" t="s">
        <v>66</v>
      </c>
      <c r="X104" s="4">
        <v>5.79</v>
      </c>
      <c r="Y104" s="4">
        <v>60</v>
      </c>
      <c r="Z104" s="4">
        <v>2.67</v>
      </c>
      <c r="AA104" s="4">
        <v>9.5000000000000001E-2</v>
      </c>
      <c r="AB104" s="4" t="s">
        <v>65</v>
      </c>
      <c r="AC104" s="4">
        <v>0.09</v>
      </c>
      <c r="AD104" s="4">
        <v>13</v>
      </c>
      <c r="AE104" s="4">
        <v>30</v>
      </c>
      <c r="AF104" s="4">
        <v>4.4999999999999998E-2</v>
      </c>
      <c r="AG104" s="4">
        <v>8</v>
      </c>
      <c r="AH104" s="4">
        <v>248</v>
      </c>
      <c r="AI104" s="4" t="s">
        <v>67</v>
      </c>
      <c r="AJ104" s="4">
        <v>6450</v>
      </c>
      <c r="AK104" s="4">
        <v>0.9</v>
      </c>
      <c r="AL104" s="4">
        <v>12</v>
      </c>
      <c r="AM104" s="4" t="s">
        <v>68</v>
      </c>
      <c r="AN104" s="4">
        <v>26</v>
      </c>
      <c r="AO104" s="4">
        <v>3</v>
      </c>
      <c r="AP104" s="4">
        <v>81.5</v>
      </c>
      <c r="AQ104" s="4">
        <v>1.1000000000000001</v>
      </c>
      <c r="AR104" s="4" t="s">
        <v>69</v>
      </c>
      <c r="AS104" s="4">
        <v>15.3</v>
      </c>
      <c r="AT104" s="4">
        <v>3100</v>
      </c>
      <c r="AU104" s="4">
        <v>0.5</v>
      </c>
      <c r="AV104" s="4">
        <v>6</v>
      </c>
      <c r="AW104" s="4">
        <v>40</v>
      </c>
      <c r="AX104" s="4">
        <v>51</v>
      </c>
      <c r="AY104" s="4">
        <v>22</v>
      </c>
      <c r="AZ104" s="4">
        <v>44</v>
      </c>
      <c r="BA104" s="4">
        <f t="shared" si="58"/>
        <v>6.6767830045523518E-5</v>
      </c>
      <c r="BB104" s="4">
        <v>171</v>
      </c>
      <c r="BC104" s="4">
        <v>40.299999999999997</v>
      </c>
      <c r="BD104" s="4">
        <v>82.3</v>
      </c>
      <c r="BE104" s="4">
        <v>9.6999999999999993</v>
      </c>
      <c r="BF104" s="4">
        <v>35.9</v>
      </c>
      <c r="BG104" s="4">
        <v>6.05</v>
      </c>
      <c r="BH104" s="4">
        <v>1.1499999999999999</v>
      </c>
      <c r="BI104" s="4">
        <v>5.4</v>
      </c>
      <c r="BJ104" s="4">
        <v>0.8</v>
      </c>
      <c r="BK104" s="4">
        <v>4.95</v>
      </c>
      <c r="BL104" s="4">
        <v>0.94</v>
      </c>
      <c r="BM104" s="4">
        <v>2.95</v>
      </c>
      <c r="BN104" s="4">
        <v>0.45</v>
      </c>
      <c r="BO104" s="4">
        <v>2.7</v>
      </c>
      <c r="BP104" s="4">
        <v>0.44</v>
      </c>
      <c r="BQ104" s="4">
        <f t="shared" si="63"/>
        <v>1.0605263157894735</v>
      </c>
      <c r="BR104" s="4">
        <f t="shared" si="64"/>
        <v>1.0287500000000001</v>
      </c>
      <c r="BS104" s="4">
        <f t="shared" si="65"/>
        <v>1.089887640449438</v>
      </c>
      <c r="BT104" s="4">
        <f t="shared" si="66"/>
        <v>1.121875</v>
      </c>
      <c r="BU104" s="4">
        <f t="shared" si="67"/>
        <v>1.0803571428571428</v>
      </c>
      <c r="BV104" s="4">
        <f t="shared" si="68"/>
        <v>1.0454545454545452</v>
      </c>
      <c r="BW104" s="4">
        <f t="shared" si="69"/>
        <v>1.1489361702127661</v>
      </c>
      <c r="BX104" s="4">
        <f t="shared" si="70"/>
        <v>1.0389610389610391</v>
      </c>
      <c r="BY104" s="4">
        <f t="shared" si="71"/>
        <v>1.125</v>
      </c>
      <c r="BZ104" s="4">
        <f t="shared" si="72"/>
        <v>0.81481481481481477</v>
      </c>
      <c r="CA104" s="4">
        <f t="shared" si="73"/>
        <v>0.94</v>
      </c>
      <c r="CB104" s="4">
        <f t="shared" si="74"/>
        <v>1.017241379310345</v>
      </c>
      <c r="CC104" s="4">
        <f t="shared" si="75"/>
        <v>1.125</v>
      </c>
      <c r="CD104" s="4">
        <f t="shared" si="76"/>
        <v>0.96428571428571441</v>
      </c>
      <c r="CE104" s="4">
        <f t="shared" si="77"/>
        <v>1.0232558139534884</v>
      </c>
      <c r="CF104" s="4">
        <f t="shared" si="59"/>
        <v>0.97160751051187733</v>
      </c>
      <c r="CG104" s="4"/>
      <c r="CH104" s="4"/>
      <c r="CI104" s="4"/>
      <c r="CJ104" s="4"/>
      <c r="CK104" s="4"/>
    </row>
    <row r="105" spans="1:89" x14ac:dyDescent="0.25">
      <c r="A105" s="4" t="s">
        <v>180</v>
      </c>
      <c r="B105" s="4">
        <v>301.39999999999998</v>
      </c>
      <c r="C105" s="4" t="s">
        <v>64</v>
      </c>
      <c r="D105" s="4" t="e">
        <f t="shared" si="60"/>
        <v>#VALUE!</v>
      </c>
      <c r="E105" s="4">
        <f t="shared" si="61"/>
        <v>0.80071174377224197</v>
      </c>
      <c r="F105" s="4">
        <f t="shared" si="62"/>
        <v>10.676156583629894</v>
      </c>
      <c r="G105" s="4" t="s">
        <v>69</v>
      </c>
      <c r="H105" s="4">
        <v>5.62</v>
      </c>
      <c r="I105" s="4">
        <v>21</v>
      </c>
      <c r="J105" s="4">
        <v>720</v>
      </c>
      <c r="K105" s="4">
        <v>2</v>
      </c>
      <c r="L105" s="4">
        <v>6.4</v>
      </c>
      <c r="M105" s="4">
        <v>3.74</v>
      </c>
      <c r="N105" s="4" t="s">
        <v>65</v>
      </c>
      <c r="O105" s="4">
        <v>31</v>
      </c>
      <c r="P105" s="4">
        <v>40</v>
      </c>
      <c r="Q105" s="4">
        <v>13</v>
      </c>
      <c r="R105" s="4">
        <v>24</v>
      </c>
      <c r="S105" s="4">
        <v>3.31</v>
      </c>
      <c r="T105" s="4">
        <f t="shared" si="57"/>
        <v>5.9265890778871978E-6</v>
      </c>
      <c r="U105" s="4">
        <v>14.8</v>
      </c>
      <c r="V105" s="4">
        <v>5</v>
      </c>
      <c r="W105" s="4" t="s">
        <v>66</v>
      </c>
      <c r="X105" s="4">
        <v>5.0199999999999996</v>
      </c>
      <c r="Y105" s="4">
        <v>40</v>
      </c>
      <c r="Z105" s="4">
        <v>2.35</v>
      </c>
      <c r="AA105" s="4">
        <v>0.11</v>
      </c>
      <c r="AB105" s="4" t="s">
        <v>65</v>
      </c>
      <c r="AC105" s="4">
        <v>0.09</v>
      </c>
      <c r="AD105" s="4">
        <v>11</v>
      </c>
      <c r="AE105" s="4">
        <v>22</v>
      </c>
      <c r="AF105" s="4">
        <v>4.4999999999999998E-2</v>
      </c>
      <c r="AG105" s="4">
        <v>10</v>
      </c>
      <c r="AH105" s="4">
        <v>191</v>
      </c>
      <c r="AI105" s="4" t="s">
        <v>67</v>
      </c>
      <c r="AJ105" s="4">
        <v>8150</v>
      </c>
      <c r="AK105" s="4">
        <v>1.1000000000000001</v>
      </c>
      <c r="AL105" s="4">
        <v>9</v>
      </c>
      <c r="AM105" s="4" t="s">
        <v>68</v>
      </c>
      <c r="AN105" s="4">
        <v>27.7</v>
      </c>
      <c r="AO105" s="4">
        <v>2.7</v>
      </c>
      <c r="AP105" s="4">
        <v>141</v>
      </c>
      <c r="AQ105" s="4">
        <v>0.9</v>
      </c>
      <c r="AR105" s="4" t="s">
        <v>69</v>
      </c>
      <c r="AS105" s="4">
        <v>12.8</v>
      </c>
      <c r="AT105" s="4">
        <v>2700</v>
      </c>
      <c r="AU105" s="4">
        <v>0.4</v>
      </c>
      <c r="AV105" s="4">
        <v>4.5</v>
      </c>
      <c r="AW105" s="4">
        <v>60</v>
      </c>
      <c r="AX105" s="4">
        <v>117</v>
      </c>
      <c r="AY105" s="4">
        <v>25</v>
      </c>
      <c r="AZ105" s="4">
        <v>36</v>
      </c>
      <c r="BA105" s="4">
        <f t="shared" si="58"/>
        <v>5.4628224582701055E-5</v>
      </c>
      <c r="BB105" s="4">
        <v>188</v>
      </c>
      <c r="BC105" s="4">
        <v>31.5</v>
      </c>
      <c r="BD105" s="4">
        <v>65</v>
      </c>
      <c r="BE105" s="4">
        <v>7.7</v>
      </c>
      <c r="BF105" s="4">
        <v>28.9</v>
      </c>
      <c r="BG105" s="4">
        <v>5.4</v>
      </c>
      <c r="BH105" s="4">
        <v>1.05</v>
      </c>
      <c r="BI105" s="4">
        <v>5</v>
      </c>
      <c r="BJ105" s="4">
        <v>0.68</v>
      </c>
      <c r="BK105" s="4">
        <v>4.1500000000000004</v>
      </c>
      <c r="BL105" s="4">
        <v>0.78</v>
      </c>
      <c r="BM105" s="4">
        <v>2.4500000000000002</v>
      </c>
      <c r="BN105" s="4">
        <v>0.4</v>
      </c>
      <c r="BO105" s="4">
        <v>2.2999999999999998</v>
      </c>
      <c r="BP105" s="4">
        <v>0.38</v>
      </c>
      <c r="BQ105" s="4">
        <f t="shared" si="63"/>
        <v>0.82894736842105265</v>
      </c>
      <c r="BR105" s="4">
        <f t="shared" si="64"/>
        <v>0.8125</v>
      </c>
      <c r="BS105" s="4">
        <f t="shared" si="65"/>
        <v>0.8651685393258427</v>
      </c>
      <c r="BT105" s="4">
        <f t="shared" si="66"/>
        <v>0.90312499999999996</v>
      </c>
      <c r="BU105" s="4">
        <f t="shared" si="67"/>
        <v>0.96428571428571441</v>
      </c>
      <c r="BV105" s="4">
        <f t="shared" si="68"/>
        <v>0.95454545454545447</v>
      </c>
      <c r="BW105" s="4">
        <f t="shared" si="69"/>
        <v>1.0638297872340425</v>
      </c>
      <c r="BX105" s="4">
        <f t="shared" si="70"/>
        <v>0.88311688311688319</v>
      </c>
      <c r="BY105" s="4">
        <f t="shared" si="71"/>
        <v>0.94318181818181823</v>
      </c>
      <c r="BZ105" s="4">
        <f t="shared" si="72"/>
        <v>0.92592592592592593</v>
      </c>
      <c r="CA105" s="4">
        <f t="shared" si="73"/>
        <v>0.78</v>
      </c>
      <c r="CB105" s="4">
        <f t="shared" si="74"/>
        <v>0.84482758620689669</v>
      </c>
      <c r="CC105" s="4">
        <f t="shared" si="75"/>
        <v>1</v>
      </c>
      <c r="CD105" s="4">
        <f t="shared" si="76"/>
        <v>0.8214285714285714</v>
      </c>
      <c r="CE105" s="4">
        <f t="shared" si="77"/>
        <v>0.88372093023255816</v>
      </c>
      <c r="CF105" s="4">
        <f t="shared" si="59"/>
        <v>0.98032436567085501</v>
      </c>
      <c r="CG105" s="4"/>
      <c r="CH105" s="4"/>
      <c r="CI105" s="4"/>
      <c r="CJ105" s="4"/>
      <c r="CK105" s="4"/>
    </row>
    <row r="106" spans="1:89" x14ac:dyDescent="0.25">
      <c r="A106" s="4" t="s">
        <v>181</v>
      </c>
      <c r="B106" s="4">
        <v>302.7</v>
      </c>
      <c r="C106" s="4" t="s">
        <v>64</v>
      </c>
      <c r="D106" s="4" t="e">
        <f t="shared" si="60"/>
        <v>#VALUE!</v>
      </c>
      <c r="E106" s="4">
        <f t="shared" si="61"/>
        <v>0.46468401486988847</v>
      </c>
      <c r="F106" s="4">
        <f t="shared" si="62"/>
        <v>7.4349442379182156</v>
      </c>
      <c r="G106" s="4" t="s">
        <v>69</v>
      </c>
      <c r="H106" s="4">
        <v>5.38</v>
      </c>
      <c r="I106" s="4">
        <v>10</v>
      </c>
      <c r="J106" s="4">
        <v>760</v>
      </c>
      <c r="K106" s="4">
        <v>2</v>
      </c>
      <c r="L106" s="4">
        <v>0.4</v>
      </c>
      <c r="M106" s="4">
        <v>4.68</v>
      </c>
      <c r="N106" s="4" t="s">
        <v>65</v>
      </c>
      <c r="O106" s="4">
        <v>34</v>
      </c>
      <c r="P106" s="4">
        <v>40</v>
      </c>
      <c r="Q106" s="4">
        <v>12.5</v>
      </c>
      <c r="R106" s="4">
        <v>20</v>
      </c>
      <c r="S106" s="4">
        <v>3.41</v>
      </c>
      <c r="T106" s="4">
        <f t="shared" si="57"/>
        <v>6.1056401074306175E-6</v>
      </c>
      <c r="U106" s="4">
        <v>13.2</v>
      </c>
      <c r="V106" s="4">
        <v>4.5999999999999996</v>
      </c>
      <c r="W106" s="4" t="s">
        <v>66</v>
      </c>
      <c r="X106" s="4">
        <v>5.0999999999999996</v>
      </c>
      <c r="Y106" s="4">
        <v>40</v>
      </c>
      <c r="Z106" s="4">
        <v>3.25</v>
      </c>
      <c r="AA106" s="4">
        <v>0.17499999999999999</v>
      </c>
      <c r="AB106" s="4" t="s">
        <v>65</v>
      </c>
      <c r="AC106" s="4">
        <v>0.08</v>
      </c>
      <c r="AD106" s="4">
        <v>10</v>
      </c>
      <c r="AE106" s="4">
        <v>18</v>
      </c>
      <c r="AF106" s="4">
        <v>3.5000000000000003E-2</v>
      </c>
      <c r="AG106" s="4">
        <v>8</v>
      </c>
      <c r="AH106" s="4">
        <v>163</v>
      </c>
      <c r="AI106" s="4" t="s">
        <v>67</v>
      </c>
      <c r="AJ106" s="4" t="s">
        <v>77</v>
      </c>
      <c r="AK106" s="4">
        <v>1.1000000000000001</v>
      </c>
      <c r="AL106" s="4">
        <v>9</v>
      </c>
      <c r="AM106" s="4" t="s">
        <v>68</v>
      </c>
      <c r="AN106" s="4">
        <v>26</v>
      </c>
      <c r="AO106" s="4">
        <v>2.2000000000000002</v>
      </c>
      <c r="AP106" s="4">
        <v>78.5</v>
      </c>
      <c r="AQ106" s="4">
        <v>0.8</v>
      </c>
      <c r="AR106" s="4" t="s">
        <v>69</v>
      </c>
      <c r="AS106" s="4">
        <v>12.1</v>
      </c>
      <c r="AT106" s="4">
        <v>2450</v>
      </c>
      <c r="AU106" s="4">
        <v>0.3</v>
      </c>
      <c r="AV106" s="4">
        <v>2.5</v>
      </c>
      <c r="AW106" s="4">
        <v>40</v>
      </c>
      <c r="AX106" s="4">
        <v>153</v>
      </c>
      <c r="AY106" s="4">
        <v>27</v>
      </c>
      <c r="AZ106" s="4">
        <v>30</v>
      </c>
      <c r="BA106" s="4">
        <f t="shared" si="58"/>
        <v>4.5523520485584216E-5</v>
      </c>
      <c r="BB106" s="4">
        <v>173</v>
      </c>
      <c r="BC106" s="4">
        <v>29</v>
      </c>
      <c r="BD106" s="4">
        <v>59.1</v>
      </c>
      <c r="BE106" s="4">
        <v>7.25</v>
      </c>
      <c r="BF106" s="4">
        <v>27.2</v>
      </c>
      <c r="BG106" s="4">
        <v>5.6</v>
      </c>
      <c r="BH106" s="4">
        <v>1.1499999999999999</v>
      </c>
      <c r="BI106" s="4">
        <v>5.4</v>
      </c>
      <c r="BJ106" s="4">
        <v>0.78</v>
      </c>
      <c r="BK106" s="4">
        <v>4.75</v>
      </c>
      <c r="BL106" s="4">
        <v>0.9</v>
      </c>
      <c r="BM106" s="4">
        <v>2.8</v>
      </c>
      <c r="BN106" s="4">
        <v>0.45</v>
      </c>
      <c r="BO106" s="4">
        <v>2.65</v>
      </c>
      <c r="BP106" s="4">
        <v>0.42</v>
      </c>
      <c r="BQ106" s="4">
        <f t="shared" si="63"/>
        <v>0.76315789473684215</v>
      </c>
      <c r="BR106" s="4">
        <f t="shared" si="64"/>
        <v>0.73875000000000002</v>
      </c>
      <c r="BS106" s="4">
        <f t="shared" si="65"/>
        <v>0.8146067415730337</v>
      </c>
      <c r="BT106" s="4">
        <f t="shared" si="66"/>
        <v>0.85</v>
      </c>
      <c r="BU106" s="4">
        <f t="shared" si="67"/>
        <v>1</v>
      </c>
      <c r="BV106" s="4">
        <f t="shared" si="68"/>
        <v>1.0454545454545452</v>
      </c>
      <c r="BW106" s="4">
        <f t="shared" si="69"/>
        <v>1.1489361702127661</v>
      </c>
      <c r="BX106" s="4">
        <f t="shared" si="70"/>
        <v>1.0129870129870131</v>
      </c>
      <c r="BY106" s="4">
        <f t="shared" si="71"/>
        <v>1.0795454545454544</v>
      </c>
      <c r="BZ106" s="4">
        <f t="shared" si="72"/>
        <v>1</v>
      </c>
      <c r="CA106" s="4">
        <f t="shared" si="73"/>
        <v>0.9</v>
      </c>
      <c r="CB106" s="4">
        <f t="shared" si="74"/>
        <v>0.96551724137931028</v>
      </c>
      <c r="CC106" s="4">
        <f t="shared" si="75"/>
        <v>1.125</v>
      </c>
      <c r="CD106" s="4">
        <f t="shared" si="76"/>
        <v>0.94642857142857151</v>
      </c>
      <c r="CE106" s="4">
        <f t="shared" si="77"/>
        <v>0.97674418604651159</v>
      </c>
      <c r="CF106" s="4">
        <f t="shared" si="59"/>
        <v>0.94628165279429255</v>
      </c>
      <c r="CG106" s="4"/>
      <c r="CH106" s="4"/>
      <c r="CI106" s="4"/>
      <c r="CJ106" s="4"/>
      <c r="CK106" s="4"/>
    </row>
    <row r="107" spans="1:89" x14ac:dyDescent="0.25">
      <c r="A107" s="4" t="s">
        <v>182</v>
      </c>
      <c r="B107" s="4">
        <v>304.89999999999998</v>
      </c>
      <c r="C107" s="4" t="s">
        <v>64</v>
      </c>
      <c r="D107" s="4" t="e">
        <f t="shared" si="60"/>
        <v>#VALUE!</v>
      </c>
      <c r="E107" s="4">
        <f t="shared" si="61"/>
        <v>0.56360708534621573</v>
      </c>
      <c r="F107" s="4">
        <f t="shared" si="62"/>
        <v>6.4412238325281805</v>
      </c>
      <c r="G107" s="4" t="s">
        <v>69</v>
      </c>
      <c r="H107" s="4">
        <v>6.21</v>
      </c>
      <c r="I107" s="4">
        <v>13</v>
      </c>
      <c r="J107" s="4">
        <v>280</v>
      </c>
      <c r="K107" s="4">
        <v>2.5</v>
      </c>
      <c r="L107" s="4">
        <v>0.4</v>
      </c>
      <c r="M107" s="4">
        <v>3.06</v>
      </c>
      <c r="N107" s="4" t="s">
        <v>65</v>
      </c>
      <c r="O107" s="4">
        <v>24</v>
      </c>
      <c r="P107" s="4">
        <v>40</v>
      </c>
      <c r="Q107" s="4">
        <v>13.9</v>
      </c>
      <c r="R107" s="4">
        <v>28</v>
      </c>
      <c r="S107" s="4">
        <v>4.58</v>
      </c>
      <c r="T107" s="4">
        <f t="shared" si="57"/>
        <v>8.2005371530886302E-6</v>
      </c>
      <c r="U107" s="4">
        <v>16.399999999999999</v>
      </c>
      <c r="V107" s="4">
        <v>4.4000000000000004</v>
      </c>
      <c r="W107" s="4" t="s">
        <v>66</v>
      </c>
      <c r="X107" s="4">
        <v>5.53</v>
      </c>
      <c r="Y107" s="4">
        <v>40</v>
      </c>
      <c r="Z107" s="4">
        <v>2.64</v>
      </c>
      <c r="AA107" s="4">
        <v>0.11</v>
      </c>
      <c r="AB107" s="4" t="s">
        <v>65</v>
      </c>
      <c r="AC107" s="4">
        <v>0.09</v>
      </c>
      <c r="AD107" s="4">
        <v>10.5</v>
      </c>
      <c r="AE107" s="4">
        <v>26</v>
      </c>
      <c r="AF107" s="4">
        <v>0.04</v>
      </c>
      <c r="AG107" s="4">
        <v>8</v>
      </c>
      <c r="AH107" s="4">
        <v>212</v>
      </c>
      <c r="AI107" s="4" t="s">
        <v>67</v>
      </c>
      <c r="AJ107" s="4">
        <v>250</v>
      </c>
      <c r="AK107" s="4">
        <v>1.2</v>
      </c>
      <c r="AL107" s="4">
        <v>10</v>
      </c>
      <c r="AM107" s="4" t="s">
        <v>68</v>
      </c>
      <c r="AN107" s="4">
        <v>26.7</v>
      </c>
      <c r="AO107" s="4">
        <v>2.6</v>
      </c>
      <c r="AP107" s="4">
        <v>55.5</v>
      </c>
      <c r="AQ107" s="4">
        <v>0.9</v>
      </c>
      <c r="AR107" s="4" t="s">
        <v>69</v>
      </c>
      <c r="AS107" s="4">
        <v>13.4</v>
      </c>
      <c r="AT107" s="4">
        <v>2849.9999999999995</v>
      </c>
      <c r="AU107" s="4">
        <v>0.4</v>
      </c>
      <c r="AV107" s="4">
        <v>3.5</v>
      </c>
      <c r="AW107" s="4">
        <v>40</v>
      </c>
      <c r="AX107" s="4">
        <v>87</v>
      </c>
      <c r="AY107" s="4">
        <v>26</v>
      </c>
      <c r="AZ107" s="4">
        <v>36</v>
      </c>
      <c r="BA107" s="4">
        <f t="shared" si="58"/>
        <v>5.4628224582701055E-5</v>
      </c>
      <c r="BB107" s="4">
        <v>166</v>
      </c>
      <c r="BC107" s="4">
        <v>31.8</v>
      </c>
      <c r="BD107" s="4">
        <v>64.599999999999994</v>
      </c>
      <c r="BE107" s="4">
        <v>7.55</v>
      </c>
      <c r="BF107" s="4">
        <v>27.6</v>
      </c>
      <c r="BG107" s="4">
        <v>5.3</v>
      </c>
      <c r="BH107" s="4">
        <v>1.05</v>
      </c>
      <c r="BI107" s="4">
        <v>5</v>
      </c>
      <c r="BJ107" s="4">
        <v>0.7</v>
      </c>
      <c r="BK107" s="4">
        <v>4.3499999999999996</v>
      </c>
      <c r="BL107" s="4">
        <v>0.82</v>
      </c>
      <c r="BM107" s="4">
        <v>2.5</v>
      </c>
      <c r="BN107" s="4">
        <v>0.4</v>
      </c>
      <c r="BO107" s="4">
        <v>2.35</v>
      </c>
      <c r="BP107" s="4">
        <v>0.38</v>
      </c>
      <c r="BQ107" s="4">
        <f t="shared" si="63"/>
        <v>0.83684210526315794</v>
      </c>
      <c r="BR107" s="4">
        <f t="shared" si="64"/>
        <v>0.80749999999999988</v>
      </c>
      <c r="BS107" s="4">
        <f t="shared" si="65"/>
        <v>0.848314606741573</v>
      </c>
      <c r="BT107" s="4">
        <f t="shared" si="66"/>
        <v>0.86250000000000004</v>
      </c>
      <c r="BU107" s="4">
        <f t="shared" si="67"/>
        <v>0.94642857142857151</v>
      </c>
      <c r="BV107" s="4">
        <f t="shared" si="68"/>
        <v>0.95454545454545447</v>
      </c>
      <c r="BW107" s="4">
        <f t="shared" si="69"/>
        <v>1.0638297872340425</v>
      </c>
      <c r="BX107" s="4">
        <f t="shared" si="70"/>
        <v>0.90909090909090906</v>
      </c>
      <c r="BY107" s="4">
        <f t="shared" si="71"/>
        <v>0.98863636363636342</v>
      </c>
      <c r="BZ107" s="4">
        <f t="shared" si="72"/>
        <v>0.96296296296296291</v>
      </c>
      <c r="CA107" s="4">
        <f t="shared" si="73"/>
        <v>0.82</v>
      </c>
      <c r="CB107" s="4">
        <f t="shared" si="74"/>
        <v>0.86206896551724144</v>
      </c>
      <c r="CC107" s="4">
        <f t="shared" si="75"/>
        <v>1</v>
      </c>
      <c r="CD107" s="4">
        <f t="shared" si="76"/>
        <v>0.83928571428571441</v>
      </c>
      <c r="CE107" s="4">
        <f t="shared" si="77"/>
        <v>0.88372093023255816</v>
      </c>
      <c r="CF107" s="4">
        <f t="shared" si="59"/>
        <v>0.96780473992368754</v>
      </c>
      <c r="CG107" s="4"/>
      <c r="CH107" s="4"/>
      <c r="CI107" s="4"/>
      <c r="CJ107" s="4"/>
      <c r="CK107" s="4"/>
    </row>
    <row r="108" spans="1:89" x14ac:dyDescent="0.25">
      <c r="A108" s="4" t="s">
        <v>183</v>
      </c>
      <c r="B108" s="4">
        <v>306.2</v>
      </c>
      <c r="C108" s="4" t="s">
        <v>64</v>
      </c>
      <c r="D108" s="4" t="e">
        <f t="shared" si="60"/>
        <v>#VALUE!</v>
      </c>
      <c r="E108" s="4">
        <f t="shared" si="61"/>
        <v>0.63191153238546605</v>
      </c>
      <c r="F108" s="4">
        <f t="shared" si="62"/>
        <v>6.3191153238546605</v>
      </c>
      <c r="G108" s="4" t="s">
        <v>69</v>
      </c>
      <c r="H108" s="4">
        <v>6.33</v>
      </c>
      <c r="I108" s="4">
        <v>10</v>
      </c>
      <c r="J108" s="4">
        <v>280</v>
      </c>
      <c r="K108" s="4">
        <v>2.5</v>
      </c>
      <c r="L108" s="4">
        <v>0.7</v>
      </c>
      <c r="M108" s="4">
        <v>4.9000000000000004</v>
      </c>
      <c r="N108" s="4" t="s">
        <v>65</v>
      </c>
      <c r="O108" s="4">
        <v>25</v>
      </c>
      <c r="P108" s="4">
        <v>40</v>
      </c>
      <c r="Q108" s="4">
        <v>13</v>
      </c>
      <c r="R108" s="4">
        <v>14</v>
      </c>
      <c r="S108" s="4">
        <v>2.21</v>
      </c>
      <c r="T108" s="4">
        <f t="shared" si="57"/>
        <v>3.957027752909579E-6</v>
      </c>
      <c r="U108" s="4">
        <v>15.8</v>
      </c>
      <c r="V108" s="4">
        <v>3</v>
      </c>
      <c r="W108" s="4" t="s">
        <v>66</v>
      </c>
      <c r="X108" s="4">
        <v>5.21</v>
      </c>
      <c r="Y108" s="4">
        <v>40</v>
      </c>
      <c r="Z108" s="4">
        <v>3.62</v>
      </c>
      <c r="AA108" s="4">
        <v>0.14000000000000001</v>
      </c>
      <c r="AB108" s="4" t="s">
        <v>65</v>
      </c>
      <c r="AC108" s="4">
        <v>0.08</v>
      </c>
      <c r="AD108" s="4">
        <v>9</v>
      </c>
      <c r="AE108" s="4">
        <v>24</v>
      </c>
      <c r="AF108" s="4">
        <v>4.4999999999999998E-2</v>
      </c>
      <c r="AG108" s="4">
        <v>6</v>
      </c>
      <c r="AH108" s="4">
        <v>198</v>
      </c>
      <c r="AI108" s="4" t="s">
        <v>67</v>
      </c>
      <c r="AJ108" s="4">
        <v>1500</v>
      </c>
      <c r="AK108" s="4">
        <v>0.8</v>
      </c>
      <c r="AL108" s="4">
        <v>10</v>
      </c>
      <c r="AM108" s="4" t="s">
        <v>68</v>
      </c>
      <c r="AN108" s="4">
        <v>25</v>
      </c>
      <c r="AO108" s="4">
        <v>2.7</v>
      </c>
      <c r="AP108" s="4">
        <v>63</v>
      </c>
      <c r="AQ108" s="4">
        <v>0.8</v>
      </c>
      <c r="AR108" s="4" t="s">
        <v>69</v>
      </c>
      <c r="AS108" s="4">
        <v>11.8</v>
      </c>
      <c r="AT108" s="4">
        <v>2700</v>
      </c>
      <c r="AU108" s="4">
        <v>0.4</v>
      </c>
      <c r="AV108" s="4">
        <v>4</v>
      </c>
      <c r="AW108" s="4">
        <v>40</v>
      </c>
      <c r="AX108" s="4">
        <v>117</v>
      </c>
      <c r="AY108" s="4">
        <v>22</v>
      </c>
      <c r="AZ108" s="4">
        <v>34</v>
      </c>
      <c r="BA108" s="4">
        <f t="shared" si="58"/>
        <v>5.1593323216995437E-5</v>
      </c>
      <c r="BB108" s="4">
        <v>116</v>
      </c>
      <c r="BC108" s="4">
        <v>30.9</v>
      </c>
      <c r="BD108" s="4">
        <v>63.9</v>
      </c>
      <c r="BE108" s="4">
        <v>7.4</v>
      </c>
      <c r="BF108" s="4">
        <v>27.6</v>
      </c>
      <c r="BG108" s="4">
        <v>5.0999999999999996</v>
      </c>
      <c r="BH108" s="4">
        <v>0.9</v>
      </c>
      <c r="BI108" s="4">
        <v>4.4000000000000004</v>
      </c>
      <c r="BJ108" s="4">
        <v>0.62</v>
      </c>
      <c r="BK108" s="4">
        <v>3.8</v>
      </c>
      <c r="BL108" s="4">
        <v>0.72</v>
      </c>
      <c r="BM108" s="4">
        <v>2.15</v>
      </c>
      <c r="BN108" s="4">
        <v>0.3</v>
      </c>
      <c r="BO108" s="4">
        <v>2</v>
      </c>
      <c r="BP108" s="4">
        <v>0.32</v>
      </c>
      <c r="BQ108" s="4">
        <f t="shared" si="63"/>
        <v>0.81315789473684208</v>
      </c>
      <c r="BR108" s="4">
        <f t="shared" si="64"/>
        <v>0.79874999999999996</v>
      </c>
      <c r="BS108" s="4">
        <f t="shared" si="65"/>
        <v>0.8314606741573034</v>
      </c>
      <c r="BT108" s="4">
        <f t="shared" si="66"/>
        <v>0.86250000000000004</v>
      </c>
      <c r="BU108" s="4">
        <f t="shared" si="67"/>
        <v>0.9107142857142857</v>
      </c>
      <c r="BV108" s="4">
        <f t="shared" si="68"/>
        <v>0.81818181818181812</v>
      </c>
      <c r="BW108" s="4">
        <f t="shared" si="69"/>
        <v>0.93617021276595747</v>
      </c>
      <c r="BX108" s="4">
        <f t="shared" si="70"/>
        <v>0.80519480519480513</v>
      </c>
      <c r="BY108" s="4">
        <f t="shared" si="71"/>
        <v>0.86363636363636354</v>
      </c>
      <c r="BZ108" s="4">
        <f t="shared" si="72"/>
        <v>0.81481481481481477</v>
      </c>
      <c r="CA108" s="4">
        <f t="shared" si="73"/>
        <v>0.72</v>
      </c>
      <c r="CB108" s="4">
        <f t="shared" si="74"/>
        <v>0.74137931034482762</v>
      </c>
      <c r="CC108" s="4">
        <f t="shared" si="75"/>
        <v>0.74999999999999989</v>
      </c>
      <c r="CD108" s="4">
        <f t="shared" si="76"/>
        <v>0.7142857142857143</v>
      </c>
      <c r="CE108" s="4">
        <f t="shared" si="77"/>
        <v>0.7441860465116279</v>
      </c>
      <c r="CF108" s="4">
        <f t="shared" si="59"/>
        <v>0.9965212147324688</v>
      </c>
      <c r="CG108" s="4"/>
      <c r="CH108" s="4"/>
      <c r="CI108" s="4"/>
      <c r="CJ108" s="4"/>
      <c r="CK108" s="4"/>
    </row>
    <row r="109" spans="1:89" x14ac:dyDescent="0.25">
      <c r="A109" s="4" t="s">
        <v>184</v>
      </c>
      <c r="B109" s="4">
        <v>307.39999999999998</v>
      </c>
      <c r="C109" s="4" t="s">
        <v>64</v>
      </c>
      <c r="D109" s="4" t="e">
        <f t="shared" si="60"/>
        <v>#VALUE!</v>
      </c>
      <c r="E109" s="4">
        <f t="shared" si="61"/>
        <v>0.68493150684931503</v>
      </c>
      <c r="F109" s="4">
        <f t="shared" si="62"/>
        <v>6.8493150684931505</v>
      </c>
      <c r="G109" s="4" t="s">
        <v>69</v>
      </c>
      <c r="H109" s="4">
        <v>5.84</v>
      </c>
      <c r="I109" s="4">
        <v>13</v>
      </c>
      <c r="J109" s="4">
        <v>320</v>
      </c>
      <c r="K109" s="4">
        <v>2.5</v>
      </c>
      <c r="L109" s="4">
        <v>0.3</v>
      </c>
      <c r="M109" s="4">
        <v>3.16</v>
      </c>
      <c r="N109" s="4" t="s">
        <v>65</v>
      </c>
      <c r="O109" s="4">
        <v>26</v>
      </c>
      <c r="P109" s="4">
        <v>40</v>
      </c>
      <c r="Q109" s="4">
        <v>15.2</v>
      </c>
      <c r="R109" s="4">
        <v>16</v>
      </c>
      <c r="S109" s="4">
        <v>3.19</v>
      </c>
      <c r="T109" s="4">
        <f t="shared" si="57"/>
        <v>5.7117278424350936E-6</v>
      </c>
      <c r="U109" s="4">
        <v>16</v>
      </c>
      <c r="V109" s="4">
        <v>4.2</v>
      </c>
      <c r="W109" s="4" t="s">
        <v>66</v>
      </c>
      <c r="X109" s="4">
        <v>4.8899999999999997</v>
      </c>
      <c r="Y109" s="4">
        <v>40</v>
      </c>
      <c r="Z109" s="4">
        <v>2.68</v>
      </c>
      <c r="AA109" s="4">
        <v>0.105</v>
      </c>
      <c r="AB109" s="4" t="s">
        <v>65</v>
      </c>
      <c r="AC109" s="4">
        <v>0.09</v>
      </c>
      <c r="AD109" s="4">
        <v>9.5</v>
      </c>
      <c r="AE109" s="4">
        <v>26</v>
      </c>
      <c r="AF109" s="4">
        <v>0.04</v>
      </c>
      <c r="AG109" s="4">
        <v>7</v>
      </c>
      <c r="AH109" s="4">
        <v>219</v>
      </c>
      <c r="AI109" s="4" t="s">
        <v>67</v>
      </c>
      <c r="AJ109" s="4">
        <v>750</v>
      </c>
      <c r="AK109" s="4">
        <v>1.1000000000000001</v>
      </c>
      <c r="AL109" s="4">
        <v>10</v>
      </c>
      <c r="AM109" s="4" t="s">
        <v>68</v>
      </c>
      <c r="AN109" s="4">
        <v>27.3</v>
      </c>
      <c r="AO109" s="4">
        <v>2.5</v>
      </c>
      <c r="AP109" s="4">
        <v>63</v>
      </c>
      <c r="AQ109" s="4">
        <v>0.8</v>
      </c>
      <c r="AR109" s="4" t="s">
        <v>69</v>
      </c>
      <c r="AS109" s="4">
        <v>12.1</v>
      </c>
      <c r="AT109" s="4">
        <v>2750</v>
      </c>
      <c r="AU109" s="4">
        <v>0.4</v>
      </c>
      <c r="AV109" s="4">
        <v>4</v>
      </c>
      <c r="AW109" s="4">
        <v>40</v>
      </c>
      <c r="AX109" s="4">
        <v>117</v>
      </c>
      <c r="AY109" s="4">
        <v>24</v>
      </c>
      <c r="AZ109" s="4">
        <v>36</v>
      </c>
      <c r="BA109" s="4">
        <f t="shared" si="58"/>
        <v>5.4628224582701055E-5</v>
      </c>
      <c r="BB109" s="4">
        <v>158</v>
      </c>
      <c r="BC109" s="4">
        <v>31.6</v>
      </c>
      <c r="BD109" s="4">
        <v>63.6</v>
      </c>
      <c r="BE109" s="4">
        <v>7.45</v>
      </c>
      <c r="BF109" s="4">
        <v>28</v>
      </c>
      <c r="BG109" s="4">
        <v>4.9000000000000004</v>
      </c>
      <c r="BH109" s="4">
        <v>0.95</v>
      </c>
      <c r="BI109" s="4">
        <v>4.4000000000000004</v>
      </c>
      <c r="BJ109" s="4">
        <v>0.62</v>
      </c>
      <c r="BK109" s="4">
        <v>3.7</v>
      </c>
      <c r="BL109" s="4">
        <v>0.72</v>
      </c>
      <c r="BM109" s="4">
        <v>2.2000000000000002</v>
      </c>
      <c r="BN109" s="4">
        <v>0.3</v>
      </c>
      <c r="BO109" s="4">
        <v>2.1</v>
      </c>
      <c r="BP109" s="4">
        <v>0.32</v>
      </c>
      <c r="BQ109" s="4">
        <f t="shared" si="63"/>
        <v>0.83157894736842108</v>
      </c>
      <c r="BR109" s="4">
        <f t="shared" si="64"/>
        <v>0.79500000000000004</v>
      </c>
      <c r="BS109" s="4">
        <f t="shared" si="65"/>
        <v>0.83707865168539319</v>
      </c>
      <c r="BT109" s="4">
        <f t="shared" si="66"/>
        <v>0.875</v>
      </c>
      <c r="BU109" s="4">
        <f t="shared" si="67"/>
        <v>0.87500000000000011</v>
      </c>
      <c r="BV109" s="4">
        <f t="shared" si="68"/>
        <v>0.86363636363636354</v>
      </c>
      <c r="BW109" s="4">
        <f t="shared" si="69"/>
        <v>0.93617021276595747</v>
      </c>
      <c r="BX109" s="4">
        <f t="shared" si="70"/>
        <v>0.80519480519480513</v>
      </c>
      <c r="BY109" s="4">
        <f t="shared" si="71"/>
        <v>0.84090909090909083</v>
      </c>
      <c r="BZ109" s="4">
        <f t="shared" si="72"/>
        <v>0.88888888888888884</v>
      </c>
      <c r="CA109" s="4">
        <f t="shared" si="73"/>
        <v>0.72</v>
      </c>
      <c r="CB109" s="4">
        <f t="shared" si="74"/>
        <v>0.75862068965517249</v>
      </c>
      <c r="CC109" s="4">
        <f t="shared" si="75"/>
        <v>0.74999999999999989</v>
      </c>
      <c r="CD109" s="4">
        <f t="shared" si="76"/>
        <v>0.75000000000000011</v>
      </c>
      <c r="CE109" s="4">
        <f t="shared" si="77"/>
        <v>0.7441860465116279</v>
      </c>
      <c r="CF109" s="4">
        <f t="shared" si="59"/>
        <v>0.99275629476149752</v>
      </c>
      <c r="CG109" s="4"/>
      <c r="CH109" s="4"/>
      <c r="CI109" s="4"/>
      <c r="CJ109" s="4"/>
      <c r="CK109" s="4"/>
    </row>
    <row r="110" spans="1:89" x14ac:dyDescent="0.25">
      <c r="A110" s="4" t="s">
        <v>185</v>
      </c>
      <c r="B110" s="4">
        <v>308.89999999999998</v>
      </c>
      <c r="C110" s="4" t="s">
        <v>64</v>
      </c>
      <c r="D110" s="4" t="e">
        <f t="shared" si="60"/>
        <v>#VALUE!</v>
      </c>
      <c r="E110" s="4">
        <f t="shared" si="61"/>
        <v>0.81566068515497558</v>
      </c>
      <c r="F110" s="4">
        <f t="shared" si="62"/>
        <v>6.5252854812398047</v>
      </c>
      <c r="G110" s="4" t="s">
        <v>69</v>
      </c>
      <c r="H110" s="4">
        <v>6.13</v>
      </c>
      <c r="I110" s="4">
        <v>10</v>
      </c>
      <c r="J110" s="4">
        <v>400</v>
      </c>
      <c r="K110" s="4">
        <v>2</v>
      </c>
      <c r="L110" s="4">
        <v>0.7</v>
      </c>
      <c r="M110" s="4">
        <v>5.0199999999999996</v>
      </c>
      <c r="N110" s="4" t="s">
        <v>65</v>
      </c>
      <c r="O110" s="4">
        <v>21</v>
      </c>
      <c r="P110" s="4">
        <v>40</v>
      </c>
      <c r="Q110" s="4">
        <v>14.3</v>
      </c>
      <c r="R110" s="4">
        <v>20</v>
      </c>
      <c r="S110" s="4">
        <v>2.11</v>
      </c>
      <c r="T110" s="4">
        <f t="shared" si="57"/>
        <v>3.7779767233661588E-6</v>
      </c>
      <c r="U110" s="4">
        <v>16.600000000000001</v>
      </c>
      <c r="V110" s="4">
        <v>4.4000000000000004</v>
      </c>
      <c r="W110" s="4" t="s">
        <v>66</v>
      </c>
      <c r="X110" s="4">
        <v>5.33</v>
      </c>
      <c r="Y110" s="4">
        <v>40</v>
      </c>
      <c r="Z110" s="4">
        <v>3.55</v>
      </c>
      <c r="AA110" s="4">
        <v>0.14499999999999999</v>
      </c>
      <c r="AB110" s="4" t="s">
        <v>65</v>
      </c>
      <c r="AC110" s="4">
        <v>0.09</v>
      </c>
      <c r="AD110" s="4">
        <v>11</v>
      </c>
      <c r="AE110" s="4">
        <v>20</v>
      </c>
      <c r="AF110" s="4">
        <v>0.05</v>
      </c>
      <c r="AG110" s="4">
        <v>11</v>
      </c>
      <c r="AH110" s="4">
        <v>190</v>
      </c>
      <c r="AI110" s="4" t="s">
        <v>67</v>
      </c>
      <c r="AJ110" s="4">
        <v>1050</v>
      </c>
      <c r="AK110" s="4">
        <v>0.9</v>
      </c>
      <c r="AL110" s="4">
        <v>10</v>
      </c>
      <c r="AM110" s="4" t="s">
        <v>68</v>
      </c>
      <c r="AN110" s="4">
        <v>25.5</v>
      </c>
      <c r="AO110" s="4">
        <v>2.7</v>
      </c>
      <c r="AP110" s="4">
        <v>74.5</v>
      </c>
      <c r="AQ110" s="4">
        <v>0.9</v>
      </c>
      <c r="AR110" s="4" t="s">
        <v>69</v>
      </c>
      <c r="AS110" s="4">
        <v>13.6</v>
      </c>
      <c r="AT110" s="4">
        <v>2950</v>
      </c>
      <c r="AU110" s="4">
        <v>0.4</v>
      </c>
      <c r="AV110" s="4">
        <v>5</v>
      </c>
      <c r="AW110" s="4">
        <v>40</v>
      </c>
      <c r="AX110" s="4">
        <v>72</v>
      </c>
      <c r="AY110" s="4">
        <v>24</v>
      </c>
      <c r="AZ110" s="4">
        <v>40</v>
      </c>
      <c r="BA110" s="4">
        <f t="shared" si="58"/>
        <v>6.069802731411229E-5</v>
      </c>
      <c r="BB110" s="4">
        <v>154</v>
      </c>
      <c r="BC110" s="4">
        <v>34.700000000000003</v>
      </c>
      <c r="BD110" s="4">
        <v>70.8</v>
      </c>
      <c r="BE110" s="4">
        <v>8.3000000000000007</v>
      </c>
      <c r="BF110" s="4">
        <v>30.8</v>
      </c>
      <c r="BG110" s="4">
        <v>5.7</v>
      </c>
      <c r="BH110" s="4">
        <v>1.05</v>
      </c>
      <c r="BI110" s="4">
        <v>5.2</v>
      </c>
      <c r="BJ110" s="4">
        <v>0.7</v>
      </c>
      <c r="BK110" s="4">
        <v>4.3</v>
      </c>
      <c r="BL110" s="4">
        <v>0.82</v>
      </c>
      <c r="BM110" s="4">
        <v>2.5</v>
      </c>
      <c r="BN110" s="4">
        <v>0.35</v>
      </c>
      <c r="BO110" s="4">
        <v>2.35</v>
      </c>
      <c r="BP110" s="4">
        <v>0.36</v>
      </c>
      <c r="BQ110" s="4">
        <f t="shared" si="63"/>
        <v>0.91315789473684217</v>
      </c>
      <c r="BR110" s="4">
        <f t="shared" si="64"/>
        <v>0.88500000000000001</v>
      </c>
      <c r="BS110" s="4">
        <f t="shared" si="65"/>
        <v>0.93258426966292141</v>
      </c>
      <c r="BT110" s="4">
        <f t="shared" si="66"/>
        <v>0.96250000000000002</v>
      </c>
      <c r="BU110" s="4">
        <f t="shared" si="67"/>
        <v>1.017857142857143</v>
      </c>
      <c r="BV110" s="4">
        <f t="shared" si="68"/>
        <v>0.95454545454545447</v>
      </c>
      <c r="BW110" s="4">
        <f t="shared" si="69"/>
        <v>1.1063829787234043</v>
      </c>
      <c r="BX110" s="4">
        <f t="shared" si="70"/>
        <v>0.90909090909090906</v>
      </c>
      <c r="BY110" s="4">
        <f t="shared" si="71"/>
        <v>0.97727272727272718</v>
      </c>
      <c r="BZ110" s="4">
        <f t="shared" si="72"/>
        <v>0.88888888888888884</v>
      </c>
      <c r="CA110" s="4">
        <f t="shared" si="73"/>
        <v>0.82</v>
      </c>
      <c r="CB110" s="4">
        <f t="shared" si="74"/>
        <v>0.86206896551724144</v>
      </c>
      <c r="CC110" s="4">
        <f t="shared" si="75"/>
        <v>0.87499999999999989</v>
      </c>
      <c r="CD110" s="4">
        <f t="shared" si="76"/>
        <v>0.83928571428571441</v>
      </c>
      <c r="CE110" s="4">
        <f t="shared" si="77"/>
        <v>0.83720930232558133</v>
      </c>
      <c r="CF110" s="4">
        <f t="shared" si="59"/>
        <v>0.97941744992016233</v>
      </c>
      <c r="CG110" s="4"/>
      <c r="CH110" s="4"/>
      <c r="CI110" s="4"/>
      <c r="CJ110" s="4"/>
      <c r="CK110" s="4"/>
    </row>
    <row r="111" spans="1:89" x14ac:dyDescent="0.25">
      <c r="A111" s="4" t="s">
        <v>186</v>
      </c>
      <c r="B111" s="4">
        <v>310.39999999999998</v>
      </c>
      <c r="C111" s="4" t="s">
        <v>64</v>
      </c>
      <c r="D111" s="4" t="e">
        <f t="shared" si="60"/>
        <v>#VALUE!</v>
      </c>
      <c r="E111" s="4">
        <f t="shared" si="61"/>
        <v>0.62611806797853309</v>
      </c>
      <c r="F111" s="4">
        <f t="shared" si="62"/>
        <v>7.1556350626118066</v>
      </c>
      <c r="G111" s="4" t="s">
        <v>69</v>
      </c>
      <c r="H111" s="4">
        <v>5.59</v>
      </c>
      <c r="I111" s="4">
        <v>11</v>
      </c>
      <c r="J111" s="4">
        <v>280</v>
      </c>
      <c r="K111" s="4">
        <v>2.5</v>
      </c>
      <c r="L111" s="4">
        <v>0.5</v>
      </c>
      <c r="M111" s="4">
        <v>4.47</v>
      </c>
      <c r="N111" s="4" t="s">
        <v>65</v>
      </c>
      <c r="O111" s="4">
        <v>29</v>
      </c>
      <c r="P111" s="4">
        <v>40</v>
      </c>
      <c r="Q111" s="4">
        <v>14</v>
      </c>
      <c r="R111" s="4">
        <v>18</v>
      </c>
      <c r="S111" s="4">
        <v>3.62</v>
      </c>
      <c r="T111" s="4">
        <f t="shared" si="57"/>
        <v>6.4816472694717992E-6</v>
      </c>
      <c r="U111" s="4">
        <v>15</v>
      </c>
      <c r="V111" s="4">
        <v>3.8</v>
      </c>
      <c r="W111" s="4" t="s">
        <v>66</v>
      </c>
      <c r="X111" s="4">
        <v>4.75</v>
      </c>
      <c r="Y111" s="4">
        <v>40</v>
      </c>
      <c r="Z111" s="4">
        <v>3.31</v>
      </c>
      <c r="AA111" s="4">
        <v>0.13</v>
      </c>
      <c r="AB111" s="4" t="s">
        <v>65</v>
      </c>
      <c r="AC111" s="4">
        <v>0.09</v>
      </c>
      <c r="AD111" s="4">
        <v>10.5</v>
      </c>
      <c r="AE111" s="4">
        <v>22</v>
      </c>
      <c r="AF111" s="4">
        <v>0.04</v>
      </c>
      <c r="AG111" s="4">
        <v>8</v>
      </c>
      <c r="AH111" s="4">
        <v>191</v>
      </c>
      <c r="AI111" s="4" t="s">
        <v>67</v>
      </c>
      <c r="AJ111" s="4" t="s">
        <v>77</v>
      </c>
      <c r="AK111" s="4">
        <v>1.1000000000000001</v>
      </c>
      <c r="AL111" s="4">
        <v>10</v>
      </c>
      <c r="AM111" s="4" t="s">
        <v>68</v>
      </c>
      <c r="AN111" s="4">
        <v>25</v>
      </c>
      <c r="AO111" s="4">
        <v>2.5</v>
      </c>
      <c r="AP111" s="4">
        <v>58</v>
      </c>
      <c r="AQ111" s="4">
        <v>0.9</v>
      </c>
      <c r="AR111" s="4" t="s">
        <v>69</v>
      </c>
      <c r="AS111" s="4">
        <v>12.4</v>
      </c>
      <c r="AT111" s="4">
        <v>2800.0000000000005</v>
      </c>
      <c r="AU111" s="4">
        <v>0.4</v>
      </c>
      <c r="AV111" s="4">
        <v>3.5</v>
      </c>
      <c r="AW111" s="4">
        <v>40</v>
      </c>
      <c r="AX111" s="4">
        <v>132</v>
      </c>
      <c r="AY111" s="4">
        <v>25</v>
      </c>
      <c r="AZ111" s="4">
        <v>34</v>
      </c>
      <c r="BA111" s="4">
        <f t="shared" si="58"/>
        <v>5.1593323216995437E-5</v>
      </c>
      <c r="BB111" s="4">
        <v>150</v>
      </c>
      <c r="BC111" s="4">
        <v>30.9</v>
      </c>
      <c r="BD111" s="4">
        <v>63.4</v>
      </c>
      <c r="BE111" s="4">
        <v>7.45</v>
      </c>
      <c r="BF111" s="4">
        <v>27.2</v>
      </c>
      <c r="BG111" s="4">
        <v>5.15</v>
      </c>
      <c r="BH111" s="4">
        <v>1</v>
      </c>
      <c r="BI111" s="4">
        <v>4.8</v>
      </c>
      <c r="BJ111" s="4">
        <v>0.66</v>
      </c>
      <c r="BK111" s="4">
        <v>4</v>
      </c>
      <c r="BL111" s="4">
        <v>0.74</v>
      </c>
      <c r="BM111" s="4">
        <v>2.2999999999999998</v>
      </c>
      <c r="BN111" s="4">
        <v>0.35</v>
      </c>
      <c r="BO111" s="4">
        <v>2.1</v>
      </c>
      <c r="BP111" s="4">
        <v>0.36</v>
      </c>
      <c r="BQ111" s="4">
        <f t="shared" si="63"/>
        <v>0.81315789473684208</v>
      </c>
      <c r="BR111" s="4">
        <f t="shared" si="64"/>
        <v>0.79249999999999998</v>
      </c>
      <c r="BS111" s="4">
        <f t="shared" si="65"/>
        <v>0.83707865168539319</v>
      </c>
      <c r="BT111" s="4">
        <f t="shared" si="66"/>
        <v>0.85</v>
      </c>
      <c r="BU111" s="4">
        <f t="shared" si="67"/>
        <v>0.91964285714285732</v>
      </c>
      <c r="BV111" s="4">
        <f t="shared" si="68"/>
        <v>0.90909090909090906</v>
      </c>
      <c r="BW111" s="4">
        <f t="shared" si="69"/>
        <v>1.0212765957446808</v>
      </c>
      <c r="BX111" s="4">
        <f t="shared" si="70"/>
        <v>0.85714285714285721</v>
      </c>
      <c r="BY111" s="4">
        <f t="shared" si="71"/>
        <v>0.90909090909090906</v>
      </c>
      <c r="BZ111" s="4">
        <f t="shared" si="72"/>
        <v>0.92592592592592593</v>
      </c>
      <c r="CA111" s="4">
        <f t="shared" si="73"/>
        <v>0.74</v>
      </c>
      <c r="CB111" s="4">
        <f t="shared" si="74"/>
        <v>0.79310344827586199</v>
      </c>
      <c r="CC111" s="4">
        <f t="shared" si="75"/>
        <v>0.87499999999999989</v>
      </c>
      <c r="CD111" s="4">
        <f t="shared" si="76"/>
        <v>0.75000000000000011</v>
      </c>
      <c r="CE111" s="4">
        <f t="shared" si="77"/>
        <v>0.83720930232558133</v>
      </c>
      <c r="CF111" s="4">
        <f t="shared" si="59"/>
        <v>0.9613591504887169</v>
      </c>
      <c r="CG111" s="4"/>
      <c r="CH111" s="4"/>
      <c r="CI111" s="4"/>
      <c r="CJ111" s="4"/>
      <c r="CK111" s="4"/>
    </row>
    <row r="112" spans="1:89" x14ac:dyDescent="0.25">
      <c r="A112" s="4" t="s">
        <v>187</v>
      </c>
      <c r="B112" s="4">
        <v>311.2</v>
      </c>
      <c r="C112" s="4" t="s">
        <v>64</v>
      </c>
      <c r="D112" s="4" t="e">
        <f t="shared" si="60"/>
        <v>#VALUE!</v>
      </c>
      <c r="E112" s="4">
        <f t="shared" si="61"/>
        <v>0.52173913043478259</v>
      </c>
      <c r="F112" s="4">
        <f t="shared" si="62"/>
        <v>6.9565217391304346</v>
      </c>
      <c r="G112" s="4" t="s">
        <v>69</v>
      </c>
      <c r="H112" s="4">
        <v>5.75</v>
      </c>
      <c r="I112" s="4">
        <v>12</v>
      </c>
      <c r="J112" s="4">
        <v>500</v>
      </c>
      <c r="K112" s="4">
        <v>2.5</v>
      </c>
      <c r="L112" s="4">
        <v>0.4</v>
      </c>
      <c r="M112" s="4">
        <v>4.95</v>
      </c>
      <c r="N112" s="4" t="s">
        <v>65</v>
      </c>
      <c r="O112" s="4">
        <v>30</v>
      </c>
      <c r="P112" s="4">
        <v>40</v>
      </c>
      <c r="Q112" s="4">
        <v>12.9</v>
      </c>
      <c r="R112" s="4">
        <v>16</v>
      </c>
      <c r="S112" s="4">
        <v>3.43</v>
      </c>
      <c r="T112" s="4">
        <f t="shared" si="57"/>
        <v>6.141450313339302E-6</v>
      </c>
      <c r="U112" s="4">
        <v>13.8</v>
      </c>
      <c r="V112" s="4">
        <v>4</v>
      </c>
      <c r="W112" s="4" t="s">
        <v>66</v>
      </c>
      <c r="X112" s="4">
        <v>4.9000000000000004</v>
      </c>
      <c r="Y112" s="4">
        <v>30</v>
      </c>
      <c r="Z112" s="4">
        <v>3.53</v>
      </c>
      <c r="AA112" s="4">
        <v>0.14000000000000001</v>
      </c>
      <c r="AB112" s="4" t="s">
        <v>65</v>
      </c>
      <c r="AC112" s="4">
        <v>0.09</v>
      </c>
      <c r="AD112" s="4">
        <v>8.5</v>
      </c>
      <c r="AE112" s="4">
        <v>20</v>
      </c>
      <c r="AF112" s="4">
        <v>4.4999999999999998E-2</v>
      </c>
      <c r="AG112" s="4">
        <v>7</v>
      </c>
      <c r="AH112" s="4">
        <v>183</v>
      </c>
      <c r="AI112" s="4" t="s">
        <v>67</v>
      </c>
      <c r="AJ112" s="4">
        <v>650</v>
      </c>
      <c r="AK112" s="4">
        <v>1.1000000000000001</v>
      </c>
      <c r="AL112" s="4">
        <v>9</v>
      </c>
      <c r="AM112" s="4" t="s">
        <v>68</v>
      </c>
      <c r="AN112" s="4">
        <v>27.1</v>
      </c>
      <c r="AO112" s="4">
        <v>2.4</v>
      </c>
      <c r="AP112" s="4">
        <v>67.5</v>
      </c>
      <c r="AQ112" s="4">
        <v>0.8</v>
      </c>
      <c r="AR112" s="4" t="s">
        <v>69</v>
      </c>
      <c r="AS112" s="4">
        <v>11.6</v>
      </c>
      <c r="AT112" s="4">
        <v>2849.9999999999995</v>
      </c>
      <c r="AU112" s="4">
        <v>0.4</v>
      </c>
      <c r="AV112" s="4">
        <v>3</v>
      </c>
      <c r="AW112" s="4">
        <v>40</v>
      </c>
      <c r="AX112" s="4">
        <v>126</v>
      </c>
      <c r="AY112" s="4">
        <v>21</v>
      </c>
      <c r="AZ112" s="4">
        <v>30</v>
      </c>
      <c r="BA112" s="4">
        <f t="shared" si="58"/>
        <v>4.5523520485584216E-5</v>
      </c>
      <c r="BB112" s="4">
        <v>146</v>
      </c>
      <c r="BC112" s="4">
        <v>28.8</v>
      </c>
      <c r="BD112" s="4">
        <v>58.5</v>
      </c>
      <c r="BE112" s="4">
        <v>6.95</v>
      </c>
      <c r="BF112" s="4">
        <v>25.2</v>
      </c>
      <c r="BG112" s="4">
        <v>4.7</v>
      </c>
      <c r="BH112" s="4">
        <v>0.9</v>
      </c>
      <c r="BI112" s="4">
        <v>4.4000000000000004</v>
      </c>
      <c r="BJ112" s="4">
        <v>0.57999999999999996</v>
      </c>
      <c r="BK112" s="4">
        <v>3.6</v>
      </c>
      <c r="BL112" s="4">
        <v>0.7</v>
      </c>
      <c r="BM112" s="4">
        <v>2.0499999999999998</v>
      </c>
      <c r="BN112" s="4">
        <v>0.3</v>
      </c>
      <c r="BO112" s="4">
        <v>1.95</v>
      </c>
      <c r="BP112" s="4">
        <v>0.32</v>
      </c>
      <c r="BQ112" s="4">
        <f t="shared" si="63"/>
        <v>0.75789473684210529</v>
      </c>
      <c r="BR112" s="4">
        <f t="shared" si="64"/>
        <v>0.73124999999999996</v>
      </c>
      <c r="BS112" s="4">
        <f t="shared" si="65"/>
        <v>0.7808988764044944</v>
      </c>
      <c r="BT112" s="4">
        <f t="shared" si="66"/>
        <v>0.78749999999999998</v>
      </c>
      <c r="BU112" s="4">
        <f t="shared" si="67"/>
        <v>0.83928571428571441</v>
      </c>
      <c r="BV112" s="4">
        <f t="shared" si="68"/>
        <v>0.81818181818181812</v>
      </c>
      <c r="BW112" s="4">
        <f t="shared" si="69"/>
        <v>0.93617021276595747</v>
      </c>
      <c r="BX112" s="4">
        <f t="shared" si="70"/>
        <v>0.75324675324675316</v>
      </c>
      <c r="BY112" s="4">
        <f t="shared" si="71"/>
        <v>0.81818181818181812</v>
      </c>
      <c r="BZ112" s="4">
        <f t="shared" si="72"/>
        <v>0.77777777777777779</v>
      </c>
      <c r="CA112" s="4">
        <f t="shared" si="73"/>
        <v>0.7</v>
      </c>
      <c r="CB112" s="4">
        <f t="shared" si="74"/>
        <v>0.7068965517241379</v>
      </c>
      <c r="CC112" s="4">
        <f t="shared" si="75"/>
        <v>0.74999999999999989</v>
      </c>
      <c r="CD112" s="4">
        <f t="shared" si="76"/>
        <v>0.69642857142857151</v>
      </c>
      <c r="CE112" s="4">
        <f t="shared" si="77"/>
        <v>0.7441860465116279</v>
      </c>
      <c r="CF112" s="4">
        <f t="shared" si="59"/>
        <v>0.94433665118265098</v>
      </c>
      <c r="CG112" s="4"/>
      <c r="CH112" s="4"/>
      <c r="CI112" s="4"/>
      <c r="CJ112" s="4"/>
      <c r="CK112" s="4"/>
    </row>
    <row r="113" spans="1:89" x14ac:dyDescent="0.25">
      <c r="A113" s="4" t="s">
        <v>188</v>
      </c>
      <c r="B113" s="4">
        <v>312.8</v>
      </c>
      <c r="C113" s="4" t="s">
        <v>64</v>
      </c>
      <c r="D113" s="4" t="e">
        <f t="shared" si="60"/>
        <v>#VALUE!</v>
      </c>
      <c r="E113" s="4">
        <f t="shared" si="61"/>
        <v>0.5494505494505495</v>
      </c>
      <c r="F113" s="4">
        <f t="shared" si="62"/>
        <v>7.3260073260073257</v>
      </c>
      <c r="G113" s="4" t="s">
        <v>69</v>
      </c>
      <c r="H113" s="4">
        <v>5.46</v>
      </c>
      <c r="I113" s="4">
        <v>11</v>
      </c>
      <c r="J113" s="4">
        <v>880</v>
      </c>
      <c r="K113" s="4">
        <v>2</v>
      </c>
      <c r="L113" s="4">
        <v>0.2</v>
      </c>
      <c r="M113" s="4">
        <v>6.07</v>
      </c>
      <c r="N113" s="4" t="s">
        <v>65</v>
      </c>
      <c r="O113" s="4">
        <v>20</v>
      </c>
      <c r="P113" s="4">
        <v>40</v>
      </c>
      <c r="Q113" s="4">
        <v>14.1</v>
      </c>
      <c r="R113" s="4">
        <v>14</v>
      </c>
      <c r="S113" s="4">
        <v>1.87</v>
      </c>
      <c r="T113" s="4">
        <f t="shared" si="57"/>
        <v>3.3482542524619517E-6</v>
      </c>
      <c r="U113" s="4">
        <v>14.2</v>
      </c>
      <c r="V113" s="4">
        <v>3.6</v>
      </c>
      <c r="W113" s="4" t="s">
        <v>66</v>
      </c>
      <c r="X113" s="4">
        <v>4.5999999999999996</v>
      </c>
      <c r="Y113" s="4">
        <v>40</v>
      </c>
      <c r="Z113" s="4">
        <v>4.25</v>
      </c>
      <c r="AA113" s="4">
        <v>0.155</v>
      </c>
      <c r="AB113" s="4" t="s">
        <v>65</v>
      </c>
      <c r="AC113" s="4">
        <v>0.09</v>
      </c>
      <c r="AD113" s="4">
        <v>8.5</v>
      </c>
      <c r="AE113" s="4">
        <v>22</v>
      </c>
      <c r="AF113" s="4">
        <v>0.04</v>
      </c>
      <c r="AG113" s="4">
        <v>6</v>
      </c>
      <c r="AH113" s="4">
        <v>170</v>
      </c>
      <c r="AI113" s="4" t="s">
        <v>67</v>
      </c>
      <c r="AJ113" s="4" t="s">
        <v>77</v>
      </c>
      <c r="AK113" s="4">
        <v>0.7</v>
      </c>
      <c r="AL113" s="4">
        <v>9</v>
      </c>
      <c r="AM113" s="4" t="s">
        <v>68</v>
      </c>
      <c r="AN113" s="4">
        <v>24.1</v>
      </c>
      <c r="AO113" s="4">
        <v>2.2999999999999998</v>
      </c>
      <c r="AP113" s="4">
        <v>94</v>
      </c>
      <c r="AQ113" s="4">
        <v>0.7</v>
      </c>
      <c r="AR113" s="4" t="s">
        <v>69</v>
      </c>
      <c r="AS113" s="4">
        <v>11.2</v>
      </c>
      <c r="AT113" s="4">
        <v>2600</v>
      </c>
      <c r="AU113" s="4">
        <v>0.3</v>
      </c>
      <c r="AV113" s="4">
        <v>3</v>
      </c>
      <c r="AW113" s="4">
        <v>40</v>
      </c>
      <c r="AX113" s="4">
        <v>66</v>
      </c>
      <c r="AY113" s="4">
        <v>22</v>
      </c>
      <c r="AZ113" s="4">
        <v>34</v>
      </c>
      <c r="BA113" s="4">
        <f t="shared" si="58"/>
        <v>5.1593323216995437E-5</v>
      </c>
      <c r="BB113" s="4">
        <v>135</v>
      </c>
      <c r="BC113" s="4">
        <v>30.2</v>
      </c>
      <c r="BD113" s="4">
        <v>61</v>
      </c>
      <c r="BE113" s="4">
        <v>7.4</v>
      </c>
      <c r="BF113" s="4">
        <v>27.4</v>
      </c>
      <c r="BG113" s="4">
        <v>4.95</v>
      </c>
      <c r="BH113" s="4">
        <v>0.95</v>
      </c>
      <c r="BI113" s="4">
        <v>4.4000000000000004</v>
      </c>
      <c r="BJ113" s="4">
        <v>0.62</v>
      </c>
      <c r="BK113" s="4">
        <v>3.8</v>
      </c>
      <c r="BL113" s="4">
        <v>0.72</v>
      </c>
      <c r="BM113" s="4">
        <v>2.2000000000000002</v>
      </c>
      <c r="BN113" s="4">
        <v>0.3</v>
      </c>
      <c r="BO113" s="4">
        <v>2.0499999999999998</v>
      </c>
      <c r="BP113" s="4">
        <v>0.32</v>
      </c>
      <c r="BQ113" s="4">
        <f t="shared" si="63"/>
        <v>0.79473684210526319</v>
      </c>
      <c r="BR113" s="4">
        <f t="shared" si="64"/>
        <v>0.76249999999999996</v>
      </c>
      <c r="BS113" s="4">
        <f t="shared" si="65"/>
        <v>0.8314606741573034</v>
      </c>
      <c r="BT113" s="4">
        <f t="shared" si="66"/>
        <v>0.85624999999999996</v>
      </c>
      <c r="BU113" s="4">
        <f t="shared" si="67"/>
        <v>0.88392857142857151</v>
      </c>
      <c r="BV113" s="4">
        <f t="shared" si="68"/>
        <v>0.86363636363636354</v>
      </c>
      <c r="BW113" s="4">
        <f t="shared" si="69"/>
        <v>0.93617021276595747</v>
      </c>
      <c r="BX113" s="4">
        <f t="shared" si="70"/>
        <v>0.80519480519480513</v>
      </c>
      <c r="BY113" s="4">
        <f t="shared" si="71"/>
        <v>0.86363636363636354</v>
      </c>
      <c r="BZ113" s="4">
        <f t="shared" si="72"/>
        <v>0.81481481481481477</v>
      </c>
      <c r="CA113" s="4">
        <f t="shared" si="73"/>
        <v>0.72</v>
      </c>
      <c r="CB113" s="4">
        <f t="shared" si="74"/>
        <v>0.75862068965517249</v>
      </c>
      <c r="CC113" s="4">
        <f t="shared" si="75"/>
        <v>0.74999999999999989</v>
      </c>
      <c r="CD113" s="4">
        <f t="shared" si="76"/>
        <v>0.7321428571428571</v>
      </c>
      <c r="CE113" s="4">
        <f t="shared" si="77"/>
        <v>0.7441860465116279</v>
      </c>
      <c r="CF113" s="4">
        <f t="shared" si="59"/>
        <v>0.94440223532231526</v>
      </c>
      <c r="CG113" s="4"/>
      <c r="CH113" s="4"/>
      <c r="CI113" s="4"/>
      <c r="CJ113" s="4"/>
      <c r="CK113" s="4"/>
    </row>
    <row r="114" spans="1:89" x14ac:dyDescent="0.25">
      <c r="A114" s="4" t="s">
        <v>189</v>
      </c>
      <c r="B114" s="4">
        <v>314.3</v>
      </c>
      <c r="C114" s="4" t="s">
        <v>64</v>
      </c>
      <c r="D114" s="4" t="e">
        <f t="shared" si="60"/>
        <v>#VALUE!</v>
      </c>
      <c r="E114" s="4">
        <f t="shared" si="61"/>
        <v>0.58139534883720934</v>
      </c>
      <c r="F114" s="4">
        <f t="shared" si="62"/>
        <v>7.7519379844961236</v>
      </c>
      <c r="G114" s="4" t="s">
        <v>69</v>
      </c>
      <c r="H114" s="4">
        <v>5.16</v>
      </c>
      <c r="I114" s="4">
        <v>10</v>
      </c>
      <c r="J114" s="4">
        <v>420</v>
      </c>
      <c r="K114" s="4">
        <v>1.5</v>
      </c>
      <c r="L114" s="4">
        <v>0.4</v>
      </c>
      <c r="M114" s="4">
        <v>4.5599999999999996</v>
      </c>
      <c r="N114" s="4" t="s">
        <v>65</v>
      </c>
      <c r="O114" s="4">
        <v>28</v>
      </c>
      <c r="P114" s="4">
        <v>40</v>
      </c>
      <c r="Q114" s="4">
        <v>12.7</v>
      </c>
      <c r="R114" s="4">
        <v>16</v>
      </c>
      <c r="S114" s="4">
        <v>3.34</v>
      </c>
      <c r="T114" s="4">
        <f t="shared" si="57"/>
        <v>5.9803043867502236E-6</v>
      </c>
      <c r="U114" s="4">
        <v>13.2</v>
      </c>
      <c r="V114" s="4">
        <v>3.8</v>
      </c>
      <c r="W114" s="4" t="s">
        <v>66</v>
      </c>
      <c r="X114" s="4">
        <v>4.58</v>
      </c>
      <c r="Y114" s="4">
        <v>30</v>
      </c>
      <c r="Z114" s="4">
        <v>3.34</v>
      </c>
      <c r="AA114" s="4">
        <v>0.13500000000000001</v>
      </c>
      <c r="AB114" s="4" t="s">
        <v>65</v>
      </c>
      <c r="AC114" s="4">
        <v>0.09</v>
      </c>
      <c r="AD114" s="4">
        <v>9</v>
      </c>
      <c r="AE114" s="4">
        <v>18</v>
      </c>
      <c r="AF114" s="4">
        <v>0.04</v>
      </c>
      <c r="AG114" s="4">
        <v>7</v>
      </c>
      <c r="AH114" s="4">
        <v>173</v>
      </c>
      <c r="AI114" s="4" t="s">
        <v>67</v>
      </c>
      <c r="AJ114" s="4" t="s">
        <v>77</v>
      </c>
      <c r="AK114" s="4">
        <v>1.1000000000000001</v>
      </c>
      <c r="AL114" s="4">
        <v>8</v>
      </c>
      <c r="AM114" s="4" t="s">
        <v>68</v>
      </c>
      <c r="AN114" s="4">
        <v>25.9</v>
      </c>
      <c r="AO114" s="4">
        <v>2.1</v>
      </c>
      <c r="AP114" s="4">
        <v>61.5</v>
      </c>
      <c r="AQ114" s="4">
        <v>0.8</v>
      </c>
      <c r="AR114" s="4" t="s">
        <v>69</v>
      </c>
      <c r="AS114" s="4">
        <v>10.9</v>
      </c>
      <c r="AT114" s="4">
        <v>2550</v>
      </c>
      <c r="AU114" s="4">
        <v>0.3</v>
      </c>
      <c r="AV114" s="4">
        <v>3</v>
      </c>
      <c r="AW114" s="4">
        <v>40</v>
      </c>
      <c r="AX114" s="4">
        <v>141</v>
      </c>
      <c r="AY114" s="4">
        <v>24</v>
      </c>
      <c r="AZ114" s="4">
        <v>28</v>
      </c>
      <c r="BA114" s="4">
        <f t="shared" si="58"/>
        <v>4.2488619119878598E-5</v>
      </c>
      <c r="BB114" s="4">
        <v>150</v>
      </c>
      <c r="BC114" s="4">
        <v>28.3</v>
      </c>
      <c r="BD114" s="4">
        <v>56.9</v>
      </c>
      <c r="BE114" s="4">
        <v>6.9</v>
      </c>
      <c r="BF114" s="4">
        <v>25.8</v>
      </c>
      <c r="BG114" s="4">
        <v>4.9000000000000004</v>
      </c>
      <c r="BH114" s="4">
        <v>0.95</v>
      </c>
      <c r="BI114" s="4">
        <v>4.4000000000000004</v>
      </c>
      <c r="BJ114" s="4">
        <v>0.62</v>
      </c>
      <c r="BK114" s="4">
        <v>3.7</v>
      </c>
      <c r="BL114" s="4">
        <v>0.72</v>
      </c>
      <c r="BM114" s="4">
        <v>2.2999999999999998</v>
      </c>
      <c r="BN114" s="4">
        <v>0.35</v>
      </c>
      <c r="BO114" s="4">
        <v>2</v>
      </c>
      <c r="BP114" s="4">
        <v>0.32</v>
      </c>
      <c r="BQ114" s="4">
        <f t="shared" si="63"/>
        <v>0.74473684210526314</v>
      </c>
      <c r="BR114" s="4">
        <f t="shared" si="64"/>
        <v>0.71124999999999994</v>
      </c>
      <c r="BS114" s="4">
        <f t="shared" si="65"/>
        <v>0.7752808988764045</v>
      </c>
      <c r="BT114" s="4">
        <f t="shared" si="66"/>
        <v>0.80625000000000002</v>
      </c>
      <c r="BU114" s="4">
        <f t="shared" si="67"/>
        <v>0.87500000000000011</v>
      </c>
      <c r="BV114" s="4">
        <f t="shared" si="68"/>
        <v>0.86363636363636354</v>
      </c>
      <c r="BW114" s="4">
        <f t="shared" si="69"/>
        <v>0.93617021276595747</v>
      </c>
      <c r="BX114" s="4">
        <f t="shared" si="70"/>
        <v>0.80519480519480513</v>
      </c>
      <c r="BY114" s="4">
        <f t="shared" si="71"/>
        <v>0.84090909090909083</v>
      </c>
      <c r="BZ114" s="4">
        <f t="shared" si="72"/>
        <v>0.88888888888888884</v>
      </c>
      <c r="CA114" s="4">
        <f t="shared" si="73"/>
        <v>0.72</v>
      </c>
      <c r="CB114" s="4">
        <f t="shared" si="74"/>
        <v>0.79310344827586199</v>
      </c>
      <c r="CC114" s="4">
        <f t="shared" si="75"/>
        <v>0.87499999999999989</v>
      </c>
      <c r="CD114" s="4">
        <f t="shared" si="76"/>
        <v>0.7142857142857143</v>
      </c>
      <c r="CE114" s="4">
        <f t="shared" si="77"/>
        <v>0.7441860465116279</v>
      </c>
      <c r="CF114" s="4">
        <f t="shared" si="59"/>
        <v>0.95405593789382481</v>
      </c>
      <c r="CG114" s="4"/>
      <c r="CH114" s="4"/>
      <c r="CI114" s="4"/>
      <c r="CJ114" s="4"/>
      <c r="CK114" s="4"/>
    </row>
    <row r="115" spans="1:89" x14ac:dyDescent="0.25">
      <c r="A115" s="4" t="s">
        <v>190</v>
      </c>
      <c r="B115" s="4">
        <v>315.5</v>
      </c>
      <c r="C115" s="4" t="s">
        <v>64</v>
      </c>
      <c r="D115" s="4" t="e">
        <f t="shared" si="60"/>
        <v>#VALUE!</v>
      </c>
      <c r="E115" s="4">
        <f t="shared" si="61"/>
        <v>0.56497175141242939</v>
      </c>
      <c r="F115" s="4">
        <f t="shared" si="62"/>
        <v>7.5329566854990588</v>
      </c>
      <c r="G115" s="4" t="s">
        <v>69</v>
      </c>
      <c r="H115" s="4">
        <v>5.31</v>
      </c>
      <c r="I115" s="4">
        <v>12</v>
      </c>
      <c r="J115" s="4">
        <v>340</v>
      </c>
      <c r="K115" s="4">
        <v>2.5</v>
      </c>
      <c r="L115" s="4">
        <v>0.3</v>
      </c>
      <c r="M115" s="4">
        <v>4.38</v>
      </c>
      <c r="N115" s="4" t="s">
        <v>65</v>
      </c>
      <c r="O115" s="4">
        <v>29</v>
      </c>
      <c r="P115" s="4">
        <v>40</v>
      </c>
      <c r="Q115" s="4">
        <v>13.3</v>
      </c>
      <c r="R115" s="4">
        <v>18</v>
      </c>
      <c r="S115" s="4">
        <v>3.01</v>
      </c>
      <c r="T115" s="4">
        <f t="shared" si="57"/>
        <v>5.3894359892569377E-6</v>
      </c>
      <c r="U115" s="4">
        <v>14.6</v>
      </c>
      <c r="V115" s="4">
        <v>4.4000000000000004</v>
      </c>
      <c r="W115" s="4" t="s">
        <v>66</v>
      </c>
      <c r="X115" s="4">
        <v>4.5199999999999996</v>
      </c>
      <c r="Y115" s="4">
        <v>40</v>
      </c>
      <c r="Z115" s="4">
        <v>3.32</v>
      </c>
      <c r="AA115" s="4">
        <v>0.13</v>
      </c>
      <c r="AB115" s="4" t="s">
        <v>65</v>
      </c>
      <c r="AC115" s="4">
        <v>0.09</v>
      </c>
      <c r="AD115" s="4">
        <v>9</v>
      </c>
      <c r="AE115" s="4">
        <v>22</v>
      </c>
      <c r="AF115" s="4">
        <v>4.4999999999999998E-2</v>
      </c>
      <c r="AG115" s="4">
        <v>6</v>
      </c>
      <c r="AH115" s="4">
        <v>179</v>
      </c>
      <c r="AI115" s="4" t="s">
        <v>67</v>
      </c>
      <c r="AJ115" s="4">
        <v>100</v>
      </c>
      <c r="AK115" s="4">
        <v>1</v>
      </c>
      <c r="AL115" s="4">
        <v>9</v>
      </c>
      <c r="AM115" s="4" t="s">
        <v>68</v>
      </c>
      <c r="AN115" s="4">
        <v>26.2</v>
      </c>
      <c r="AO115" s="4">
        <v>2.1</v>
      </c>
      <c r="AP115" s="4">
        <v>65.5</v>
      </c>
      <c r="AQ115" s="4">
        <v>0.7</v>
      </c>
      <c r="AR115" s="4" t="s">
        <v>69</v>
      </c>
      <c r="AS115" s="4">
        <v>11.8</v>
      </c>
      <c r="AT115" s="4">
        <v>2650</v>
      </c>
      <c r="AU115" s="4">
        <v>0.4</v>
      </c>
      <c r="AV115" s="4">
        <v>3</v>
      </c>
      <c r="AW115" s="4">
        <v>40</v>
      </c>
      <c r="AX115" s="4">
        <v>138</v>
      </c>
      <c r="AY115" s="4">
        <v>22</v>
      </c>
      <c r="AZ115" s="4">
        <v>34</v>
      </c>
      <c r="BA115" s="4">
        <f t="shared" si="58"/>
        <v>5.1593323216995437E-5</v>
      </c>
      <c r="BB115" s="4">
        <v>170</v>
      </c>
      <c r="BC115" s="4">
        <v>31.5</v>
      </c>
      <c r="BD115" s="4">
        <v>63.9</v>
      </c>
      <c r="BE115" s="4">
        <v>7.8</v>
      </c>
      <c r="BF115" s="4">
        <v>28.5</v>
      </c>
      <c r="BG115" s="4">
        <v>5.2</v>
      </c>
      <c r="BH115" s="4">
        <v>0.95</v>
      </c>
      <c r="BI115" s="4">
        <v>4.5999999999999996</v>
      </c>
      <c r="BJ115" s="4">
        <v>0.66</v>
      </c>
      <c r="BK115" s="4">
        <v>3.9</v>
      </c>
      <c r="BL115" s="4">
        <v>0.74</v>
      </c>
      <c r="BM115" s="4">
        <v>2.25</v>
      </c>
      <c r="BN115" s="4">
        <v>0.35</v>
      </c>
      <c r="BO115" s="4">
        <v>2.15</v>
      </c>
      <c r="BP115" s="4">
        <v>0.34</v>
      </c>
      <c r="BQ115" s="4">
        <f t="shared" si="63"/>
        <v>0.82894736842105265</v>
      </c>
      <c r="BR115" s="4">
        <f t="shared" si="64"/>
        <v>0.79874999999999996</v>
      </c>
      <c r="BS115" s="4">
        <f t="shared" si="65"/>
        <v>0.87640449438202239</v>
      </c>
      <c r="BT115" s="4">
        <f t="shared" si="66"/>
        <v>0.890625</v>
      </c>
      <c r="BU115" s="4">
        <f t="shared" si="67"/>
        <v>0.92857142857142871</v>
      </c>
      <c r="BV115" s="4">
        <f t="shared" si="68"/>
        <v>0.86363636363636354</v>
      </c>
      <c r="BW115" s="4">
        <f t="shared" si="69"/>
        <v>0.97872340425531901</v>
      </c>
      <c r="BX115" s="4">
        <f t="shared" si="70"/>
        <v>0.85714285714285721</v>
      </c>
      <c r="BY115" s="4">
        <f t="shared" si="71"/>
        <v>0.88636363636363624</v>
      </c>
      <c r="BZ115" s="4">
        <f t="shared" si="72"/>
        <v>0.81481481481481477</v>
      </c>
      <c r="CA115" s="4">
        <f t="shared" si="73"/>
        <v>0.74</v>
      </c>
      <c r="CB115" s="4">
        <f t="shared" si="74"/>
        <v>0.77586206896551724</v>
      </c>
      <c r="CC115" s="4">
        <f t="shared" si="75"/>
        <v>0.87499999999999989</v>
      </c>
      <c r="CD115" s="4">
        <f t="shared" si="76"/>
        <v>0.7678571428571429</v>
      </c>
      <c r="CE115" s="4">
        <f t="shared" si="77"/>
        <v>0.79069767441860472</v>
      </c>
      <c r="CF115" s="4">
        <f t="shared" si="59"/>
        <v>0.92618247850406832</v>
      </c>
      <c r="CG115" s="4"/>
      <c r="CH115" s="4"/>
      <c r="CI115" s="4"/>
      <c r="CJ115" s="4"/>
      <c r="CK115" s="4"/>
    </row>
    <row r="116" spans="1:89" x14ac:dyDescent="0.25">
      <c r="A116" s="4" t="s">
        <v>191</v>
      </c>
      <c r="B116" s="4">
        <v>317.39999999999998</v>
      </c>
      <c r="C116" s="4" t="s">
        <v>64</v>
      </c>
      <c r="D116" s="4" t="e">
        <f t="shared" si="60"/>
        <v>#VALUE!</v>
      </c>
      <c r="E116" s="4">
        <f t="shared" si="61"/>
        <v>0.53191489361702127</v>
      </c>
      <c r="F116" s="4">
        <f t="shared" si="62"/>
        <v>6.0790273556230998</v>
      </c>
      <c r="G116" s="4" t="s">
        <v>69</v>
      </c>
      <c r="H116" s="4">
        <v>6.58</v>
      </c>
      <c r="I116" s="4">
        <v>23</v>
      </c>
      <c r="J116" s="4">
        <v>260</v>
      </c>
      <c r="K116" s="4">
        <v>2.5</v>
      </c>
      <c r="L116" s="4">
        <v>0.4</v>
      </c>
      <c r="M116" s="4">
        <v>3.26</v>
      </c>
      <c r="N116" s="4" t="s">
        <v>65</v>
      </c>
      <c r="O116" s="4">
        <v>26</v>
      </c>
      <c r="P116" s="4">
        <v>60</v>
      </c>
      <c r="Q116" s="4">
        <v>13.8</v>
      </c>
      <c r="R116" s="4">
        <v>40</v>
      </c>
      <c r="S116" s="4">
        <v>4.33</v>
      </c>
      <c r="T116" s="4">
        <f t="shared" si="57"/>
        <v>7.7529095792300805E-6</v>
      </c>
      <c r="U116" s="4">
        <v>16.2</v>
      </c>
      <c r="V116" s="4">
        <v>4</v>
      </c>
      <c r="W116" s="4" t="s">
        <v>66</v>
      </c>
      <c r="X116" s="4">
        <v>5.63</v>
      </c>
      <c r="Y116" s="4">
        <v>40</v>
      </c>
      <c r="Z116" s="4">
        <v>2.87</v>
      </c>
      <c r="AA116" s="4">
        <v>0.11</v>
      </c>
      <c r="AB116" s="4" t="s">
        <v>65</v>
      </c>
      <c r="AC116" s="4">
        <v>0.09</v>
      </c>
      <c r="AD116" s="4">
        <v>10.5</v>
      </c>
      <c r="AE116" s="4">
        <v>26</v>
      </c>
      <c r="AF116" s="4">
        <v>0.05</v>
      </c>
      <c r="AG116" s="4">
        <v>7</v>
      </c>
      <c r="AH116" s="4">
        <v>198</v>
      </c>
      <c r="AI116" s="4" t="s">
        <v>67</v>
      </c>
      <c r="AJ116" s="4">
        <v>300</v>
      </c>
      <c r="AK116" s="4">
        <v>1.3</v>
      </c>
      <c r="AL116" s="4">
        <v>10</v>
      </c>
      <c r="AM116" s="4" t="s">
        <v>68</v>
      </c>
      <c r="AN116" s="4">
        <v>25.6</v>
      </c>
      <c r="AO116" s="4">
        <v>2.6</v>
      </c>
      <c r="AP116" s="4">
        <v>57</v>
      </c>
      <c r="AQ116" s="4">
        <v>0.9</v>
      </c>
      <c r="AR116" s="4" t="s">
        <v>69</v>
      </c>
      <c r="AS116" s="4">
        <v>13.6</v>
      </c>
      <c r="AT116" s="4">
        <v>3050</v>
      </c>
      <c r="AU116" s="4">
        <v>0.4</v>
      </c>
      <c r="AV116" s="4">
        <v>3.5</v>
      </c>
      <c r="AW116" s="4">
        <v>40</v>
      </c>
      <c r="AX116" s="4">
        <v>69</v>
      </c>
      <c r="AY116" s="4">
        <v>28</v>
      </c>
      <c r="AZ116" s="4">
        <v>36</v>
      </c>
      <c r="BA116" s="4">
        <f t="shared" si="58"/>
        <v>5.4628224582701055E-5</v>
      </c>
      <c r="BB116" s="4">
        <v>154</v>
      </c>
      <c r="BC116" s="4">
        <v>32.299999999999997</v>
      </c>
      <c r="BD116" s="4">
        <v>65.7</v>
      </c>
      <c r="BE116" s="4">
        <v>7.85</v>
      </c>
      <c r="BF116" s="4">
        <v>28.8</v>
      </c>
      <c r="BG116" s="4">
        <v>5.45</v>
      </c>
      <c r="BH116" s="4">
        <v>1</v>
      </c>
      <c r="BI116" s="4">
        <v>5</v>
      </c>
      <c r="BJ116" s="4">
        <v>0.7</v>
      </c>
      <c r="BK116" s="4">
        <v>4.3499999999999996</v>
      </c>
      <c r="BL116" s="4">
        <v>0.82</v>
      </c>
      <c r="BM116" s="4">
        <v>2.5499999999999998</v>
      </c>
      <c r="BN116" s="4">
        <v>0.4</v>
      </c>
      <c r="BO116" s="4">
        <v>2.4</v>
      </c>
      <c r="BP116" s="4">
        <v>0.38</v>
      </c>
      <c r="BQ116" s="4">
        <f t="shared" si="63"/>
        <v>0.85</v>
      </c>
      <c r="BR116" s="4">
        <f t="shared" si="64"/>
        <v>0.82125000000000004</v>
      </c>
      <c r="BS116" s="4">
        <f t="shared" si="65"/>
        <v>0.88202247191011229</v>
      </c>
      <c r="BT116" s="4">
        <f t="shared" si="66"/>
        <v>0.9</v>
      </c>
      <c r="BU116" s="4">
        <f t="shared" si="67"/>
        <v>0.97321428571428581</v>
      </c>
      <c r="BV116" s="4">
        <f t="shared" si="68"/>
        <v>0.90909090909090906</v>
      </c>
      <c r="BW116" s="4">
        <f t="shared" si="69"/>
        <v>1.0638297872340425</v>
      </c>
      <c r="BX116" s="4">
        <f t="shared" si="70"/>
        <v>0.90909090909090906</v>
      </c>
      <c r="BY116" s="4">
        <f t="shared" si="71"/>
        <v>0.98863636363636342</v>
      </c>
      <c r="BZ116" s="4">
        <f t="shared" si="72"/>
        <v>1.037037037037037</v>
      </c>
      <c r="CA116" s="4">
        <f t="shared" si="73"/>
        <v>0.82</v>
      </c>
      <c r="CB116" s="4">
        <f t="shared" si="74"/>
        <v>0.87931034482758619</v>
      </c>
      <c r="CC116" s="4">
        <f t="shared" si="75"/>
        <v>1</v>
      </c>
      <c r="CD116" s="4">
        <f t="shared" si="76"/>
        <v>0.85714285714285721</v>
      </c>
      <c r="CE116" s="4">
        <f t="shared" si="77"/>
        <v>0.88372093023255816</v>
      </c>
      <c r="CF116" s="4">
        <f t="shared" si="59"/>
        <v>0.95007653454501206</v>
      </c>
      <c r="CG116" s="4"/>
      <c r="CH116" s="4"/>
      <c r="CI116" s="4"/>
      <c r="CJ116" s="4"/>
      <c r="CK116" s="4"/>
    </row>
    <row r="117" spans="1:89" x14ac:dyDescent="0.25">
      <c r="A117" s="4" t="s">
        <v>192</v>
      </c>
      <c r="B117" s="4">
        <v>318.5</v>
      </c>
      <c r="C117" s="4" t="s">
        <v>64</v>
      </c>
      <c r="D117" s="4" t="e">
        <f t="shared" si="60"/>
        <v>#VALUE!</v>
      </c>
      <c r="E117" s="4">
        <f t="shared" si="61"/>
        <v>0.56179775280898869</v>
      </c>
      <c r="F117" s="4">
        <f t="shared" si="62"/>
        <v>6.4205457463884423</v>
      </c>
      <c r="G117" s="4" t="s">
        <v>69</v>
      </c>
      <c r="H117" s="4">
        <v>6.23</v>
      </c>
      <c r="I117" s="4">
        <v>22</v>
      </c>
      <c r="J117" s="4">
        <v>340</v>
      </c>
      <c r="K117" s="4">
        <v>2</v>
      </c>
      <c r="L117" s="4">
        <v>0.3</v>
      </c>
      <c r="M117" s="4">
        <v>2.54</v>
      </c>
      <c r="N117" s="4" t="s">
        <v>65</v>
      </c>
      <c r="O117" s="4">
        <v>23</v>
      </c>
      <c r="P117" s="4">
        <v>60</v>
      </c>
      <c r="Q117" s="4">
        <v>14.9</v>
      </c>
      <c r="R117" s="4">
        <v>30</v>
      </c>
      <c r="S117" s="4">
        <v>4.29</v>
      </c>
      <c r="T117" s="4">
        <f t="shared" si="57"/>
        <v>7.6812891674127132E-6</v>
      </c>
      <c r="U117" s="4">
        <v>16.2</v>
      </c>
      <c r="V117" s="4">
        <v>4.4000000000000004</v>
      </c>
      <c r="W117" s="4" t="s">
        <v>66</v>
      </c>
      <c r="X117" s="4">
        <v>4.96</v>
      </c>
      <c r="Y117" s="4">
        <v>40</v>
      </c>
      <c r="Z117" s="4">
        <v>2.41</v>
      </c>
      <c r="AA117" s="4">
        <v>0.1</v>
      </c>
      <c r="AB117" s="4" t="s">
        <v>65</v>
      </c>
      <c r="AC117" s="4">
        <v>0.09</v>
      </c>
      <c r="AD117" s="4">
        <v>10</v>
      </c>
      <c r="AE117" s="4">
        <v>26</v>
      </c>
      <c r="AF117" s="4">
        <v>4.4999999999999998E-2</v>
      </c>
      <c r="AG117" s="4">
        <v>7</v>
      </c>
      <c r="AH117" s="4">
        <v>220</v>
      </c>
      <c r="AI117" s="4" t="s">
        <v>67</v>
      </c>
      <c r="AJ117" s="4">
        <v>250</v>
      </c>
      <c r="AK117" s="4">
        <v>1.3</v>
      </c>
      <c r="AL117" s="4">
        <v>10</v>
      </c>
      <c r="AM117" s="4" t="s">
        <v>68</v>
      </c>
      <c r="AN117" s="4">
        <v>26.9</v>
      </c>
      <c r="AO117" s="4">
        <v>2.4</v>
      </c>
      <c r="AP117" s="4">
        <v>64.5</v>
      </c>
      <c r="AQ117" s="4">
        <v>0.9</v>
      </c>
      <c r="AR117" s="4" t="s">
        <v>69</v>
      </c>
      <c r="AS117" s="4">
        <v>13.1</v>
      </c>
      <c r="AT117" s="4">
        <v>2950</v>
      </c>
      <c r="AU117" s="4">
        <v>0.5</v>
      </c>
      <c r="AV117" s="4">
        <v>3.5</v>
      </c>
      <c r="AW117" s="4">
        <v>40</v>
      </c>
      <c r="AX117" s="4">
        <v>69</v>
      </c>
      <c r="AY117" s="4">
        <v>24</v>
      </c>
      <c r="AZ117" s="4">
        <v>38</v>
      </c>
      <c r="BA117" s="4">
        <f t="shared" si="58"/>
        <v>5.7663125948406679E-5</v>
      </c>
      <c r="BB117" s="4">
        <v>172</v>
      </c>
      <c r="BC117" s="4">
        <v>32.4</v>
      </c>
      <c r="BD117" s="4">
        <v>66.2</v>
      </c>
      <c r="BE117" s="4">
        <v>7.8</v>
      </c>
      <c r="BF117" s="4">
        <v>29</v>
      </c>
      <c r="BG117" s="4">
        <v>5.0999999999999996</v>
      </c>
      <c r="BH117" s="4">
        <v>0.95</v>
      </c>
      <c r="BI117" s="4">
        <v>4.5999999999999996</v>
      </c>
      <c r="BJ117" s="4">
        <v>0.64</v>
      </c>
      <c r="BK117" s="4">
        <v>3.9</v>
      </c>
      <c r="BL117" s="4">
        <v>0.74</v>
      </c>
      <c r="BM117" s="4">
        <v>2.2999999999999998</v>
      </c>
      <c r="BN117" s="4">
        <v>0.35</v>
      </c>
      <c r="BO117" s="4">
        <v>2.2000000000000002</v>
      </c>
      <c r="BP117" s="4">
        <v>0.34</v>
      </c>
      <c r="BQ117" s="4">
        <f t="shared" si="63"/>
        <v>0.85263157894736841</v>
      </c>
      <c r="BR117" s="4">
        <f t="shared" si="64"/>
        <v>0.82750000000000001</v>
      </c>
      <c r="BS117" s="4">
        <f t="shared" si="65"/>
        <v>0.87640449438202239</v>
      </c>
      <c r="BT117" s="4">
        <f t="shared" si="66"/>
        <v>0.90625</v>
      </c>
      <c r="BU117" s="4">
        <f t="shared" si="67"/>
        <v>0.9107142857142857</v>
      </c>
      <c r="BV117" s="4">
        <f t="shared" si="68"/>
        <v>0.86363636363636354</v>
      </c>
      <c r="BW117" s="4">
        <f t="shared" si="69"/>
        <v>0.97872340425531901</v>
      </c>
      <c r="BX117" s="4">
        <f t="shared" si="70"/>
        <v>0.83116883116883111</v>
      </c>
      <c r="BY117" s="4">
        <f t="shared" si="71"/>
        <v>0.88636363636363624</v>
      </c>
      <c r="BZ117" s="4">
        <f t="shared" si="72"/>
        <v>0.88888888888888884</v>
      </c>
      <c r="CA117" s="4">
        <f t="shared" si="73"/>
        <v>0.74</v>
      </c>
      <c r="CB117" s="4">
        <f t="shared" si="74"/>
        <v>0.79310344827586199</v>
      </c>
      <c r="CC117" s="4">
        <f t="shared" si="75"/>
        <v>0.87499999999999989</v>
      </c>
      <c r="CD117" s="4">
        <f t="shared" si="76"/>
        <v>0.78571428571428581</v>
      </c>
      <c r="CE117" s="4">
        <f t="shared" si="77"/>
        <v>0.79069767441860472</v>
      </c>
      <c r="CF117" s="4">
        <f t="shared" si="59"/>
        <v>0.97635292108399108</v>
      </c>
      <c r="CG117" s="4"/>
      <c r="CH117" s="4"/>
      <c r="CI117" s="4"/>
      <c r="CJ117" s="4"/>
      <c r="CK117" s="4"/>
    </row>
    <row r="118" spans="1:89" x14ac:dyDescent="0.25">
      <c r="A118" s="4" t="s">
        <v>193</v>
      </c>
      <c r="B118" s="4">
        <v>319.3</v>
      </c>
      <c r="C118" s="4" t="s">
        <v>64</v>
      </c>
      <c r="D118" s="4" t="e">
        <f t="shared" si="60"/>
        <v>#VALUE!</v>
      </c>
      <c r="E118" s="4">
        <f t="shared" si="61"/>
        <v>0.51993067590987874</v>
      </c>
      <c r="F118" s="4">
        <f t="shared" si="62"/>
        <v>6.9324090121317159</v>
      </c>
      <c r="G118" s="4" t="s">
        <v>69</v>
      </c>
      <c r="H118" s="4">
        <v>5.77</v>
      </c>
      <c r="I118" s="4">
        <v>19</v>
      </c>
      <c r="J118" s="4">
        <v>280</v>
      </c>
      <c r="K118" s="4">
        <v>2</v>
      </c>
      <c r="L118" s="4">
        <v>0.4</v>
      </c>
      <c r="M118" s="4">
        <v>4.1500000000000004</v>
      </c>
      <c r="N118" s="4" t="s">
        <v>65</v>
      </c>
      <c r="O118" s="4">
        <v>24</v>
      </c>
      <c r="P118" s="4">
        <v>40</v>
      </c>
      <c r="Q118" s="4">
        <v>15.8</v>
      </c>
      <c r="R118" s="4">
        <v>18</v>
      </c>
      <c r="S118" s="4">
        <v>3.68</v>
      </c>
      <c r="T118" s="4">
        <f t="shared" si="57"/>
        <v>6.5890778871978526E-6</v>
      </c>
      <c r="U118" s="4">
        <v>15.4</v>
      </c>
      <c r="V118" s="4">
        <v>3.6</v>
      </c>
      <c r="W118" s="4" t="s">
        <v>66</v>
      </c>
      <c r="X118" s="4">
        <v>4.8499999999999996</v>
      </c>
      <c r="Y118" s="4">
        <v>40</v>
      </c>
      <c r="Z118" s="4">
        <v>3.22</v>
      </c>
      <c r="AA118" s="4">
        <v>0.13</v>
      </c>
      <c r="AB118" s="4" t="s">
        <v>65</v>
      </c>
      <c r="AC118" s="4">
        <v>0.09</v>
      </c>
      <c r="AD118" s="4">
        <v>9.5</v>
      </c>
      <c r="AE118" s="4">
        <v>22</v>
      </c>
      <c r="AF118" s="4">
        <v>4.4999999999999998E-2</v>
      </c>
      <c r="AG118" s="4">
        <v>8</v>
      </c>
      <c r="AH118" s="4">
        <v>195</v>
      </c>
      <c r="AI118" s="4" t="s">
        <v>67</v>
      </c>
      <c r="AJ118" s="4" t="s">
        <v>77</v>
      </c>
      <c r="AK118" s="4">
        <v>1.2</v>
      </c>
      <c r="AL118" s="4">
        <v>10</v>
      </c>
      <c r="AM118" s="4" t="s">
        <v>68</v>
      </c>
      <c r="AN118" s="4">
        <v>24.3</v>
      </c>
      <c r="AO118" s="4">
        <v>2.6</v>
      </c>
      <c r="AP118" s="4">
        <v>61</v>
      </c>
      <c r="AQ118" s="4">
        <v>0.8</v>
      </c>
      <c r="AR118" s="4" t="s">
        <v>69</v>
      </c>
      <c r="AS118" s="4">
        <v>12.2</v>
      </c>
      <c r="AT118" s="4">
        <v>2650</v>
      </c>
      <c r="AU118" s="4">
        <v>0.4</v>
      </c>
      <c r="AV118" s="4">
        <v>3</v>
      </c>
      <c r="AW118" s="4">
        <v>40</v>
      </c>
      <c r="AX118" s="4">
        <v>90</v>
      </c>
      <c r="AY118" s="4">
        <v>22</v>
      </c>
      <c r="AZ118" s="4">
        <v>36</v>
      </c>
      <c r="BA118" s="4">
        <f t="shared" si="58"/>
        <v>5.4628224582701055E-5</v>
      </c>
      <c r="BB118" s="4">
        <v>135</v>
      </c>
      <c r="BC118" s="4">
        <v>31.2</v>
      </c>
      <c r="BD118" s="4">
        <v>62.8</v>
      </c>
      <c r="BE118" s="4">
        <v>7.45</v>
      </c>
      <c r="BF118" s="4">
        <v>27.6</v>
      </c>
      <c r="BG118" s="4">
        <v>5.0999999999999996</v>
      </c>
      <c r="BH118" s="4">
        <v>0.95</v>
      </c>
      <c r="BI118" s="4">
        <v>4.5999999999999996</v>
      </c>
      <c r="BJ118" s="4">
        <v>0.62</v>
      </c>
      <c r="BK118" s="4">
        <v>3.85</v>
      </c>
      <c r="BL118" s="4">
        <v>0.74</v>
      </c>
      <c r="BM118" s="4">
        <v>2.15</v>
      </c>
      <c r="BN118" s="4">
        <v>0.3</v>
      </c>
      <c r="BO118" s="4">
        <v>2.0499999999999998</v>
      </c>
      <c r="BP118" s="4">
        <v>0.34</v>
      </c>
      <c r="BQ118" s="4">
        <f t="shared" si="63"/>
        <v>0.82105263157894737</v>
      </c>
      <c r="BR118" s="4">
        <f t="shared" si="64"/>
        <v>0.78499999999999992</v>
      </c>
      <c r="BS118" s="4">
        <f t="shared" si="65"/>
        <v>0.83707865168539319</v>
      </c>
      <c r="BT118" s="4">
        <f t="shared" si="66"/>
        <v>0.86250000000000004</v>
      </c>
      <c r="BU118" s="4">
        <f t="shared" si="67"/>
        <v>0.9107142857142857</v>
      </c>
      <c r="BV118" s="4">
        <f t="shared" si="68"/>
        <v>0.86363636363636354</v>
      </c>
      <c r="BW118" s="4">
        <f t="shared" si="69"/>
        <v>0.97872340425531901</v>
      </c>
      <c r="BX118" s="4">
        <f t="shared" si="70"/>
        <v>0.80519480519480513</v>
      </c>
      <c r="BY118" s="4">
        <f t="shared" si="71"/>
        <v>0.875</v>
      </c>
      <c r="BZ118" s="4">
        <f t="shared" si="72"/>
        <v>0.81481481481481477</v>
      </c>
      <c r="CA118" s="4">
        <f t="shared" si="73"/>
        <v>0.74</v>
      </c>
      <c r="CB118" s="4">
        <f t="shared" si="74"/>
        <v>0.74137931034482762</v>
      </c>
      <c r="CC118" s="4">
        <f t="shared" si="75"/>
        <v>0.74999999999999989</v>
      </c>
      <c r="CD118" s="4">
        <f t="shared" si="76"/>
        <v>0.7321428571428571</v>
      </c>
      <c r="CE118" s="4">
        <f t="shared" si="77"/>
        <v>0.79069767441860472</v>
      </c>
      <c r="CF118" s="4">
        <f t="shared" si="59"/>
        <v>0.96626495428133885</v>
      </c>
      <c r="CG118" s="4"/>
      <c r="CH118" s="4"/>
      <c r="CI118" s="4"/>
      <c r="CJ118" s="4"/>
      <c r="CK118" s="4"/>
    </row>
    <row r="119" spans="1:89" x14ac:dyDescent="0.25">
      <c r="A119" s="4" t="s">
        <v>194</v>
      </c>
      <c r="B119" s="4">
        <v>323.60000000000002</v>
      </c>
      <c r="C119" s="4" t="s">
        <v>64</v>
      </c>
      <c r="D119" s="4" t="e">
        <f t="shared" si="60"/>
        <v>#VALUE!</v>
      </c>
      <c r="E119" s="4">
        <f t="shared" si="61"/>
        <v>0.56542810985460412</v>
      </c>
      <c r="F119" s="4">
        <f t="shared" si="62"/>
        <v>9.6930533117932143</v>
      </c>
      <c r="G119" s="4" t="s">
        <v>69</v>
      </c>
      <c r="H119" s="4">
        <v>6.19</v>
      </c>
      <c r="I119" s="4">
        <v>13</v>
      </c>
      <c r="J119" s="4">
        <v>280</v>
      </c>
      <c r="K119" s="4">
        <v>2.5</v>
      </c>
      <c r="L119" s="4">
        <v>0.4</v>
      </c>
      <c r="M119" s="4">
        <v>2.81</v>
      </c>
      <c r="N119" s="4" t="s">
        <v>65</v>
      </c>
      <c r="O119" s="4">
        <v>23</v>
      </c>
      <c r="P119" s="4">
        <v>40</v>
      </c>
      <c r="Q119" s="4">
        <v>16.2</v>
      </c>
      <c r="R119" s="4">
        <v>12</v>
      </c>
      <c r="S119" s="4">
        <v>4.3</v>
      </c>
      <c r="T119" s="4">
        <f t="shared" si="57"/>
        <v>7.6991942703670529E-6</v>
      </c>
      <c r="U119" s="4">
        <v>17</v>
      </c>
      <c r="V119" s="4">
        <v>4.4000000000000004</v>
      </c>
      <c r="W119" s="4" t="s">
        <v>66</v>
      </c>
      <c r="X119" s="4">
        <v>4.8</v>
      </c>
      <c r="Y119" s="4">
        <v>40</v>
      </c>
      <c r="Z119" s="4">
        <v>2.69</v>
      </c>
      <c r="AA119" s="4">
        <v>9.5000000000000001E-2</v>
      </c>
      <c r="AB119" s="4" t="s">
        <v>65</v>
      </c>
      <c r="AC119" s="4">
        <v>0.09</v>
      </c>
      <c r="AD119" s="4">
        <v>10.5</v>
      </c>
      <c r="AE119" s="4">
        <v>26</v>
      </c>
      <c r="AF119" s="4">
        <v>3.5000000000000003E-2</v>
      </c>
      <c r="AG119" s="4">
        <v>7</v>
      </c>
      <c r="AH119" s="4">
        <v>227</v>
      </c>
      <c r="AI119" s="4" t="s">
        <v>67</v>
      </c>
      <c r="AJ119" s="4" t="s">
        <v>77</v>
      </c>
      <c r="AK119" s="4">
        <v>1.5</v>
      </c>
      <c r="AL119" s="4">
        <v>10</v>
      </c>
      <c r="AM119" s="4" t="s">
        <v>68</v>
      </c>
      <c r="AN119" s="4">
        <v>26.4</v>
      </c>
      <c r="AO119" s="4">
        <v>2.7</v>
      </c>
      <c r="AP119" s="4">
        <v>58.5</v>
      </c>
      <c r="AQ119" s="4">
        <v>0.9</v>
      </c>
      <c r="AR119" s="4" t="s">
        <v>69</v>
      </c>
      <c r="AS119" s="4">
        <v>13.2</v>
      </c>
      <c r="AT119" s="4">
        <v>3000</v>
      </c>
      <c r="AU119" s="4">
        <v>0.5</v>
      </c>
      <c r="AV119" s="4">
        <v>3.5</v>
      </c>
      <c r="AW119" s="4">
        <v>60</v>
      </c>
      <c r="AX119" s="4">
        <v>75</v>
      </c>
      <c r="AY119" s="4">
        <v>25</v>
      </c>
      <c r="AZ119" s="4">
        <v>40</v>
      </c>
      <c r="BA119" s="4">
        <f t="shared" si="58"/>
        <v>6.069802731411229E-5</v>
      </c>
      <c r="BB119" s="4">
        <v>170</v>
      </c>
      <c r="BC119" s="4">
        <v>33.9</v>
      </c>
      <c r="BD119" s="4">
        <v>68.400000000000006</v>
      </c>
      <c r="BE119" s="4">
        <v>8.1999999999999993</v>
      </c>
      <c r="BF119" s="4">
        <v>29.5</v>
      </c>
      <c r="BG119" s="4">
        <v>5.0999999999999996</v>
      </c>
      <c r="BH119" s="4">
        <v>0.9</v>
      </c>
      <c r="BI119" s="4">
        <v>4.5999999999999996</v>
      </c>
      <c r="BJ119" s="4">
        <v>0.62</v>
      </c>
      <c r="BK119" s="4">
        <v>3.85</v>
      </c>
      <c r="BL119" s="4">
        <v>0.74</v>
      </c>
      <c r="BM119" s="4">
        <v>2.2999999999999998</v>
      </c>
      <c r="BN119" s="4">
        <v>0.35</v>
      </c>
      <c r="BO119" s="4">
        <v>2.2000000000000002</v>
      </c>
      <c r="BP119" s="4">
        <v>0.36</v>
      </c>
      <c r="BQ119" s="4">
        <f t="shared" si="63"/>
        <v>0.89210526315789473</v>
      </c>
      <c r="BR119" s="4">
        <f t="shared" si="64"/>
        <v>0.85500000000000009</v>
      </c>
      <c r="BS119" s="4">
        <f t="shared" si="65"/>
        <v>0.92134831460674149</v>
      </c>
      <c r="BT119" s="4">
        <f t="shared" si="66"/>
        <v>0.921875</v>
      </c>
      <c r="BU119" s="4">
        <f t="shared" si="67"/>
        <v>0.9107142857142857</v>
      </c>
      <c r="BV119" s="4">
        <f t="shared" si="68"/>
        <v>0.81818181818181812</v>
      </c>
      <c r="BW119" s="4">
        <f t="shared" si="69"/>
        <v>0.97872340425531901</v>
      </c>
      <c r="BX119" s="4">
        <f t="shared" si="70"/>
        <v>0.80519480519480513</v>
      </c>
      <c r="BY119" s="4">
        <f t="shared" si="71"/>
        <v>0.875</v>
      </c>
      <c r="BZ119" s="4">
        <f t="shared" si="72"/>
        <v>0.92592592592592593</v>
      </c>
      <c r="CA119" s="4">
        <f t="shared" si="73"/>
        <v>0.74</v>
      </c>
      <c r="CB119" s="4">
        <f t="shared" si="74"/>
        <v>0.79310344827586199</v>
      </c>
      <c r="CC119" s="4">
        <f t="shared" si="75"/>
        <v>0.87499999999999989</v>
      </c>
      <c r="CD119" s="4">
        <f t="shared" si="76"/>
        <v>0.78571428571428581</v>
      </c>
      <c r="CE119" s="4">
        <f t="shared" si="77"/>
        <v>0.83720930232558133</v>
      </c>
      <c r="CF119" s="4">
        <f t="shared" si="59"/>
        <v>0.92851828571163031</v>
      </c>
      <c r="CG119" s="4"/>
      <c r="CH119" s="4"/>
      <c r="CI119" s="4"/>
      <c r="CJ119" s="4"/>
      <c r="CK119" s="4"/>
    </row>
    <row r="120" spans="1:89" x14ac:dyDescent="0.25">
      <c r="A120" s="4" t="s">
        <v>195</v>
      </c>
      <c r="B120" s="4">
        <v>325</v>
      </c>
      <c r="C120" s="4" t="s">
        <v>64</v>
      </c>
      <c r="D120" s="4" t="e">
        <f t="shared" si="60"/>
        <v>#VALUE!</v>
      </c>
      <c r="E120" s="4">
        <f t="shared" si="61"/>
        <v>0.5376344086021505</v>
      </c>
      <c r="F120" s="4">
        <f t="shared" si="62"/>
        <v>10.75268817204301</v>
      </c>
      <c r="G120" s="4" t="s">
        <v>69</v>
      </c>
      <c r="H120" s="4">
        <v>5.58</v>
      </c>
      <c r="I120" s="4">
        <v>17</v>
      </c>
      <c r="J120" s="4">
        <v>320</v>
      </c>
      <c r="K120" s="4">
        <v>2.5</v>
      </c>
      <c r="L120" s="4">
        <v>0.3</v>
      </c>
      <c r="M120" s="4">
        <v>2.56</v>
      </c>
      <c r="N120" s="4" t="s">
        <v>65</v>
      </c>
      <c r="O120" s="4">
        <v>30</v>
      </c>
      <c r="P120" s="4">
        <v>40</v>
      </c>
      <c r="Q120" s="4">
        <v>15</v>
      </c>
      <c r="R120" s="4">
        <v>20</v>
      </c>
      <c r="S120" s="4">
        <v>4.2699999999999996</v>
      </c>
      <c r="T120" s="4">
        <f t="shared" si="57"/>
        <v>7.6454789615040271E-6</v>
      </c>
      <c r="U120" s="4">
        <v>15.6</v>
      </c>
      <c r="V120" s="4">
        <v>4.2</v>
      </c>
      <c r="W120" s="4" t="s">
        <v>66</v>
      </c>
      <c r="X120" s="4">
        <v>4.41</v>
      </c>
      <c r="Y120" s="4">
        <v>40</v>
      </c>
      <c r="Z120" s="4">
        <v>2.31</v>
      </c>
      <c r="AA120" s="4">
        <v>9.5000000000000001E-2</v>
      </c>
      <c r="AB120" s="4" t="s">
        <v>65</v>
      </c>
      <c r="AC120" s="4">
        <v>0.09</v>
      </c>
      <c r="AD120" s="4">
        <v>9.5</v>
      </c>
      <c r="AE120" s="4">
        <v>24</v>
      </c>
      <c r="AF120" s="4">
        <v>0.04</v>
      </c>
      <c r="AG120" s="4">
        <v>7</v>
      </c>
      <c r="AH120" s="4">
        <v>202</v>
      </c>
      <c r="AI120" s="4" t="s">
        <v>67</v>
      </c>
      <c r="AJ120" s="4">
        <v>950</v>
      </c>
      <c r="AK120" s="4">
        <v>1.5</v>
      </c>
      <c r="AL120" s="4">
        <v>10</v>
      </c>
      <c r="AM120" s="4" t="s">
        <v>68</v>
      </c>
      <c r="AN120" s="4">
        <v>28.3</v>
      </c>
      <c r="AO120" s="4">
        <v>2.6</v>
      </c>
      <c r="AP120" s="4">
        <v>62.5</v>
      </c>
      <c r="AQ120" s="4">
        <v>0.8</v>
      </c>
      <c r="AR120" s="4" t="s">
        <v>69</v>
      </c>
      <c r="AS120" s="4">
        <v>12.5</v>
      </c>
      <c r="AT120" s="4">
        <v>2650</v>
      </c>
      <c r="AU120" s="4">
        <v>0.4</v>
      </c>
      <c r="AV120" s="4">
        <v>3</v>
      </c>
      <c r="AW120" s="4">
        <v>60</v>
      </c>
      <c r="AX120" s="4">
        <v>141</v>
      </c>
      <c r="AY120" s="4">
        <v>22</v>
      </c>
      <c r="AZ120" s="4">
        <v>36</v>
      </c>
      <c r="BA120" s="4">
        <f t="shared" si="58"/>
        <v>5.4628224582701055E-5</v>
      </c>
      <c r="BB120" s="4">
        <v>153</v>
      </c>
      <c r="BC120" s="4">
        <v>32</v>
      </c>
      <c r="BD120" s="4">
        <v>64.900000000000006</v>
      </c>
      <c r="BE120" s="4">
        <v>7.7</v>
      </c>
      <c r="BF120" s="4">
        <v>28.6</v>
      </c>
      <c r="BG120" s="4">
        <v>5.05</v>
      </c>
      <c r="BH120" s="4">
        <v>0.95</v>
      </c>
      <c r="BI120" s="4">
        <v>4.4000000000000004</v>
      </c>
      <c r="BJ120" s="4">
        <v>0.62</v>
      </c>
      <c r="BK120" s="4">
        <v>3.7</v>
      </c>
      <c r="BL120" s="4">
        <v>0.7</v>
      </c>
      <c r="BM120" s="4">
        <v>2.25</v>
      </c>
      <c r="BN120" s="4">
        <v>0.35</v>
      </c>
      <c r="BO120" s="4">
        <v>2.1</v>
      </c>
      <c r="BP120" s="4">
        <v>0.34</v>
      </c>
      <c r="BQ120" s="4">
        <f t="shared" si="63"/>
        <v>0.84210526315789469</v>
      </c>
      <c r="BR120" s="4">
        <f t="shared" si="64"/>
        <v>0.81125000000000003</v>
      </c>
      <c r="BS120" s="4">
        <f t="shared" si="65"/>
        <v>0.8651685393258427</v>
      </c>
      <c r="BT120" s="4">
        <f t="shared" si="66"/>
        <v>0.89375000000000004</v>
      </c>
      <c r="BU120" s="4">
        <f t="shared" si="67"/>
        <v>0.9017857142857143</v>
      </c>
      <c r="BV120" s="4">
        <f t="shared" si="68"/>
        <v>0.86363636363636354</v>
      </c>
      <c r="BW120" s="4">
        <f t="shared" si="69"/>
        <v>0.93617021276595747</v>
      </c>
      <c r="BX120" s="4">
        <f t="shared" si="70"/>
        <v>0.80519480519480513</v>
      </c>
      <c r="BY120" s="4">
        <f t="shared" si="71"/>
        <v>0.84090909090909083</v>
      </c>
      <c r="BZ120" s="4">
        <f t="shared" si="72"/>
        <v>0.81481481481481477</v>
      </c>
      <c r="CA120" s="4">
        <f t="shared" si="73"/>
        <v>0.7</v>
      </c>
      <c r="CB120" s="4">
        <f t="shared" si="74"/>
        <v>0.77586206896551724</v>
      </c>
      <c r="CC120" s="4">
        <f t="shared" si="75"/>
        <v>0.87499999999999989</v>
      </c>
      <c r="CD120" s="4">
        <f t="shared" si="76"/>
        <v>0.75000000000000011</v>
      </c>
      <c r="CE120" s="4">
        <f t="shared" si="77"/>
        <v>0.79069767441860472</v>
      </c>
      <c r="CF120" s="4">
        <f t="shared" si="59"/>
        <v>0.96865545280612253</v>
      </c>
      <c r="CG120" s="4"/>
      <c r="CH120" s="4"/>
      <c r="CI120" s="4"/>
      <c r="CJ120" s="4"/>
      <c r="CK120" s="4"/>
    </row>
    <row r="121" spans="1:89" x14ac:dyDescent="0.25">
      <c r="A121" s="4" t="s">
        <v>196</v>
      </c>
      <c r="B121" s="4">
        <v>326.7</v>
      </c>
      <c r="C121" s="4" t="s">
        <v>64</v>
      </c>
      <c r="D121" s="4" t="e">
        <f t="shared" si="60"/>
        <v>#VALUE!</v>
      </c>
      <c r="E121" s="4">
        <f t="shared" si="61"/>
        <v>0.55467511885895404</v>
      </c>
      <c r="F121" s="4">
        <f t="shared" si="62"/>
        <v>15.847860538827259</v>
      </c>
      <c r="G121" s="4" t="s">
        <v>69</v>
      </c>
      <c r="H121" s="4">
        <v>6.31</v>
      </c>
      <c r="I121" s="4">
        <v>10</v>
      </c>
      <c r="J121" s="4">
        <v>300</v>
      </c>
      <c r="K121" s="4">
        <v>3</v>
      </c>
      <c r="L121" s="4">
        <v>0.4</v>
      </c>
      <c r="M121" s="4">
        <v>2.23</v>
      </c>
      <c r="N121" s="4" t="s">
        <v>65</v>
      </c>
      <c r="O121" s="4">
        <v>27</v>
      </c>
      <c r="P121" s="4">
        <v>40</v>
      </c>
      <c r="Q121" s="4">
        <v>15.6</v>
      </c>
      <c r="R121" s="4">
        <v>22</v>
      </c>
      <c r="S121" s="4">
        <v>4.5999999999999996</v>
      </c>
      <c r="T121" s="4">
        <f t="shared" si="57"/>
        <v>8.2363473589973147E-6</v>
      </c>
      <c r="U121" s="4">
        <v>17</v>
      </c>
      <c r="V121" s="4">
        <v>4.2</v>
      </c>
      <c r="W121" s="4" t="s">
        <v>66</v>
      </c>
      <c r="X121" s="4">
        <v>4.88</v>
      </c>
      <c r="Y121" s="4">
        <v>40</v>
      </c>
      <c r="Z121" s="4">
        <v>2.2799999999999998</v>
      </c>
      <c r="AA121" s="4">
        <v>0.08</v>
      </c>
      <c r="AB121" s="4" t="s">
        <v>65</v>
      </c>
      <c r="AC121" s="4">
        <v>0.09</v>
      </c>
      <c r="AD121" s="4">
        <v>10</v>
      </c>
      <c r="AE121" s="4">
        <v>26</v>
      </c>
      <c r="AF121" s="4">
        <v>4.4999999999999998E-2</v>
      </c>
      <c r="AG121" s="4">
        <v>7</v>
      </c>
      <c r="AH121" s="4">
        <v>235</v>
      </c>
      <c r="AI121" s="4" t="s">
        <v>67</v>
      </c>
      <c r="AJ121" s="4">
        <v>200</v>
      </c>
      <c r="AK121" s="4">
        <v>1.4</v>
      </c>
      <c r="AL121" s="4">
        <v>10</v>
      </c>
      <c r="AM121" s="4" t="s">
        <v>68</v>
      </c>
      <c r="AN121" s="4">
        <v>27.4</v>
      </c>
      <c r="AO121" s="4">
        <v>2.7</v>
      </c>
      <c r="AP121" s="4">
        <v>57</v>
      </c>
      <c r="AQ121" s="4">
        <v>0.9</v>
      </c>
      <c r="AR121" s="4" t="s">
        <v>69</v>
      </c>
      <c r="AS121" s="4">
        <v>13.2</v>
      </c>
      <c r="AT121" s="4">
        <v>3000</v>
      </c>
      <c r="AU121" s="4">
        <v>0.4</v>
      </c>
      <c r="AV121" s="4">
        <v>3.5</v>
      </c>
      <c r="AW121" s="4">
        <v>100</v>
      </c>
      <c r="AX121" s="4">
        <v>108</v>
      </c>
      <c r="AY121" s="4">
        <v>24</v>
      </c>
      <c r="AZ121" s="4">
        <v>36</v>
      </c>
      <c r="BA121" s="4">
        <f t="shared" si="58"/>
        <v>5.4628224582701055E-5</v>
      </c>
      <c r="BB121" s="4">
        <v>160</v>
      </c>
      <c r="BC121" s="4">
        <v>30.5</v>
      </c>
      <c r="BD121" s="4">
        <v>62.2</v>
      </c>
      <c r="BE121" s="4">
        <v>7.3</v>
      </c>
      <c r="BF121" s="4">
        <v>26.6</v>
      </c>
      <c r="BG121" s="4">
        <v>4.95</v>
      </c>
      <c r="BH121" s="4">
        <v>0.95</v>
      </c>
      <c r="BI121" s="4">
        <v>4.4000000000000004</v>
      </c>
      <c r="BJ121" s="4">
        <v>0.64</v>
      </c>
      <c r="BK121" s="4">
        <v>3.8</v>
      </c>
      <c r="BL121" s="4">
        <v>0.72</v>
      </c>
      <c r="BM121" s="4">
        <v>2.2000000000000002</v>
      </c>
      <c r="BN121" s="4">
        <v>0.35</v>
      </c>
      <c r="BO121" s="4">
        <v>2.1</v>
      </c>
      <c r="BP121" s="4">
        <v>0.34</v>
      </c>
      <c r="BQ121" s="4">
        <f t="shared" si="63"/>
        <v>0.80263157894736847</v>
      </c>
      <c r="BR121" s="4">
        <f t="shared" si="64"/>
        <v>0.77750000000000008</v>
      </c>
      <c r="BS121" s="4">
        <f t="shared" si="65"/>
        <v>0.82022471910112349</v>
      </c>
      <c r="BT121" s="4">
        <f t="shared" si="66"/>
        <v>0.83125000000000004</v>
      </c>
      <c r="BU121" s="4">
        <f t="shared" si="67"/>
        <v>0.88392857142857151</v>
      </c>
      <c r="BV121" s="4">
        <f t="shared" si="68"/>
        <v>0.86363636363636354</v>
      </c>
      <c r="BW121" s="4">
        <f t="shared" si="69"/>
        <v>0.93617021276595747</v>
      </c>
      <c r="BX121" s="4">
        <f t="shared" si="70"/>
        <v>0.83116883116883111</v>
      </c>
      <c r="BY121" s="4">
        <f t="shared" si="71"/>
        <v>0.86363636363636354</v>
      </c>
      <c r="BZ121" s="4">
        <f t="shared" si="72"/>
        <v>0.88888888888888884</v>
      </c>
      <c r="CA121" s="4">
        <f t="shared" si="73"/>
        <v>0.72</v>
      </c>
      <c r="CB121" s="4">
        <f t="shared" si="74"/>
        <v>0.75862068965517249</v>
      </c>
      <c r="CC121" s="4">
        <f t="shared" si="75"/>
        <v>0.87499999999999989</v>
      </c>
      <c r="CD121" s="4">
        <f t="shared" si="76"/>
        <v>0.75000000000000011</v>
      </c>
      <c r="CE121" s="4">
        <f t="shared" si="77"/>
        <v>0.79069767441860472</v>
      </c>
      <c r="CF121" s="4">
        <f t="shared" si="59"/>
        <v>0.96065257025239292</v>
      </c>
      <c r="CG121" s="4"/>
      <c r="CH121" s="4"/>
      <c r="CI121" s="4"/>
      <c r="CJ121" s="4"/>
      <c r="CK121" s="4"/>
    </row>
    <row r="122" spans="1:89" x14ac:dyDescent="0.25">
      <c r="A122" s="4" t="s">
        <v>197</v>
      </c>
      <c r="B122" s="4">
        <v>329.1</v>
      </c>
      <c r="C122" s="4" t="s">
        <v>64</v>
      </c>
      <c r="D122" s="4" t="e">
        <f t="shared" si="60"/>
        <v>#VALUE!</v>
      </c>
      <c r="E122" s="4">
        <f t="shared" si="61"/>
        <v>0.3780718336483932</v>
      </c>
      <c r="F122" s="4">
        <f t="shared" si="62"/>
        <v>15.122873345935728</v>
      </c>
      <c r="G122" s="4" t="s">
        <v>69</v>
      </c>
      <c r="H122" s="4">
        <v>5.29</v>
      </c>
      <c r="I122" s="4">
        <v>10</v>
      </c>
      <c r="J122" s="4">
        <v>320</v>
      </c>
      <c r="K122" s="4">
        <v>1.5</v>
      </c>
      <c r="L122" s="4">
        <v>0.5</v>
      </c>
      <c r="M122" s="4">
        <v>7.4</v>
      </c>
      <c r="N122" s="4" t="s">
        <v>65</v>
      </c>
      <c r="O122" s="4">
        <v>17</v>
      </c>
      <c r="P122" s="4">
        <v>40</v>
      </c>
      <c r="Q122" s="4">
        <v>8.3000000000000007</v>
      </c>
      <c r="R122" s="4">
        <v>44</v>
      </c>
      <c r="S122" s="4">
        <v>3.68</v>
      </c>
      <c r="T122" s="4">
        <f t="shared" si="57"/>
        <v>6.5890778871978526E-6</v>
      </c>
      <c r="U122" s="4">
        <v>13.8</v>
      </c>
      <c r="V122" s="4">
        <v>2.4</v>
      </c>
      <c r="W122" s="4" t="s">
        <v>66</v>
      </c>
      <c r="X122" s="4">
        <v>4.8499999999999996</v>
      </c>
      <c r="Y122" s="4">
        <v>20</v>
      </c>
      <c r="Z122" s="4">
        <v>3.25</v>
      </c>
      <c r="AA122" s="4">
        <v>0.125</v>
      </c>
      <c r="AB122" s="4" t="s">
        <v>65</v>
      </c>
      <c r="AC122" s="4">
        <v>0.08</v>
      </c>
      <c r="AD122" s="4">
        <v>7.5</v>
      </c>
      <c r="AE122" s="4">
        <v>12</v>
      </c>
      <c r="AF122" s="4">
        <v>0.03</v>
      </c>
      <c r="AG122" s="4">
        <v>7</v>
      </c>
      <c r="AH122" s="4">
        <v>139</v>
      </c>
      <c r="AI122" s="4" t="s">
        <v>67</v>
      </c>
      <c r="AJ122" s="4">
        <v>20000</v>
      </c>
      <c r="AK122" s="4">
        <v>1.3</v>
      </c>
      <c r="AL122" s="4">
        <v>8</v>
      </c>
      <c r="AM122" s="4" t="s">
        <v>68</v>
      </c>
      <c r="AN122" s="4">
        <v>22.4</v>
      </c>
      <c r="AO122" s="4">
        <v>2.4</v>
      </c>
      <c r="AP122" s="4">
        <v>150</v>
      </c>
      <c r="AQ122" s="4">
        <v>0.7</v>
      </c>
      <c r="AR122" s="4" t="s">
        <v>69</v>
      </c>
      <c r="AS122" s="4">
        <v>9.9</v>
      </c>
      <c r="AT122" s="4">
        <v>2200</v>
      </c>
      <c r="AU122" s="4">
        <v>0.3</v>
      </c>
      <c r="AV122" s="4">
        <v>2</v>
      </c>
      <c r="AW122" s="4">
        <v>80</v>
      </c>
      <c r="AX122" s="4">
        <v>60</v>
      </c>
      <c r="AY122" s="4">
        <v>18</v>
      </c>
      <c r="AZ122" s="4">
        <v>22</v>
      </c>
      <c r="BA122" s="4">
        <f t="shared" si="58"/>
        <v>3.3383915022761759E-5</v>
      </c>
      <c r="BB122" s="4">
        <v>89</v>
      </c>
      <c r="BC122" s="4">
        <v>21.6</v>
      </c>
      <c r="BD122" s="4">
        <v>45</v>
      </c>
      <c r="BE122" s="4">
        <v>5.0999999999999996</v>
      </c>
      <c r="BF122" s="4">
        <v>18.399999999999999</v>
      </c>
      <c r="BG122" s="4">
        <v>3.85</v>
      </c>
      <c r="BH122" s="4">
        <v>0.75</v>
      </c>
      <c r="BI122" s="4">
        <v>3.8</v>
      </c>
      <c r="BJ122" s="4">
        <v>0.52</v>
      </c>
      <c r="BK122" s="4">
        <v>3.45</v>
      </c>
      <c r="BL122" s="4">
        <v>0.6</v>
      </c>
      <c r="BM122" s="4">
        <v>1.8</v>
      </c>
      <c r="BN122" s="4">
        <v>0.25</v>
      </c>
      <c r="BO122" s="4">
        <v>1.65</v>
      </c>
      <c r="BP122" s="4">
        <v>0.26</v>
      </c>
      <c r="BQ122" s="4">
        <f t="shared" si="63"/>
        <v>0.56842105263157894</v>
      </c>
      <c r="BR122" s="4">
        <f t="shared" si="64"/>
        <v>0.5625</v>
      </c>
      <c r="BS122" s="4">
        <f t="shared" si="65"/>
        <v>0.5730337078651685</v>
      </c>
      <c r="BT122" s="4">
        <f t="shared" si="66"/>
        <v>0.57499999999999996</v>
      </c>
      <c r="BU122" s="4">
        <f t="shared" si="67"/>
        <v>0.68750000000000011</v>
      </c>
      <c r="BV122" s="4">
        <f t="shared" si="68"/>
        <v>0.68181818181818177</v>
      </c>
      <c r="BW122" s="4">
        <f t="shared" si="69"/>
        <v>0.80851063829787229</v>
      </c>
      <c r="BX122" s="4">
        <f t="shared" si="70"/>
        <v>0.67532467532467533</v>
      </c>
      <c r="BY122" s="4">
        <f t="shared" si="71"/>
        <v>0.78409090909090906</v>
      </c>
      <c r="BZ122" s="4">
        <f t="shared" si="72"/>
        <v>0.66666666666666663</v>
      </c>
      <c r="CA122" s="4">
        <f t="shared" si="73"/>
        <v>0.6</v>
      </c>
      <c r="CB122" s="4">
        <f t="shared" si="74"/>
        <v>0.62068965517241381</v>
      </c>
      <c r="CC122" s="4">
        <f t="shared" si="75"/>
        <v>0.625</v>
      </c>
      <c r="CD122" s="4">
        <f t="shared" si="76"/>
        <v>0.5892857142857143</v>
      </c>
      <c r="CE122" s="4">
        <f t="shared" si="77"/>
        <v>0.60465116279069775</v>
      </c>
      <c r="CF122" s="4">
        <f t="shared" si="59"/>
        <v>0.98498594290657449</v>
      </c>
      <c r="CG122" s="4"/>
      <c r="CH122" s="4"/>
      <c r="CI122" s="4"/>
      <c r="CJ122" s="4"/>
      <c r="CK122" s="4"/>
    </row>
    <row r="123" spans="1:89" x14ac:dyDescent="0.25">
      <c r="A123" s="4" t="s">
        <v>198</v>
      </c>
      <c r="B123" s="4">
        <v>330.1</v>
      </c>
      <c r="C123" s="4" t="s">
        <v>64</v>
      </c>
      <c r="D123" s="4">
        <f t="shared" si="60"/>
        <v>0.29411764705882354</v>
      </c>
      <c r="E123" s="4">
        <f t="shared" si="61"/>
        <v>0.49019607843137258</v>
      </c>
      <c r="F123" s="4">
        <f t="shared" si="62"/>
        <v>11.764705882352942</v>
      </c>
      <c r="G123" s="4" t="s">
        <v>69</v>
      </c>
      <c r="H123" s="4">
        <v>5.0999999999999996</v>
      </c>
      <c r="I123" s="4">
        <v>9</v>
      </c>
      <c r="J123" s="4">
        <v>300</v>
      </c>
      <c r="K123" s="4">
        <v>1.5</v>
      </c>
      <c r="L123" s="4">
        <v>0.5</v>
      </c>
      <c r="M123" s="4">
        <v>5.38</v>
      </c>
      <c r="N123" s="4" t="s">
        <v>65</v>
      </c>
      <c r="O123" s="4">
        <v>24</v>
      </c>
      <c r="P123" s="4">
        <v>40</v>
      </c>
      <c r="Q123" s="4">
        <v>10.8</v>
      </c>
      <c r="R123" s="4">
        <v>16</v>
      </c>
      <c r="S123" s="4">
        <v>4.3499999999999996</v>
      </c>
      <c r="T123" s="4">
        <f t="shared" si="57"/>
        <v>7.7887197851387649E-6</v>
      </c>
      <c r="U123" s="4">
        <v>13.4</v>
      </c>
      <c r="V123" s="4">
        <v>2.8</v>
      </c>
      <c r="W123" s="4" t="s">
        <v>66</v>
      </c>
      <c r="X123" s="4">
        <v>4.75</v>
      </c>
      <c r="Y123" s="4">
        <v>30</v>
      </c>
      <c r="Z123" s="4">
        <v>3.67</v>
      </c>
      <c r="AA123" s="4">
        <v>0.13</v>
      </c>
      <c r="AB123" s="4">
        <v>1.5</v>
      </c>
      <c r="AC123" s="4">
        <v>0.09</v>
      </c>
      <c r="AD123" s="4">
        <v>8.5</v>
      </c>
      <c r="AE123" s="4">
        <v>14</v>
      </c>
      <c r="AF123" s="4">
        <v>4.4999999999999998E-2</v>
      </c>
      <c r="AG123" s="4">
        <v>9</v>
      </c>
      <c r="AH123" s="4">
        <v>149</v>
      </c>
      <c r="AI123" s="4" t="s">
        <v>67</v>
      </c>
      <c r="AJ123" s="4">
        <v>200</v>
      </c>
      <c r="AK123" s="4">
        <v>1.4</v>
      </c>
      <c r="AL123" s="4">
        <v>9</v>
      </c>
      <c r="AM123" s="4" t="s">
        <v>68</v>
      </c>
      <c r="AN123" s="4">
        <v>23.8</v>
      </c>
      <c r="AO123" s="4">
        <v>2.2999999999999998</v>
      </c>
      <c r="AP123" s="4">
        <v>63</v>
      </c>
      <c r="AQ123" s="4">
        <v>0.7</v>
      </c>
      <c r="AR123" s="4" t="s">
        <v>69</v>
      </c>
      <c r="AS123" s="4">
        <v>11</v>
      </c>
      <c r="AT123" s="4">
        <v>2450</v>
      </c>
      <c r="AU123" s="4">
        <v>0.3</v>
      </c>
      <c r="AV123" s="4">
        <v>2.5</v>
      </c>
      <c r="AW123" s="4">
        <v>60</v>
      </c>
      <c r="AX123" s="4">
        <v>114</v>
      </c>
      <c r="AY123" s="4">
        <v>21</v>
      </c>
      <c r="AZ123" s="4">
        <v>28</v>
      </c>
      <c r="BA123" s="4">
        <f t="shared" si="58"/>
        <v>4.2488619119878598E-5</v>
      </c>
      <c r="BB123" s="4">
        <v>113</v>
      </c>
      <c r="BC123" s="4">
        <v>28.1</v>
      </c>
      <c r="BD123" s="4">
        <v>56.3</v>
      </c>
      <c r="BE123" s="4">
        <v>6.65</v>
      </c>
      <c r="BF123" s="4">
        <v>24.7</v>
      </c>
      <c r="BG123" s="4">
        <v>4.5999999999999996</v>
      </c>
      <c r="BH123" s="4">
        <v>0.9</v>
      </c>
      <c r="BI123" s="4">
        <v>4.2</v>
      </c>
      <c r="BJ123" s="4">
        <v>0.6</v>
      </c>
      <c r="BK123" s="4">
        <v>3.45</v>
      </c>
      <c r="BL123" s="4">
        <v>0.66</v>
      </c>
      <c r="BM123" s="4">
        <v>1.95</v>
      </c>
      <c r="BN123" s="4">
        <v>0.3</v>
      </c>
      <c r="BO123" s="4">
        <v>1.9</v>
      </c>
      <c r="BP123" s="4">
        <v>0.3</v>
      </c>
      <c r="BQ123" s="4">
        <f t="shared" si="63"/>
        <v>0.73947368421052639</v>
      </c>
      <c r="BR123" s="4">
        <f t="shared" si="64"/>
        <v>0.70374999999999999</v>
      </c>
      <c r="BS123" s="4">
        <f t="shared" si="65"/>
        <v>0.7471910112359551</v>
      </c>
      <c r="BT123" s="4">
        <f t="shared" si="66"/>
        <v>0.77187499999999998</v>
      </c>
      <c r="BU123" s="4">
        <f t="shared" si="67"/>
        <v>0.8214285714285714</v>
      </c>
      <c r="BV123" s="4">
        <f t="shared" si="68"/>
        <v>0.81818181818181812</v>
      </c>
      <c r="BW123" s="4">
        <f t="shared" si="69"/>
        <v>0.8936170212765957</v>
      </c>
      <c r="BX123" s="4">
        <f t="shared" si="70"/>
        <v>0.77922077922077915</v>
      </c>
      <c r="BY123" s="4">
        <f t="shared" si="71"/>
        <v>0.78409090909090906</v>
      </c>
      <c r="BZ123" s="4">
        <f t="shared" si="72"/>
        <v>0.77777777777777779</v>
      </c>
      <c r="CA123" s="4">
        <f t="shared" si="73"/>
        <v>0.66</v>
      </c>
      <c r="CB123" s="4">
        <f t="shared" si="74"/>
        <v>0.67241379310344829</v>
      </c>
      <c r="CC123" s="4">
        <f t="shared" si="75"/>
        <v>0.74999999999999989</v>
      </c>
      <c r="CD123" s="4">
        <f t="shared" si="76"/>
        <v>0.6785714285714286</v>
      </c>
      <c r="CE123" s="4">
        <f t="shared" si="77"/>
        <v>0.69767441860465118</v>
      </c>
      <c r="CF123" s="4">
        <f t="shared" si="59"/>
        <v>0.97297594991944114</v>
      </c>
      <c r="CG123" s="4"/>
      <c r="CH123" s="4"/>
      <c r="CI123" s="4"/>
      <c r="CJ123" s="4"/>
      <c r="CK123" s="4"/>
    </row>
    <row r="124" spans="1:89" x14ac:dyDescent="0.25">
      <c r="A124" s="4" t="s">
        <v>199</v>
      </c>
      <c r="B124" s="4">
        <v>331.7</v>
      </c>
      <c r="C124" s="4" t="s">
        <v>64</v>
      </c>
      <c r="D124" s="4" t="e">
        <f t="shared" si="60"/>
        <v>#VALUE!</v>
      </c>
      <c r="E124" s="4">
        <f t="shared" si="61"/>
        <v>0.53475935828876997</v>
      </c>
      <c r="F124" s="4">
        <f t="shared" si="62"/>
        <v>10.695187165775401</v>
      </c>
      <c r="G124" s="4" t="s">
        <v>69</v>
      </c>
      <c r="H124" s="4">
        <v>5.61</v>
      </c>
      <c r="I124" s="4">
        <v>9</v>
      </c>
      <c r="J124" s="4">
        <v>500</v>
      </c>
      <c r="K124" s="4">
        <v>2</v>
      </c>
      <c r="L124" s="4">
        <v>0.5</v>
      </c>
      <c r="M124" s="4">
        <v>5.36</v>
      </c>
      <c r="N124" s="4" t="s">
        <v>65</v>
      </c>
      <c r="O124" s="4">
        <v>19</v>
      </c>
      <c r="P124" s="4">
        <v>40</v>
      </c>
      <c r="Q124" s="4">
        <v>13.6</v>
      </c>
      <c r="R124" s="4">
        <v>16</v>
      </c>
      <c r="S124" s="4">
        <v>3.95</v>
      </c>
      <c r="T124" s="4">
        <f t="shared" si="57"/>
        <v>7.0725156669650851E-6</v>
      </c>
      <c r="U124" s="4">
        <v>14.6</v>
      </c>
      <c r="V124" s="4">
        <v>3</v>
      </c>
      <c r="W124" s="4" t="s">
        <v>66</v>
      </c>
      <c r="X124" s="4">
        <v>5.03</v>
      </c>
      <c r="Y124" s="4">
        <v>30</v>
      </c>
      <c r="Z124" s="4">
        <v>3.62</v>
      </c>
      <c r="AA124" s="4">
        <v>0.12</v>
      </c>
      <c r="AB124" s="4" t="s">
        <v>65</v>
      </c>
      <c r="AC124" s="4">
        <v>0.09</v>
      </c>
      <c r="AD124" s="4">
        <v>9.5</v>
      </c>
      <c r="AE124" s="4">
        <v>16</v>
      </c>
      <c r="AF124" s="4">
        <v>4.4999999999999998E-2</v>
      </c>
      <c r="AG124" s="4">
        <v>10</v>
      </c>
      <c r="AH124" s="4">
        <v>170</v>
      </c>
      <c r="AI124" s="4" t="s">
        <v>67</v>
      </c>
      <c r="AJ124" s="4" t="s">
        <v>77</v>
      </c>
      <c r="AK124" s="4">
        <v>1.4</v>
      </c>
      <c r="AL124" s="4">
        <v>9</v>
      </c>
      <c r="AM124" s="4" t="s">
        <v>68</v>
      </c>
      <c r="AN124" s="4">
        <v>23.8</v>
      </c>
      <c r="AO124" s="4">
        <v>2.5</v>
      </c>
      <c r="AP124" s="4">
        <v>77</v>
      </c>
      <c r="AQ124" s="4">
        <v>0.8</v>
      </c>
      <c r="AR124" s="4" t="s">
        <v>69</v>
      </c>
      <c r="AS124" s="4">
        <v>11.5</v>
      </c>
      <c r="AT124" s="4">
        <v>2550</v>
      </c>
      <c r="AU124" s="4">
        <v>0.4</v>
      </c>
      <c r="AV124" s="4">
        <v>3</v>
      </c>
      <c r="AW124" s="4">
        <v>60</v>
      </c>
      <c r="AX124" s="4">
        <v>63</v>
      </c>
      <c r="AY124" s="4">
        <v>21</v>
      </c>
      <c r="AZ124" s="4">
        <v>36</v>
      </c>
      <c r="BA124" s="4">
        <f t="shared" si="58"/>
        <v>5.4628224582701055E-5</v>
      </c>
      <c r="BB124" s="4">
        <v>114</v>
      </c>
      <c r="BC124" s="4">
        <v>30.7</v>
      </c>
      <c r="BD124" s="4">
        <v>61.7</v>
      </c>
      <c r="BE124" s="4">
        <v>7.4</v>
      </c>
      <c r="BF124" s="4">
        <v>27.3</v>
      </c>
      <c r="BG124" s="4">
        <v>5.05</v>
      </c>
      <c r="BH124" s="4">
        <v>0.95</v>
      </c>
      <c r="BI124" s="4">
        <v>4.5999999999999996</v>
      </c>
      <c r="BJ124" s="4">
        <v>0.62</v>
      </c>
      <c r="BK124" s="4">
        <v>3.7</v>
      </c>
      <c r="BL124" s="4">
        <v>0.7</v>
      </c>
      <c r="BM124" s="4">
        <v>2.15</v>
      </c>
      <c r="BN124" s="4">
        <v>0.3</v>
      </c>
      <c r="BO124" s="4">
        <v>2.0499999999999998</v>
      </c>
      <c r="BP124" s="4">
        <v>0.32</v>
      </c>
      <c r="BQ124" s="4">
        <f t="shared" si="63"/>
        <v>0.80789473684210522</v>
      </c>
      <c r="BR124" s="4">
        <f t="shared" si="64"/>
        <v>0.77124999999999999</v>
      </c>
      <c r="BS124" s="4">
        <f t="shared" si="65"/>
        <v>0.8314606741573034</v>
      </c>
      <c r="BT124" s="4">
        <f t="shared" si="66"/>
        <v>0.85312500000000002</v>
      </c>
      <c r="BU124" s="4">
        <f t="shared" si="67"/>
        <v>0.9017857142857143</v>
      </c>
      <c r="BV124" s="4">
        <f t="shared" si="68"/>
        <v>0.86363636363636354</v>
      </c>
      <c r="BW124" s="4">
        <f t="shared" si="69"/>
        <v>0.97872340425531901</v>
      </c>
      <c r="BX124" s="4">
        <f t="shared" si="70"/>
        <v>0.80519480519480513</v>
      </c>
      <c r="BY124" s="4">
        <f t="shared" si="71"/>
        <v>0.84090909090909083</v>
      </c>
      <c r="BZ124" s="4">
        <f t="shared" si="72"/>
        <v>0.77777777777777779</v>
      </c>
      <c r="CA124" s="4">
        <f t="shared" si="73"/>
        <v>0.7</v>
      </c>
      <c r="CB124" s="4">
        <f t="shared" si="74"/>
        <v>0.74137931034482762</v>
      </c>
      <c r="CC124" s="4">
        <f t="shared" si="75"/>
        <v>0.74999999999999989</v>
      </c>
      <c r="CD124" s="4">
        <f t="shared" si="76"/>
        <v>0.7321428571428571</v>
      </c>
      <c r="CE124" s="4">
        <f t="shared" si="77"/>
        <v>0.7441860465116279</v>
      </c>
      <c r="CF124" s="4">
        <f t="shared" si="59"/>
        <v>0.95175336197155758</v>
      </c>
      <c r="CG124" s="4"/>
      <c r="CH124" s="4"/>
      <c r="CI124" s="4"/>
      <c r="CJ124" s="4"/>
      <c r="CK124" s="4"/>
    </row>
    <row r="125" spans="1:89" x14ac:dyDescent="0.25">
      <c r="A125" s="4" t="s">
        <v>200</v>
      </c>
      <c r="B125" s="4">
        <v>332.9</v>
      </c>
      <c r="C125" s="4" t="s">
        <v>64</v>
      </c>
      <c r="D125" s="4" t="e">
        <f t="shared" si="60"/>
        <v>#VALUE!</v>
      </c>
      <c r="E125" s="4">
        <f t="shared" si="61"/>
        <v>0.48231511254019294</v>
      </c>
      <c r="F125" s="4">
        <f t="shared" si="62"/>
        <v>6.4308681672025729</v>
      </c>
      <c r="G125" s="4" t="s">
        <v>69</v>
      </c>
      <c r="H125" s="4">
        <v>6.22</v>
      </c>
      <c r="I125" s="4">
        <v>8</v>
      </c>
      <c r="J125" s="4">
        <v>860</v>
      </c>
      <c r="K125" s="4">
        <v>2.5</v>
      </c>
      <c r="L125" s="4">
        <v>0.5</v>
      </c>
      <c r="M125" s="4">
        <v>4.5999999999999996</v>
      </c>
      <c r="N125" s="4" t="s">
        <v>65</v>
      </c>
      <c r="O125" s="4">
        <v>19</v>
      </c>
      <c r="P125" s="4">
        <v>40</v>
      </c>
      <c r="Q125" s="4">
        <v>13.1</v>
      </c>
      <c r="R125" s="4">
        <v>12</v>
      </c>
      <c r="S125" s="4">
        <v>4.43</v>
      </c>
      <c r="T125" s="4">
        <f t="shared" si="57"/>
        <v>7.9319606087734993E-6</v>
      </c>
      <c r="U125" s="4">
        <v>16.2</v>
      </c>
      <c r="V125" s="4">
        <v>4</v>
      </c>
      <c r="W125" s="4" t="s">
        <v>66</v>
      </c>
      <c r="X125" s="4">
        <v>5.72</v>
      </c>
      <c r="Y125" s="4">
        <v>40</v>
      </c>
      <c r="Z125" s="4">
        <v>3.29</v>
      </c>
      <c r="AA125" s="4">
        <v>0.115</v>
      </c>
      <c r="AB125" s="4" t="s">
        <v>65</v>
      </c>
      <c r="AC125" s="4">
        <v>0.09</v>
      </c>
      <c r="AD125" s="4">
        <v>11</v>
      </c>
      <c r="AE125" s="4">
        <v>16</v>
      </c>
      <c r="AF125" s="4">
        <v>4.4999999999999998E-2</v>
      </c>
      <c r="AG125" s="4">
        <v>9</v>
      </c>
      <c r="AH125" s="4">
        <v>177</v>
      </c>
      <c r="AI125" s="4" t="s">
        <v>67</v>
      </c>
      <c r="AJ125" s="4">
        <v>1000</v>
      </c>
      <c r="AK125" s="4">
        <v>1.7</v>
      </c>
      <c r="AL125" s="4">
        <v>10</v>
      </c>
      <c r="AM125" s="4" t="s">
        <v>68</v>
      </c>
      <c r="AN125" s="4">
        <v>23.6</v>
      </c>
      <c r="AO125" s="4">
        <v>2.9</v>
      </c>
      <c r="AP125" s="4">
        <v>96.5</v>
      </c>
      <c r="AQ125" s="4">
        <v>0.9</v>
      </c>
      <c r="AR125" s="4" t="s">
        <v>69</v>
      </c>
      <c r="AS125" s="4">
        <v>12.9</v>
      </c>
      <c r="AT125" s="4">
        <v>2550</v>
      </c>
      <c r="AU125" s="4">
        <v>0.4</v>
      </c>
      <c r="AV125" s="4">
        <v>3</v>
      </c>
      <c r="AW125" s="4">
        <v>40</v>
      </c>
      <c r="AX125" s="4">
        <v>63</v>
      </c>
      <c r="AY125" s="4">
        <v>29</v>
      </c>
      <c r="AZ125" s="4">
        <v>36</v>
      </c>
      <c r="BA125" s="4">
        <f t="shared" si="58"/>
        <v>5.4628224582701055E-5</v>
      </c>
      <c r="BB125" s="4">
        <v>151</v>
      </c>
      <c r="BC125" s="4">
        <v>31</v>
      </c>
      <c r="BD125" s="4">
        <v>62.9</v>
      </c>
      <c r="BE125" s="4">
        <v>7.6</v>
      </c>
      <c r="BF125" s="4">
        <v>28.2</v>
      </c>
      <c r="BG125" s="4">
        <v>5.55</v>
      </c>
      <c r="BH125" s="4">
        <v>1.1000000000000001</v>
      </c>
      <c r="BI125" s="4">
        <v>5.6</v>
      </c>
      <c r="BJ125" s="4">
        <v>0.84</v>
      </c>
      <c r="BK125" s="4">
        <v>5.2</v>
      </c>
      <c r="BL125" s="4">
        <v>1.02</v>
      </c>
      <c r="BM125" s="4">
        <v>3.2</v>
      </c>
      <c r="BN125" s="4">
        <v>0.45</v>
      </c>
      <c r="BO125" s="4">
        <v>3</v>
      </c>
      <c r="BP125" s="4">
        <v>0.48</v>
      </c>
      <c r="BQ125" s="4">
        <f t="shared" si="63"/>
        <v>0.81578947368421051</v>
      </c>
      <c r="BR125" s="4">
        <f t="shared" si="64"/>
        <v>0.78625</v>
      </c>
      <c r="BS125" s="4">
        <f t="shared" si="65"/>
        <v>0.8539325842696629</v>
      </c>
      <c r="BT125" s="4">
        <f t="shared" si="66"/>
        <v>0.88124999999999998</v>
      </c>
      <c r="BU125" s="4">
        <f t="shared" si="67"/>
        <v>0.9910714285714286</v>
      </c>
      <c r="BV125" s="4">
        <f t="shared" si="68"/>
        <v>1</v>
      </c>
      <c r="BW125" s="4">
        <f t="shared" si="69"/>
        <v>1.1914893617021276</v>
      </c>
      <c r="BX125" s="4">
        <f t="shared" si="70"/>
        <v>1.0909090909090908</v>
      </c>
      <c r="BY125" s="4">
        <f t="shared" si="71"/>
        <v>1.1818181818181817</v>
      </c>
      <c r="BZ125" s="4">
        <f t="shared" si="72"/>
        <v>1.0740740740740742</v>
      </c>
      <c r="CA125" s="4">
        <f t="shared" si="73"/>
        <v>1.02</v>
      </c>
      <c r="CB125" s="4">
        <f t="shared" si="74"/>
        <v>1.103448275862069</v>
      </c>
      <c r="CC125" s="4">
        <f t="shared" si="75"/>
        <v>1.125</v>
      </c>
      <c r="CD125" s="4">
        <f t="shared" si="76"/>
        <v>1.0714285714285714</v>
      </c>
      <c r="CE125" s="4">
        <f t="shared" si="77"/>
        <v>1.1162790697674418</v>
      </c>
      <c r="CF125" s="4">
        <f t="shared" si="59"/>
        <v>0.95019472953817519</v>
      </c>
      <c r="CG125" s="4"/>
      <c r="CH125" s="4"/>
      <c r="CI125" s="4"/>
      <c r="CJ125" s="4"/>
      <c r="CK125" s="4"/>
    </row>
    <row r="126" spans="1:89" x14ac:dyDescent="0.25">
      <c r="A126" s="4" t="s">
        <v>201</v>
      </c>
      <c r="B126" s="4">
        <v>334.2</v>
      </c>
      <c r="C126" s="4" t="s">
        <v>64</v>
      </c>
      <c r="D126" s="4" t="e">
        <f t="shared" si="60"/>
        <v>#VALUE!</v>
      </c>
      <c r="E126" s="4">
        <f t="shared" si="61"/>
        <v>0.73260073260073255</v>
      </c>
      <c r="F126" s="4">
        <f t="shared" si="62"/>
        <v>7.3260073260073257</v>
      </c>
      <c r="G126" s="4" t="s">
        <v>69</v>
      </c>
      <c r="H126" s="4">
        <v>5.46</v>
      </c>
      <c r="I126" s="4">
        <v>5</v>
      </c>
      <c r="J126" s="4">
        <v>360</v>
      </c>
      <c r="K126" s="4">
        <v>2.5</v>
      </c>
      <c r="L126" s="4">
        <v>0.4</v>
      </c>
      <c r="M126" s="4">
        <v>4.57</v>
      </c>
      <c r="N126" s="4" t="s">
        <v>65</v>
      </c>
      <c r="O126" s="4">
        <v>34</v>
      </c>
      <c r="P126" s="4">
        <v>40</v>
      </c>
      <c r="Q126" s="4">
        <v>10.6</v>
      </c>
      <c r="R126" s="4">
        <v>8</v>
      </c>
      <c r="S126" s="4">
        <v>1.74</v>
      </c>
      <c r="T126" s="4">
        <f t="shared" si="57"/>
        <v>3.1154879140555057E-6</v>
      </c>
      <c r="U126" s="4">
        <v>14.8</v>
      </c>
      <c r="V126" s="4">
        <v>3.4</v>
      </c>
      <c r="W126" s="4" t="s">
        <v>66</v>
      </c>
      <c r="X126" s="4">
        <v>4.51</v>
      </c>
      <c r="Y126" s="4">
        <v>40</v>
      </c>
      <c r="Z126" s="4">
        <v>2.74</v>
      </c>
      <c r="AA126" s="4">
        <v>7.4999999999999997E-2</v>
      </c>
      <c r="AB126" s="4" t="s">
        <v>65</v>
      </c>
      <c r="AC126" s="4">
        <v>0.09</v>
      </c>
      <c r="AD126" s="4">
        <v>8.5</v>
      </c>
      <c r="AE126" s="4">
        <v>20</v>
      </c>
      <c r="AF126" s="4">
        <v>0.05</v>
      </c>
      <c r="AG126" s="4">
        <v>11</v>
      </c>
      <c r="AH126" s="4">
        <v>182</v>
      </c>
      <c r="AI126" s="4" t="s">
        <v>67</v>
      </c>
      <c r="AJ126" s="4">
        <v>10100</v>
      </c>
      <c r="AK126" s="4">
        <v>0.9</v>
      </c>
      <c r="AL126" s="4">
        <v>9</v>
      </c>
      <c r="AM126" s="4" t="s">
        <v>68</v>
      </c>
      <c r="AN126" s="4">
        <v>26.9</v>
      </c>
      <c r="AO126" s="4">
        <v>2.4</v>
      </c>
      <c r="AP126" s="4">
        <v>129</v>
      </c>
      <c r="AQ126" s="4">
        <v>0.8</v>
      </c>
      <c r="AR126" s="4" t="s">
        <v>69</v>
      </c>
      <c r="AS126" s="4">
        <v>11.7</v>
      </c>
      <c r="AT126" s="4">
        <v>2500</v>
      </c>
      <c r="AU126" s="4">
        <v>0.4</v>
      </c>
      <c r="AV126" s="4">
        <v>4</v>
      </c>
      <c r="AW126" s="4">
        <v>40</v>
      </c>
      <c r="AX126" s="4">
        <v>198</v>
      </c>
      <c r="AY126" s="4">
        <v>22</v>
      </c>
      <c r="AZ126" s="4">
        <v>32</v>
      </c>
      <c r="BA126" s="4">
        <f t="shared" si="58"/>
        <v>4.8558421851289826E-5</v>
      </c>
      <c r="BB126" s="4">
        <v>126</v>
      </c>
      <c r="BC126" s="4">
        <v>29</v>
      </c>
      <c r="BD126" s="4">
        <v>59.1</v>
      </c>
      <c r="BE126" s="4">
        <v>6.95</v>
      </c>
      <c r="BF126" s="4">
        <v>25.4</v>
      </c>
      <c r="BG126" s="4">
        <v>4.7</v>
      </c>
      <c r="BH126" s="4">
        <v>0.85</v>
      </c>
      <c r="BI126" s="4">
        <v>4.2</v>
      </c>
      <c r="BJ126" s="4">
        <v>0.57999999999999996</v>
      </c>
      <c r="BK126" s="4">
        <v>3.5</v>
      </c>
      <c r="BL126" s="4">
        <v>0.68</v>
      </c>
      <c r="BM126" s="4">
        <v>2.15</v>
      </c>
      <c r="BN126" s="4">
        <v>0.3</v>
      </c>
      <c r="BO126" s="4">
        <v>2</v>
      </c>
      <c r="BP126" s="4">
        <v>0.32</v>
      </c>
      <c r="BQ126" s="4">
        <f t="shared" si="63"/>
        <v>0.76315789473684215</v>
      </c>
      <c r="BR126" s="4">
        <f t="shared" si="64"/>
        <v>0.73875000000000002</v>
      </c>
      <c r="BS126" s="4">
        <f t="shared" si="65"/>
        <v>0.7808988764044944</v>
      </c>
      <c r="BT126" s="4">
        <f t="shared" si="66"/>
        <v>0.79374999999999996</v>
      </c>
      <c r="BU126" s="4">
        <f t="shared" si="67"/>
        <v>0.83928571428571441</v>
      </c>
      <c r="BV126" s="4">
        <f t="shared" si="68"/>
        <v>0.7727272727272726</v>
      </c>
      <c r="BW126" s="4">
        <f t="shared" si="69"/>
        <v>0.8936170212765957</v>
      </c>
      <c r="BX126" s="4">
        <f t="shared" si="70"/>
        <v>0.75324675324675316</v>
      </c>
      <c r="BY126" s="4">
        <f t="shared" si="71"/>
        <v>0.79545454545454541</v>
      </c>
      <c r="BZ126" s="4">
        <f t="shared" si="72"/>
        <v>0.81481481481481477</v>
      </c>
      <c r="CA126" s="4">
        <f t="shared" si="73"/>
        <v>0.68</v>
      </c>
      <c r="CB126" s="4">
        <f t="shared" si="74"/>
        <v>0.74137931034482762</v>
      </c>
      <c r="CC126" s="4">
        <f t="shared" si="75"/>
        <v>0.74999999999999989</v>
      </c>
      <c r="CD126" s="4">
        <f t="shared" si="76"/>
        <v>0.7142857142857143</v>
      </c>
      <c r="CE126" s="4">
        <f t="shared" si="77"/>
        <v>0.7441860465116279</v>
      </c>
      <c r="CF126" s="4">
        <f t="shared" si="59"/>
        <v>0.96159375970446659</v>
      </c>
      <c r="CG126" s="4"/>
      <c r="CH126" s="4"/>
      <c r="CI126" s="4"/>
      <c r="CJ126" s="4"/>
      <c r="CK126" s="4"/>
    </row>
    <row r="127" spans="1:89" x14ac:dyDescent="0.25">
      <c r="A127" s="4" t="s">
        <v>202</v>
      </c>
      <c r="B127" s="4">
        <v>335</v>
      </c>
      <c r="C127" s="4" t="s">
        <v>64</v>
      </c>
      <c r="D127" s="4">
        <f t="shared" si="60"/>
        <v>0.30959752321981426</v>
      </c>
      <c r="E127" s="4">
        <f t="shared" si="61"/>
        <v>0.77399380804953566</v>
      </c>
      <c r="F127" s="4">
        <f t="shared" si="62"/>
        <v>21.671826625386998</v>
      </c>
      <c r="G127" s="4">
        <v>0.6</v>
      </c>
      <c r="H127" s="4">
        <v>6.46</v>
      </c>
      <c r="I127" s="4">
        <v>25</v>
      </c>
      <c r="J127" s="4">
        <v>340</v>
      </c>
      <c r="K127" s="4">
        <v>4</v>
      </c>
      <c r="L127" s="4">
        <v>0.5</v>
      </c>
      <c r="M127" s="4">
        <v>4.97</v>
      </c>
      <c r="N127" s="4" t="s">
        <v>65</v>
      </c>
      <c r="O127" s="4">
        <v>28</v>
      </c>
      <c r="P127" s="4">
        <v>40</v>
      </c>
      <c r="Q127" s="4">
        <v>11.4</v>
      </c>
      <c r="R127" s="4">
        <v>10</v>
      </c>
      <c r="S127" s="4">
        <v>3.27</v>
      </c>
      <c r="T127" s="4">
        <f t="shared" si="57"/>
        <v>5.8549686660698297E-6</v>
      </c>
      <c r="U127" s="4">
        <v>21.4</v>
      </c>
      <c r="V127" s="4">
        <v>2</v>
      </c>
      <c r="W127" s="4" t="s">
        <v>66</v>
      </c>
      <c r="X127" s="4">
        <v>4.67</v>
      </c>
      <c r="Y127" s="4">
        <v>160</v>
      </c>
      <c r="Z127" s="4">
        <v>3.65</v>
      </c>
      <c r="AA127" s="4">
        <v>0.20499999999999999</v>
      </c>
      <c r="AB127" s="4">
        <v>2</v>
      </c>
      <c r="AC127" s="4">
        <v>0.11</v>
      </c>
      <c r="AD127" s="4">
        <v>8.5</v>
      </c>
      <c r="AE127" s="4">
        <v>38</v>
      </c>
      <c r="AF127" s="4">
        <v>7.4999999999999997E-2</v>
      </c>
      <c r="AG127" s="4">
        <v>11</v>
      </c>
      <c r="AH127" s="4">
        <v>214</v>
      </c>
      <c r="AI127" s="4" t="s">
        <v>67</v>
      </c>
      <c r="AJ127" s="4">
        <v>3550</v>
      </c>
      <c r="AK127" s="4">
        <v>1.9</v>
      </c>
      <c r="AL127" s="4">
        <v>10</v>
      </c>
      <c r="AM127" s="4" t="s">
        <v>68</v>
      </c>
      <c r="AN127" s="4">
        <v>23.3</v>
      </c>
      <c r="AO127" s="4">
        <v>3.5</v>
      </c>
      <c r="AP127" s="4">
        <v>26</v>
      </c>
      <c r="AQ127" s="4">
        <v>0.8</v>
      </c>
      <c r="AR127" s="4" t="s">
        <v>69</v>
      </c>
      <c r="AS127" s="4">
        <v>11.5</v>
      </c>
      <c r="AT127" s="4">
        <v>2600</v>
      </c>
      <c r="AU127" s="4">
        <v>1.5</v>
      </c>
      <c r="AV127" s="4">
        <v>5</v>
      </c>
      <c r="AW127" s="4">
        <v>140</v>
      </c>
      <c r="AX127" s="4">
        <v>42</v>
      </c>
      <c r="AY127" s="4">
        <v>16</v>
      </c>
      <c r="AZ127" s="4">
        <v>38</v>
      </c>
      <c r="BA127" s="4">
        <f t="shared" si="58"/>
        <v>5.7663125948406679E-5</v>
      </c>
      <c r="BB127" s="4">
        <v>76</v>
      </c>
      <c r="BC127" s="4">
        <v>31.1</v>
      </c>
      <c r="BD127" s="4">
        <v>54.5</v>
      </c>
      <c r="BE127" s="4">
        <v>6.4</v>
      </c>
      <c r="BF127" s="4">
        <v>24</v>
      </c>
      <c r="BG127" s="4">
        <v>4.5999999999999996</v>
      </c>
      <c r="BH127" s="4">
        <v>0.85</v>
      </c>
      <c r="BI127" s="4">
        <v>4.2</v>
      </c>
      <c r="BJ127" s="4">
        <v>0.57999999999999996</v>
      </c>
      <c r="BK127" s="4">
        <v>3.3</v>
      </c>
      <c r="BL127" s="4">
        <v>0.64</v>
      </c>
      <c r="BM127" s="4">
        <v>1.9</v>
      </c>
      <c r="BN127" s="4">
        <v>0.3</v>
      </c>
      <c r="BO127" s="4">
        <v>1.7</v>
      </c>
      <c r="BP127" s="4">
        <v>0.28000000000000003</v>
      </c>
      <c r="BQ127" s="4">
        <f t="shared" si="63"/>
        <v>0.81842105263157894</v>
      </c>
      <c r="BR127" s="4">
        <f t="shared" si="64"/>
        <v>0.68125000000000002</v>
      </c>
      <c r="BS127" s="4">
        <f t="shared" si="65"/>
        <v>0.7191011235955056</v>
      </c>
      <c r="BT127" s="4">
        <f t="shared" si="66"/>
        <v>0.75</v>
      </c>
      <c r="BU127" s="4">
        <f t="shared" si="67"/>
        <v>0.8214285714285714</v>
      </c>
      <c r="BV127" s="4">
        <f t="shared" si="68"/>
        <v>0.7727272727272726</v>
      </c>
      <c r="BW127" s="4">
        <f t="shared" si="69"/>
        <v>0.8936170212765957</v>
      </c>
      <c r="BX127" s="4">
        <f t="shared" si="70"/>
        <v>0.75324675324675316</v>
      </c>
      <c r="BY127" s="4">
        <f t="shared" si="71"/>
        <v>0.74999999999999989</v>
      </c>
      <c r="BZ127" s="4">
        <f t="shared" si="72"/>
        <v>0.59259259259259256</v>
      </c>
      <c r="CA127" s="4">
        <f t="shared" si="73"/>
        <v>0.64</v>
      </c>
      <c r="CB127" s="4">
        <f t="shared" si="74"/>
        <v>0.65517241379310343</v>
      </c>
      <c r="CC127" s="4">
        <f t="shared" si="75"/>
        <v>0.74999999999999989</v>
      </c>
      <c r="CD127" s="4">
        <f t="shared" si="76"/>
        <v>0.60714285714285721</v>
      </c>
      <c r="CE127" s="4">
        <f t="shared" si="77"/>
        <v>0.65116279069767447</v>
      </c>
      <c r="CF127" s="4">
        <f t="shared" si="59"/>
        <v>0.98807029724121098</v>
      </c>
      <c r="CG127" s="4"/>
      <c r="CH127" s="4"/>
      <c r="CI127" s="4"/>
      <c r="CJ127" s="4"/>
      <c r="CK127" s="4"/>
    </row>
    <row r="128" spans="1:89" x14ac:dyDescent="0.25">
      <c r="A128" s="4" t="s">
        <v>204</v>
      </c>
      <c r="B128" s="4">
        <v>336.8</v>
      </c>
      <c r="C128" s="4" t="s">
        <v>64</v>
      </c>
      <c r="D128" s="4" t="e">
        <f t="shared" si="60"/>
        <v>#VALUE!</v>
      </c>
      <c r="E128" s="4">
        <f t="shared" si="61"/>
        <v>0.59347181008902072</v>
      </c>
      <c r="F128" s="4">
        <f t="shared" si="62"/>
        <v>8.9020771513353107</v>
      </c>
      <c r="G128" s="4" t="s">
        <v>69</v>
      </c>
      <c r="H128" s="4">
        <v>6.74</v>
      </c>
      <c r="I128" s="4">
        <v>36</v>
      </c>
      <c r="J128" s="4">
        <v>380</v>
      </c>
      <c r="K128" s="4">
        <v>2.5</v>
      </c>
      <c r="L128" s="4">
        <v>0.6</v>
      </c>
      <c r="M128" s="4">
        <v>3.45</v>
      </c>
      <c r="N128" s="4" t="s">
        <v>65</v>
      </c>
      <c r="O128" s="4">
        <v>17</v>
      </c>
      <c r="P128" s="4">
        <v>40</v>
      </c>
      <c r="Q128" s="4">
        <v>12.3</v>
      </c>
      <c r="R128" s="4">
        <v>24</v>
      </c>
      <c r="S128" s="4">
        <v>4.08</v>
      </c>
      <c r="T128" s="4">
        <f t="shared" si="57"/>
        <v>7.3052820053715307E-6</v>
      </c>
      <c r="U128" s="4">
        <v>19.399999999999999</v>
      </c>
      <c r="V128" s="4">
        <v>3.2</v>
      </c>
      <c r="W128" s="4" t="s">
        <v>66</v>
      </c>
      <c r="X128" s="4">
        <v>6.4</v>
      </c>
      <c r="Y128" s="4">
        <v>30</v>
      </c>
      <c r="Z128" s="4">
        <v>2.56</v>
      </c>
      <c r="AA128" s="4">
        <v>9.5000000000000001E-2</v>
      </c>
      <c r="AB128" s="4" t="s">
        <v>65</v>
      </c>
      <c r="AC128" s="4">
        <v>0.09</v>
      </c>
      <c r="AD128" s="4">
        <v>14</v>
      </c>
      <c r="AE128" s="4">
        <v>16</v>
      </c>
      <c r="AF128" s="4">
        <v>0.05</v>
      </c>
      <c r="AG128" s="4">
        <v>17</v>
      </c>
      <c r="AH128" s="4">
        <v>186</v>
      </c>
      <c r="AI128" s="4" t="s">
        <v>67</v>
      </c>
      <c r="AJ128" s="4">
        <v>1200</v>
      </c>
      <c r="AK128" s="4">
        <v>2.4</v>
      </c>
      <c r="AL128" s="4">
        <v>10</v>
      </c>
      <c r="AM128" s="4" t="s">
        <v>68</v>
      </c>
      <c r="AN128" s="4">
        <v>24.7</v>
      </c>
      <c r="AO128" s="4">
        <v>3</v>
      </c>
      <c r="AP128" s="4">
        <v>63.5</v>
      </c>
      <c r="AQ128" s="4">
        <v>1.1000000000000001</v>
      </c>
      <c r="AR128" s="4" t="s">
        <v>69</v>
      </c>
      <c r="AS128" s="4">
        <v>12.4</v>
      </c>
      <c r="AT128" s="4">
        <v>2700</v>
      </c>
      <c r="AU128" s="4">
        <v>1.2</v>
      </c>
      <c r="AV128" s="4">
        <v>4</v>
      </c>
      <c r="AW128" s="4">
        <v>60</v>
      </c>
      <c r="AX128" s="4">
        <v>51</v>
      </c>
      <c r="AY128" s="4">
        <v>27</v>
      </c>
      <c r="AZ128" s="4">
        <v>28</v>
      </c>
      <c r="BA128" s="4">
        <f t="shared" si="58"/>
        <v>4.2488619119878598E-5</v>
      </c>
      <c r="BB128" s="4">
        <v>123</v>
      </c>
      <c r="BC128" s="4">
        <v>35.200000000000003</v>
      </c>
      <c r="BD128" s="4">
        <v>72.900000000000006</v>
      </c>
      <c r="BE128" s="4">
        <v>8.4499999999999993</v>
      </c>
      <c r="BF128" s="4">
        <v>30.2</v>
      </c>
      <c r="BG128" s="4">
        <v>5.4</v>
      </c>
      <c r="BH128" s="4">
        <v>1</v>
      </c>
      <c r="BI128" s="4">
        <v>5.2</v>
      </c>
      <c r="BJ128" s="4">
        <v>0.72</v>
      </c>
      <c r="BK128" s="4">
        <v>4.3499999999999996</v>
      </c>
      <c r="BL128" s="4">
        <v>0.82</v>
      </c>
      <c r="BM128" s="4">
        <v>2.5</v>
      </c>
      <c r="BN128" s="4">
        <v>0.4</v>
      </c>
      <c r="BO128" s="4">
        <v>2.2999999999999998</v>
      </c>
      <c r="BP128" s="4">
        <v>0.38</v>
      </c>
      <c r="BQ128" s="4">
        <f t="shared" si="63"/>
        <v>0.92631578947368431</v>
      </c>
      <c r="BR128" s="4">
        <f t="shared" si="64"/>
        <v>0.91125000000000012</v>
      </c>
      <c r="BS128" s="4">
        <f t="shared" si="65"/>
        <v>0.94943820224719089</v>
      </c>
      <c r="BT128" s="4">
        <f t="shared" si="66"/>
        <v>0.94374999999999998</v>
      </c>
      <c r="BU128" s="4">
        <f t="shared" si="67"/>
        <v>0.96428571428571441</v>
      </c>
      <c r="BV128" s="4">
        <f t="shared" si="68"/>
        <v>0.90909090909090906</v>
      </c>
      <c r="BW128" s="4">
        <f t="shared" si="69"/>
        <v>1.1063829787234043</v>
      </c>
      <c r="BX128" s="4">
        <f t="shared" si="70"/>
        <v>0.93506493506493504</v>
      </c>
      <c r="BY128" s="4">
        <f t="shared" si="71"/>
        <v>0.98863636363636342</v>
      </c>
      <c r="BZ128" s="4">
        <f t="shared" si="72"/>
        <v>1</v>
      </c>
      <c r="CA128" s="4">
        <f t="shared" si="73"/>
        <v>0.82</v>
      </c>
      <c r="CB128" s="4">
        <f t="shared" si="74"/>
        <v>0.86206896551724144</v>
      </c>
      <c r="CC128" s="4">
        <f t="shared" si="75"/>
        <v>1</v>
      </c>
      <c r="CD128" s="4">
        <f t="shared" si="76"/>
        <v>0.8214285714285714</v>
      </c>
      <c r="CE128" s="4">
        <f t="shared" si="77"/>
        <v>0.88372093023255816</v>
      </c>
      <c r="CF128" s="4">
        <f t="shared" si="59"/>
        <v>0.95402795661041317</v>
      </c>
      <c r="CG128" s="4"/>
      <c r="CH128" s="4"/>
      <c r="CI128" s="4"/>
      <c r="CJ128" s="4"/>
      <c r="CK128" s="4"/>
    </row>
    <row r="129" spans="1:95" x14ac:dyDescent="0.25">
      <c r="A129" s="4" t="s">
        <v>205</v>
      </c>
      <c r="B129" s="4">
        <v>340.8</v>
      </c>
      <c r="C129" s="4" t="s">
        <v>64</v>
      </c>
      <c r="D129" s="4">
        <f t="shared" si="60"/>
        <v>0.22761760242792109</v>
      </c>
      <c r="E129" s="4">
        <f t="shared" si="61"/>
        <v>0.53110773899848251</v>
      </c>
      <c r="F129" s="4">
        <f t="shared" si="62"/>
        <v>9.1047040971168443</v>
      </c>
      <c r="G129" s="4" t="s">
        <v>69</v>
      </c>
      <c r="H129" s="4">
        <v>6.59</v>
      </c>
      <c r="I129" s="4">
        <v>8</v>
      </c>
      <c r="J129" s="4">
        <v>280</v>
      </c>
      <c r="K129" s="4">
        <v>4</v>
      </c>
      <c r="L129" s="4">
        <v>0.4</v>
      </c>
      <c r="M129" s="4">
        <v>2.95</v>
      </c>
      <c r="N129" s="4" t="s">
        <v>65</v>
      </c>
      <c r="O129" s="4">
        <v>23</v>
      </c>
      <c r="P129" s="4">
        <v>40</v>
      </c>
      <c r="Q129" s="4">
        <v>14.2</v>
      </c>
      <c r="R129" s="4">
        <v>10</v>
      </c>
      <c r="S129" s="4">
        <v>4.3499999999999996</v>
      </c>
      <c r="T129" s="4">
        <f t="shared" si="57"/>
        <v>7.7887197851387649E-6</v>
      </c>
      <c r="U129" s="4">
        <v>17.2</v>
      </c>
      <c r="V129" s="4">
        <v>5.2</v>
      </c>
      <c r="W129" s="4" t="s">
        <v>66</v>
      </c>
      <c r="X129" s="4">
        <v>5.55</v>
      </c>
      <c r="Y129" s="4">
        <v>30</v>
      </c>
      <c r="Z129" s="4">
        <v>2.56</v>
      </c>
      <c r="AA129" s="4">
        <v>6.5000000000000002E-2</v>
      </c>
      <c r="AB129" s="4">
        <v>1.5</v>
      </c>
      <c r="AC129" s="4">
        <v>0.09</v>
      </c>
      <c r="AD129" s="4">
        <v>11.5</v>
      </c>
      <c r="AE129" s="4">
        <v>20</v>
      </c>
      <c r="AF129" s="4">
        <v>5.5E-2</v>
      </c>
      <c r="AG129" s="4">
        <v>7</v>
      </c>
      <c r="AH129" s="4">
        <v>204</v>
      </c>
      <c r="AI129" s="4" t="s">
        <v>67</v>
      </c>
      <c r="AJ129" s="4" t="s">
        <v>77</v>
      </c>
      <c r="AK129" s="4">
        <v>2.1</v>
      </c>
      <c r="AL129" s="4">
        <v>10</v>
      </c>
      <c r="AM129" s="4" t="s">
        <v>68</v>
      </c>
      <c r="AN129" s="4">
        <v>26.3</v>
      </c>
      <c r="AO129" s="4">
        <v>3</v>
      </c>
      <c r="AP129" s="4">
        <v>68.5</v>
      </c>
      <c r="AQ129" s="4">
        <v>1</v>
      </c>
      <c r="AR129" s="4" t="s">
        <v>69</v>
      </c>
      <c r="AS129" s="4">
        <v>14.8</v>
      </c>
      <c r="AT129" s="4">
        <v>3000</v>
      </c>
      <c r="AU129" s="4">
        <v>0.5</v>
      </c>
      <c r="AV129" s="4">
        <v>3.5</v>
      </c>
      <c r="AW129" s="4">
        <v>60</v>
      </c>
      <c r="AX129" s="4">
        <v>93</v>
      </c>
      <c r="AY129" s="4">
        <v>23</v>
      </c>
      <c r="AZ129" s="4">
        <v>36</v>
      </c>
      <c r="BA129" s="4">
        <f t="shared" si="58"/>
        <v>5.4628224582701055E-5</v>
      </c>
      <c r="BB129" s="4">
        <v>196</v>
      </c>
      <c r="BC129" s="4">
        <v>39.6</v>
      </c>
      <c r="BD129" s="4">
        <v>83</v>
      </c>
      <c r="BE129" s="4">
        <v>9.5</v>
      </c>
      <c r="BF129" s="4">
        <v>34.299999999999997</v>
      </c>
      <c r="BG129" s="4">
        <v>5.35</v>
      </c>
      <c r="BH129" s="4">
        <v>0.9</v>
      </c>
      <c r="BI129" s="4">
        <v>4.4000000000000004</v>
      </c>
      <c r="BJ129" s="4">
        <v>0.64</v>
      </c>
      <c r="BK129" s="4">
        <v>3.95</v>
      </c>
      <c r="BL129" s="4">
        <v>0.76</v>
      </c>
      <c r="BM129" s="4">
        <v>2.4500000000000002</v>
      </c>
      <c r="BN129" s="4">
        <v>0.35</v>
      </c>
      <c r="BO129" s="4">
        <v>2.2999999999999998</v>
      </c>
      <c r="BP129" s="4">
        <v>0.36</v>
      </c>
      <c r="BQ129" s="4">
        <f t="shared" si="63"/>
        <v>1.0421052631578949</v>
      </c>
      <c r="BR129" s="4">
        <f t="shared" si="64"/>
        <v>1.0375000000000001</v>
      </c>
      <c r="BS129" s="4">
        <f t="shared" si="65"/>
        <v>1.0674157303370786</v>
      </c>
      <c r="BT129" s="4">
        <f t="shared" si="66"/>
        <v>1.0718749999999999</v>
      </c>
      <c r="BU129" s="4">
        <f t="shared" si="67"/>
        <v>0.9553571428571429</v>
      </c>
      <c r="BV129" s="4">
        <f t="shared" si="68"/>
        <v>0.81818181818181812</v>
      </c>
      <c r="BW129" s="4">
        <f t="shared" si="69"/>
        <v>0.93617021276595747</v>
      </c>
      <c r="BX129" s="4">
        <f t="shared" si="70"/>
        <v>0.83116883116883111</v>
      </c>
      <c r="BY129" s="4">
        <f t="shared" si="71"/>
        <v>0.89772727272727271</v>
      </c>
      <c r="BZ129" s="4">
        <f t="shared" si="72"/>
        <v>0.85185185185185186</v>
      </c>
      <c r="CA129" s="4">
        <f t="shared" si="73"/>
        <v>0.76</v>
      </c>
      <c r="CB129" s="4">
        <f t="shared" si="74"/>
        <v>0.84482758620689669</v>
      </c>
      <c r="CC129" s="4">
        <f t="shared" si="75"/>
        <v>0.87499999999999989</v>
      </c>
      <c r="CD129" s="4">
        <f t="shared" si="76"/>
        <v>0.8214285714285714</v>
      </c>
      <c r="CE129" s="4">
        <f t="shared" si="77"/>
        <v>0.83720930232558133</v>
      </c>
      <c r="CF129" s="4">
        <f t="shared" si="59"/>
        <v>0.97603423216759011</v>
      </c>
      <c r="CG129" s="4"/>
      <c r="CH129" s="4"/>
      <c r="CI129" s="4"/>
      <c r="CJ129" s="4"/>
      <c r="CK129" s="4"/>
    </row>
    <row r="130" spans="1:95" x14ac:dyDescent="0.25">
      <c r="A130" s="4" t="s">
        <v>206</v>
      </c>
      <c r="B130" s="4">
        <v>341.7</v>
      </c>
      <c r="C130" s="4" t="s">
        <v>64</v>
      </c>
      <c r="D130" s="4">
        <f t="shared" ref="D130:D161" si="78">AB130/H130</f>
        <v>0.1584786053882726</v>
      </c>
      <c r="E130" s="4">
        <f t="shared" ref="E130:E161" si="79">AV130/H130</f>
        <v>0.55467511885895404</v>
      </c>
      <c r="F130" s="4">
        <f t="shared" ref="F130:F161" si="80">AW130/H130</f>
        <v>9.5087163232963547</v>
      </c>
      <c r="G130" s="4" t="s">
        <v>69</v>
      </c>
      <c r="H130" s="4">
        <v>6.31</v>
      </c>
      <c r="I130" s="4">
        <v>8</v>
      </c>
      <c r="J130" s="4">
        <v>320</v>
      </c>
      <c r="K130" s="4">
        <v>2</v>
      </c>
      <c r="L130" s="4">
        <v>0.5</v>
      </c>
      <c r="M130" s="4">
        <v>3.79</v>
      </c>
      <c r="N130" s="4" t="s">
        <v>65</v>
      </c>
      <c r="O130" s="4">
        <v>19</v>
      </c>
      <c r="P130" s="4">
        <v>40</v>
      </c>
      <c r="Q130" s="4">
        <v>12.5</v>
      </c>
      <c r="R130" s="4">
        <v>10</v>
      </c>
      <c r="S130" s="4">
        <v>3.88</v>
      </c>
      <c r="T130" s="4">
        <f t="shared" si="57"/>
        <v>6.9471799462846912E-6</v>
      </c>
      <c r="U130" s="4">
        <v>15.4</v>
      </c>
      <c r="V130" s="4">
        <v>3.4</v>
      </c>
      <c r="W130" s="4" t="s">
        <v>66</v>
      </c>
      <c r="X130" s="4">
        <v>5.51</v>
      </c>
      <c r="Y130" s="4">
        <v>30</v>
      </c>
      <c r="Z130" s="4">
        <v>3.02</v>
      </c>
      <c r="AA130" s="4">
        <v>8.5000000000000006E-2</v>
      </c>
      <c r="AB130" s="4">
        <v>1</v>
      </c>
      <c r="AC130" s="4">
        <v>0.09</v>
      </c>
      <c r="AD130" s="4">
        <v>9.5</v>
      </c>
      <c r="AE130" s="4">
        <v>18</v>
      </c>
      <c r="AF130" s="4">
        <v>4.4999999999999998E-2</v>
      </c>
      <c r="AG130" s="4">
        <v>8</v>
      </c>
      <c r="AH130" s="4">
        <v>199</v>
      </c>
      <c r="AI130" s="4" t="s">
        <v>67</v>
      </c>
      <c r="AJ130" s="4" t="s">
        <v>77</v>
      </c>
      <c r="AK130" s="4">
        <v>1.7</v>
      </c>
      <c r="AL130" s="4">
        <v>10</v>
      </c>
      <c r="AM130" s="4" t="s">
        <v>68</v>
      </c>
      <c r="AN130" s="4">
        <v>24.9</v>
      </c>
      <c r="AO130" s="4">
        <v>2.7</v>
      </c>
      <c r="AP130" s="4">
        <v>62.5</v>
      </c>
      <c r="AQ130" s="4">
        <v>0.9</v>
      </c>
      <c r="AR130" s="4" t="s">
        <v>69</v>
      </c>
      <c r="AS130" s="4">
        <v>12.2</v>
      </c>
      <c r="AT130" s="4">
        <v>2800.0000000000005</v>
      </c>
      <c r="AU130" s="4">
        <v>0.4</v>
      </c>
      <c r="AV130" s="4">
        <v>3.5</v>
      </c>
      <c r="AW130" s="4">
        <v>60</v>
      </c>
      <c r="AX130" s="4">
        <v>90</v>
      </c>
      <c r="AY130" s="4">
        <v>23</v>
      </c>
      <c r="AZ130" s="4">
        <v>36</v>
      </c>
      <c r="BA130" s="4">
        <f t="shared" si="58"/>
        <v>5.4628224582701055E-5</v>
      </c>
      <c r="BB130" s="4">
        <v>123</v>
      </c>
      <c r="BC130" s="4">
        <v>34.299999999999997</v>
      </c>
      <c r="BD130" s="4">
        <v>72.099999999999994</v>
      </c>
      <c r="BE130" s="4">
        <v>8.1999999999999993</v>
      </c>
      <c r="BF130" s="4">
        <v>29.4</v>
      </c>
      <c r="BG130" s="4">
        <v>4.8</v>
      </c>
      <c r="BH130" s="4">
        <v>0.8</v>
      </c>
      <c r="BI130" s="4">
        <v>4</v>
      </c>
      <c r="BJ130" s="4">
        <v>0.56000000000000005</v>
      </c>
      <c r="BK130" s="4">
        <v>3.4</v>
      </c>
      <c r="BL130" s="4">
        <v>0.66</v>
      </c>
      <c r="BM130" s="4">
        <v>2</v>
      </c>
      <c r="BN130" s="4">
        <v>0.3</v>
      </c>
      <c r="BO130" s="4">
        <v>1.9</v>
      </c>
      <c r="BP130" s="4">
        <v>0.3</v>
      </c>
      <c r="BQ130" s="4">
        <f t="shared" ref="BQ130:BQ161" si="81">BC130/38</f>
        <v>0.90263157894736834</v>
      </c>
      <c r="BR130" s="4">
        <f t="shared" ref="BR130:BR161" si="82">BD130/80</f>
        <v>0.90124999999999988</v>
      </c>
      <c r="BS130" s="4">
        <f t="shared" ref="BS130:BS161" si="83">BE130/8.9</f>
        <v>0.92134831460674149</v>
      </c>
      <c r="BT130" s="4">
        <f t="shared" ref="BT130:BT161" si="84">BF130/32</f>
        <v>0.91874999999999996</v>
      </c>
      <c r="BU130" s="4">
        <f t="shared" ref="BU130:BU161" si="85">BG130/5.6</f>
        <v>0.85714285714285721</v>
      </c>
      <c r="BV130" s="4">
        <f t="shared" ref="BV130:BV161" si="86">BH130/1.1</f>
        <v>0.72727272727272729</v>
      </c>
      <c r="BW130" s="4">
        <f t="shared" ref="BW130:BW161" si="87">BI130/4.7</f>
        <v>0.85106382978723405</v>
      </c>
      <c r="BX130" s="4">
        <f t="shared" ref="BX130:BX161" si="88">BJ130/0.77</f>
        <v>0.72727272727272729</v>
      </c>
      <c r="BY130" s="4">
        <f t="shared" ref="BY130:BY161" si="89">BK130/4.4</f>
        <v>0.7727272727272726</v>
      </c>
      <c r="BZ130" s="4">
        <f t="shared" ref="BZ130:BZ161" si="90">AY130/27</f>
        <v>0.85185185185185186</v>
      </c>
      <c r="CA130" s="4">
        <f t="shared" ref="CA130:CA161" si="91">BL130/1</f>
        <v>0.66</v>
      </c>
      <c r="CB130" s="4">
        <f t="shared" ref="CB130:CB161" si="92">BM130/2.9</f>
        <v>0.68965517241379315</v>
      </c>
      <c r="CC130" s="4">
        <f t="shared" ref="CC130:CC161" si="93">BN130/0.4</f>
        <v>0.74999999999999989</v>
      </c>
      <c r="CD130" s="4">
        <f t="shared" ref="CD130:CD161" si="94">BO130/2.8</f>
        <v>0.6785714285714286</v>
      </c>
      <c r="CE130" s="4">
        <f t="shared" ref="CE130:CE161" si="95">BP130/0.43</f>
        <v>0.69767441860465118</v>
      </c>
      <c r="CF130" s="4">
        <f t="shared" si="59"/>
        <v>0.97542737186756401</v>
      </c>
      <c r="CG130" s="4"/>
      <c r="CH130" s="4"/>
      <c r="CI130" s="4"/>
      <c r="CJ130" s="4"/>
      <c r="CK130" s="4"/>
    </row>
    <row r="131" spans="1:95" x14ac:dyDescent="0.25">
      <c r="A131" s="4" t="s">
        <v>207</v>
      </c>
      <c r="B131" s="4">
        <v>344.9</v>
      </c>
      <c r="C131" s="4" t="s">
        <v>64</v>
      </c>
      <c r="D131" s="4">
        <f t="shared" si="78"/>
        <v>0.17064846416382251</v>
      </c>
      <c r="E131" s="4">
        <f t="shared" si="79"/>
        <v>0.51194539249146753</v>
      </c>
      <c r="F131" s="4">
        <f t="shared" si="80"/>
        <v>10.238907849829351</v>
      </c>
      <c r="G131" s="4" t="s">
        <v>69</v>
      </c>
      <c r="H131" s="4">
        <v>5.86</v>
      </c>
      <c r="I131" s="4">
        <v>9</v>
      </c>
      <c r="J131" s="4">
        <v>260</v>
      </c>
      <c r="K131" s="4">
        <v>3</v>
      </c>
      <c r="L131" s="4">
        <v>0.5</v>
      </c>
      <c r="M131" s="4">
        <v>3.79</v>
      </c>
      <c r="N131" s="4" t="s">
        <v>65</v>
      </c>
      <c r="O131" s="4">
        <v>20</v>
      </c>
      <c r="P131" s="4">
        <v>40</v>
      </c>
      <c r="Q131" s="4">
        <v>12.9</v>
      </c>
      <c r="R131" s="4">
        <v>8</v>
      </c>
      <c r="S131" s="4">
        <v>5.01</v>
      </c>
      <c r="T131" s="4">
        <f t="shared" ref="T131:T193" si="96">(S131/10^6*100)/55.85</f>
        <v>8.970456580125335E-6</v>
      </c>
      <c r="U131" s="4">
        <v>14.6</v>
      </c>
      <c r="V131" s="4">
        <v>2.8</v>
      </c>
      <c r="W131" s="4" t="s">
        <v>66</v>
      </c>
      <c r="X131" s="4">
        <v>5.17</v>
      </c>
      <c r="Y131" s="4">
        <v>30</v>
      </c>
      <c r="Z131" s="4">
        <v>2.82</v>
      </c>
      <c r="AA131" s="4">
        <v>8.5000000000000006E-2</v>
      </c>
      <c r="AB131" s="4">
        <v>1</v>
      </c>
      <c r="AC131" s="4">
        <v>0.09</v>
      </c>
      <c r="AD131" s="4">
        <v>8.5</v>
      </c>
      <c r="AE131" s="4">
        <v>14</v>
      </c>
      <c r="AF131" s="4">
        <v>0.04</v>
      </c>
      <c r="AG131" s="4">
        <v>7</v>
      </c>
      <c r="AH131" s="4">
        <v>189</v>
      </c>
      <c r="AI131" s="4" t="s">
        <v>67</v>
      </c>
      <c r="AJ131" s="4" t="s">
        <v>77</v>
      </c>
      <c r="AK131" s="4">
        <v>1.8</v>
      </c>
      <c r="AL131" s="4">
        <v>10</v>
      </c>
      <c r="AM131" s="4" t="s">
        <v>68</v>
      </c>
      <c r="AN131" s="4">
        <v>24.7</v>
      </c>
      <c r="AO131" s="4">
        <v>2.6</v>
      </c>
      <c r="AP131" s="4">
        <v>55</v>
      </c>
      <c r="AQ131" s="4">
        <v>0.8</v>
      </c>
      <c r="AR131" s="4" t="s">
        <v>69</v>
      </c>
      <c r="AS131" s="4">
        <v>11.4</v>
      </c>
      <c r="AT131" s="4">
        <v>2650</v>
      </c>
      <c r="AU131" s="4">
        <v>0.3</v>
      </c>
      <c r="AV131" s="4">
        <v>3</v>
      </c>
      <c r="AW131" s="4">
        <v>60</v>
      </c>
      <c r="AX131" s="4">
        <v>93</v>
      </c>
      <c r="AY131" s="4">
        <v>23</v>
      </c>
      <c r="AZ131" s="4">
        <v>32</v>
      </c>
      <c r="BA131" s="4">
        <f t="shared" ref="BA131:BA193" si="97">(AZ131/10^6*100)/65.9</f>
        <v>4.8558421851289826E-5</v>
      </c>
      <c r="BB131" s="4">
        <v>104</v>
      </c>
      <c r="BC131" s="4">
        <v>28.2</v>
      </c>
      <c r="BD131" s="4">
        <v>57.8</v>
      </c>
      <c r="BE131" s="4">
        <v>6.75</v>
      </c>
      <c r="BF131" s="4">
        <v>24.9</v>
      </c>
      <c r="BG131" s="4">
        <v>4.25</v>
      </c>
      <c r="BH131" s="4">
        <v>0.8</v>
      </c>
      <c r="BI131" s="4">
        <v>3.8</v>
      </c>
      <c r="BJ131" s="4">
        <v>0.52</v>
      </c>
      <c r="BK131" s="4">
        <v>3.2</v>
      </c>
      <c r="BL131" s="4">
        <v>0.6</v>
      </c>
      <c r="BM131" s="4">
        <v>1.9</v>
      </c>
      <c r="BN131" s="4">
        <v>0.3</v>
      </c>
      <c r="BO131" s="4">
        <v>1.85</v>
      </c>
      <c r="BP131" s="4">
        <v>0.3</v>
      </c>
      <c r="BQ131" s="4">
        <f t="shared" si="81"/>
        <v>0.74210526315789471</v>
      </c>
      <c r="BR131" s="4">
        <f t="shared" si="82"/>
        <v>0.72249999999999992</v>
      </c>
      <c r="BS131" s="4">
        <f t="shared" si="83"/>
        <v>0.7584269662921348</v>
      </c>
      <c r="BT131" s="4">
        <f t="shared" si="84"/>
        <v>0.77812499999999996</v>
      </c>
      <c r="BU131" s="4">
        <f t="shared" si="85"/>
        <v>0.75892857142857151</v>
      </c>
      <c r="BV131" s="4">
        <f t="shared" si="86"/>
        <v>0.72727272727272729</v>
      </c>
      <c r="BW131" s="4">
        <f t="shared" si="87"/>
        <v>0.80851063829787229</v>
      </c>
      <c r="BX131" s="4">
        <f t="shared" si="88"/>
        <v>0.67532467532467533</v>
      </c>
      <c r="BY131" s="4">
        <f t="shared" si="89"/>
        <v>0.72727272727272729</v>
      </c>
      <c r="BZ131" s="4">
        <f t="shared" si="90"/>
        <v>0.85185185185185186</v>
      </c>
      <c r="CA131" s="4">
        <f t="shared" si="91"/>
        <v>0.6</v>
      </c>
      <c r="CB131" s="4">
        <f t="shared" si="92"/>
        <v>0.65517241379310343</v>
      </c>
      <c r="CC131" s="4">
        <f t="shared" si="93"/>
        <v>0.74999999999999989</v>
      </c>
      <c r="CD131" s="4">
        <f t="shared" si="94"/>
        <v>0.66071428571428581</v>
      </c>
      <c r="CE131" s="4">
        <f t="shared" si="95"/>
        <v>0.69767441860465118</v>
      </c>
      <c r="CF131" s="4">
        <f t="shared" ref="CF131:CF193" si="98">BR131*(BT131/(BS131^2))</f>
        <v>0.97737153806584354</v>
      </c>
      <c r="CG131" s="4"/>
      <c r="CH131" s="4"/>
      <c r="CI131" s="4"/>
      <c r="CJ131" s="4"/>
      <c r="CK131" s="4"/>
    </row>
    <row r="132" spans="1:95" x14ac:dyDescent="0.25">
      <c r="A132" s="4" t="s">
        <v>208</v>
      </c>
      <c r="B132" s="4">
        <v>353.4</v>
      </c>
      <c r="C132" s="4" t="s">
        <v>64</v>
      </c>
      <c r="D132" s="4">
        <f t="shared" si="78"/>
        <v>0.16207455429497569</v>
      </c>
      <c r="E132" s="4">
        <f t="shared" si="79"/>
        <v>0.48622366288492708</v>
      </c>
      <c r="F132" s="4">
        <f t="shared" si="80"/>
        <v>9.7244732576985413</v>
      </c>
      <c r="G132" s="4" t="s">
        <v>69</v>
      </c>
      <c r="H132" s="4">
        <v>6.17</v>
      </c>
      <c r="I132" s="4">
        <v>11</v>
      </c>
      <c r="J132" s="4">
        <v>300</v>
      </c>
      <c r="K132" s="4">
        <v>2</v>
      </c>
      <c r="L132" s="4">
        <v>0.4</v>
      </c>
      <c r="M132" s="4">
        <v>4.2</v>
      </c>
      <c r="N132" s="4" t="s">
        <v>65</v>
      </c>
      <c r="O132" s="4">
        <v>20</v>
      </c>
      <c r="P132" s="4">
        <v>40</v>
      </c>
      <c r="Q132" s="4">
        <v>12.4</v>
      </c>
      <c r="R132" s="4">
        <v>20</v>
      </c>
      <c r="S132" s="4">
        <v>4.9000000000000004</v>
      </c>
      <c r="T132" s="4">
        <f t="shared" si="96"/>
        <v>8.7735004476275747E-6</v>
      </c>
      <c r="U132" s="4">
        <v>15.6</v>
      </c>
      <c r="V132" s="4">
        <v>3.2</v>
      </c>
      <c r="W132" s="4" t="s">
        <v>66</v>
      </c>
      <c r="X132" s="4">
        <v>5.43</v>
      </c>
      <c r="Y132" s="4">
        <v>30</v>
      </c>
      <c r="Z132" s="4">
        <v>3.24</v>
      </c>
      <c r="AA132" s="4">
        <v>0.1</v>
      </c>
      <c r="AB132" s="4">
        <v>1</v>
      </c>
      <c r="AC132" s="4">
        <v>0.09</v>
      </c>
      <c r="AD132" s="4">
        <v>9</v>
      </c>
      <c r="AE132" s="4">
        <v>18</v>
      </c>
      <c r="AF132" s="4">
        <v>0.05</v>
      </c>
      <c r="AG132" s="4">
        <v>9</v>
      </c>
      <c r="AH132" s="4">
        <v>186</v>
      </c>
      <c r="AI132" s="4" t="s">
        <v>67</v>
      </c>
      <c r="AJ132" s="4" t="s">
        <v>77</v>
      </c>
      <c r="AK132" s="4">
        <v>1.5</v>
      </c>
      <c r="AL132" s="4">
        <v>10</v>
      </c>
      <c r="AM132" s="4" t="s">
        <v>68</v>
      </c>
      <c r="AN132" s="4">
        <v>24</v>
      </c>
      <c r="AO132" s="4">
        <v>2.5</v>
      </c>
      <c r="AP132" s="4">
        <v>56.5</v>
      </c>
      <c r="AQ132" s="4">
        <v>0.8</v>
      </c>
      <c r="AR132" s="4" t="s">
        <v>69</v>
      </c>
      <c r="AS132" s="4">
        <v>11.8</v>
      </c>
      <c r="AT132" s="4">
        <v>2650</v>
      </c>
      <c r="AU132" s="4">
        <v>0.4</v>
      </c>
      <c r="AV132" s="4">
        <v>3</v>
      </c>
      <c r="AW132" s="4">
        <v>60</v>
      </c>
      <c r="AX132" s="4">
        <v>93</v>
      </c>
      <c r="AY132" s="4">
        <v>24</v>
      </c>
      <c r="AZ132" s="4">
        <v>28</v>
      </c>
      <c r="BA132" s="4">
        <f t="shared" si="97"/>
        <v>4.2488619119878598E-5</v>
      </c>
      <c r="BB132" s="4">
        <v>119</v>
      </c>
      <c r="BC132" s="4">
        <v>31.2</v>
      </c>
      <c r="BD132" s="4">
        <v>63.4</v>
      </c>
      <c r="BE132" s="4">
        <v>7.5</v>
      </c>
      <c r="BF132" s="4">
        <v>27.3</v>
      </c>
      <c r="BG132" s="4">
        <v>4.8499999999999996</v>
      </c>
      <c r="BH132" s="4">
        <v>0.9</v>
      </c>
      <c r="BI132" s="4">
        <v>4.4000000000000004</v>
      </c>
      <c r="BJ132" s="4">
        <v>0.62</v>
      </c>
      <c r="BK132" s="4">
        <v>3.75</v>
      </c>
      <c r="BL132" s="4">
        <v>0.74</v>
      </c>
      <c r="BM132" s="4">
        <v>2.25</v>
      </c>
      <c r="BN132" s="4">
        <v>0.35</v>
      </c>
      <c r="BO132" s="4">
        <v>2.1</v>
      </c>
      <c r="BP132" s="4">
        <v>0.34</v>
      </c>
      <c r="BQ132" s="4">
        <f t="shared" si="81"/>
        <v>0.82105263157894737</v>
      </c>
      <c r="BR132" s="4">
        <f t="shared" si="82"/>
        <v>0.79249999999999998</v>
      </c>
      <c r="BS132" s="4">
        <f t="shared" si="83"/>
        <v>0.84269662921348309</v>
      </c>
      <c r="BT132" s="4">
        <f t="shared" si="84"/>
        <v>0.85312500000000002</v>
      </c>
      <c r="BU132" s="4">
        <f t="shared" si="85"/>
        <v>0.8660714285714286</v>
      </c>
      <c r="BV132" s="4">
        <f t="shared" si="86"/>
        <v>0.81818181818181812</v>
      </c>
      <c r="BW132" s="4">
        <f t="shared" si="87"/>
        <v>0.93617021276595747</v>
      </c>
      <c r="BX132" s="4">
        <f t="shared" si="88"/>
        <v>0.80519480519480513</v>
      </c>
      <c r="BY132" s="4">
        <f t="shared" si="89"/>
        <v>0.85227272727272718</v>
      </c>
      <c r="BZ132" s="4">
        <f t="shared" si="90"/>
        <v>0.88888888888888884</v>
      </c>
      <c r="CA132" s="4">
        <f t="shared" si="91"/>
        <v>0.74</v>
      </c>
      <c r="CB132" s="4">
        <f t="shared" si="92"/>
        <v>0.77586206896551724</v>
      </c>
      <c r="CC132" s="4">
        <f t="shared" si="93"/>
        <v>0.87499999999999989</v>
      </c>
      <c r="CD132" s="4">
        <f t="shared" si="94"/>
        <v>0.75000000000000011</v>
      </c>
      <c r="CE132" s="4">
        <f t="shared" si="95"/>
        <v>0.79069767441860472</v>
      </c>
      <c r="CF132" s="4">
        <f t="shared" si="98"/>
        <v>0.95207119583333366</v>
      </c>
      <c r="CG132" s="4"/>
      <c r="CH132" s="4"/>
      <c r="CI132" s="4"/>
      <c r="CJ132" s="4"/>
      <c r="CK132" s="4"/>
    </row>
    <row r="133" spans="1:95" s="3" customFormat="1" x14ac:dyDescent="0.25">
      <c r="A133" s="4" t="s">
        <v>209</v>
      </c>
      <c r="B133" s="4">
        <v>390.83</v>
      </c>
      <c r="C133" s="4" t="s">
        <v>64</v>
      </c>
      <c r="D133" s="4">
        <f t="shared" si="78"/>
        <v>0.57224606580829751</v>
      </c>
      <c r="E133" s="4">
        <f t="shared" si="79"/>
        <v>1.0014306151645207</v>
      </c>
      <c r="F133" s="4">
        <f t="shared" si="80"/>
        <v>11.444921316165951</v>
      </c>
      <c r="G133" s="4" t="s">
        <v>69</v>
      </c>
      <c r="H133" s="4">
        <v>6.99</v>
      </c>
      <c r="I133" s="4">
        <v>37</v>
      </c>
      <c r="J133" s="4">
        <v>7860</v>
      </c>
      <c r="K133" s="4">
        <v>4</v>
      </c>
      <c r="L133" s="4">
        <v>1.5</v>
      </c>
      <c r="M133" s="4">
        <v>1.1000000000000001</v>
      </c>
      <c r="N133" s="4" t="s">
        <v>65</v>
      </c>
      <c r="O133" s="4">
        <v>40</v>
      </c>
      <c r="P133" s="4">
        <v>60</v>
      </c>
      <c r="Q133" s="4">
        <v>15.8</v>
      </c>
      <c r="R133" s="4">
        <v>146</v>
      </c>
      <c r="S133" s="4">
        <v>10.9</v>
      </c>
      <c r="T133" s="4">
        <f t="shared" si="96"/>
        <v>1.9516562220232766E-5</v>
      </c>
      <c r="U133" s="4">
        <v>24</v>
      </c>
      <c r="V133" s="4">
        <v>2.8</v>
      </c>
      <c r="W133" s="4">
        <v>0.1</v>
      </c>
      <c r="X133" s="4">
        <v>5.56</v>
      </c>
      <c r="Y133" s="4">
        <v>50</v>
      </c>
      <c r="Z133" s="4">
        <v>1.49</v>
      </c>
      <c r="AA133" s="4">
        <v>0.16500000000000001</v>
      </c>
      <c r="AB133" s="4">
        <v>4</v>
      </c>
      <c r="AC133" s="4">
        <v>0.1</v>
      </c>
      <c r="AD133" s="4">
        <v>11</v>
      </c>
      <c r="AE133" s="4">
        <v>30</v>
      </c>
      <c r="AF133" s="4">
        <v>0.05</v>
      </c>
      <c r="AG133" s="4">
        <v>24</v>
      </c>
      <c r="AH133" s="4">
        <v>232</v>
      </c>
      <c r="AI133" s="4" t="s">
        <v>67</v>
      </c>
      <c r="AJ133" s="4">
        <v>1850</v>
      </c>
      <c r="AK133" s="4">
        <v>9.3000000000000007</v>
      </c>
      <c r="AL133" s="4">
        <v>12</v>
      </c>
      <c r="AM133" s="4" t="s">
        <v>68</v>
      </c>
      <c r="AN133" s="4">
        <v>22.9</v>
      </c>
      <c r="AO133" s="4">
        <v>3.8</v>
      </c>
      <c r="AP133" s="4">
        <v>96.5</v>
      </c>
      <c r="AQ133" s="4">
        <v>1</v>
      </c>
      <c r="AR133" s="4">
        <v>0.4</v>
      </c>
      <c r="AS133" s="4">
        <v>13.7</v>
      </c>
      <c r="AT133" s="4">
        <v>2800.0000000000005</v>
      </c>
      <c r="AU133" s="4">
        <v>0.7</v>
      </c>
      <c r="AV133" s="4">
        <v>7</v>
      </c>
      <c r="AW133" s="4">
        <v>80</v>
      </c>
      <c r="AX133" s="4">
        <v>63</v>
      </c>
      <c r="AY133" s="4">
        <v>16</v>
      </c>
      <c r="AZ133" s="4">
        <v>50</v>
      </c>
      <c r="BA133" s="4">
        <f t="shared" si="97"/>
        <v>7.5872534142640364E-5</v>
      </c>
      <c r="BB133" s="4">
        <v>101</v>
      </c>
      <c r="BC133" s="4">
        <v>63.9</v>
      </c>
      <c r="BD133" s="4">
        <v>121</v>
      </c>
      <c r="BE133" s="4">
        <v>11.8</v>
      </c>
      <c r="BF133" s="4">
        <v>37.299999999999997</v>
      </c>
      <c r="BG133" s="4">
        <v>4.7</v>
      </c>
      <c r="BH133" s="4">
        <v>0.95</v>
      </c>
      <c r="BI133" s="4">
        <v>3.6</v>
      </c>
      <c r="BJ133" s="4">
        <v>0.48</v>
      </c>
      <c r="BK133" s="4">
        <v>3</v>
      </c>
      <c r="BL133" s="4">
        <v>0.56000000000000005</v>
      </c>
      <c r="BM133" s="4">
        <v>1.75</v>
      </c>
      <c r="BN133" s="4">
        <v>0.25</v>
      </c>
      <c r="BO133" s="4">
        <v>1.7</v>
      </c>
      <c r="BP133" s="4">
        <v>0.28000000000000003</v>
      </c>
      <c r="BQ133" s="4">
        <f t="shared" si="81"/>
        <v>1.6815789473684211</v>
      </c>
      <c r="BR133" s="4">
        <f t="shared" si="82"/>
        <v>1.5125</v>
      </c>
      <c r="BS133" s="4">
        <f t="shared" si="83"/>
        <v>1.3258426966292136</v>
      </c>
      <c r="BT133" s="4">
        <f t="shared" si="84"/>
        <v>1.1656249999999999</v>
      </c>
      <c r="BU133" s="4">
        <f t="shared" si="85"/>
        <v>0.83928571428571441</v>
      </c>
      <c r="BV133" s="4">
        <f t="shared" si="86"/>
        <v>0.86363636363636354</v>
      </c>
      <c r="BW133" s="4">
        <f t="shared" si="87"/>
        <v>0.76595744680851063</v>
      </c>
      <c r="BX133" s="4">
        <f t="shared" si="88"/>
        <v>0.62337662337662336</v>
      </c>
      <c r="BY133" s="4">
        <f t="shared" si="89"/>
        <v>0.68181818181818177</v>
      </c>
      <c r="BZ133" s="4">
        <f t="shared" si="90"/>
        <v>0.59259259259259256</v>
      </c>
      <c r="CA133" s="4">
        <f t="shared" si="91"/>
        <v>0.56000000000000005</v>
      </c>
      <c r="CB133" s="4">
        <f t="shared" si="92"/>
        <v>0.60344827586206895</v>
      </c>
      <c r="CC133" s="4">
        <f t="shared" si="93"/>
        <v>0.625</v>
      </c>
      <c r="CD133" s="4">
        <f t="shared" si="94"/>
        <v>0.60714285714285721</v>
      </c>
      <c r="CE133" s="4">
        <f t="shared" si="95"/>
        <v>0.65116279069767447</v>
      </c>
      <c r="CF133" s="4">
        <f t="shared" si="98"/>
        <v>1.0029291067805584</v>
      </c>
      <c r="CG133" s="4"/>
      <c r="CH133" s="4"/>
      <c r="CI133" s="4"/>
      <c r="CJ133" s="4"/>
      <c r="CK133" s="4"/>
      <c r="CL133"/>
      <c r="CM133"/>
      <c r="CN133"/>
      <c r="CO133"/>
      <c r="CP133"/>
      <c r="CQ133"/>
    </row>
    <row r="134" spans="1:95" x14ac:dyDescent="0.25">
      <c r="A134" s="4" t="s">
        <v>210</v>
      </c>
      <c r="B134" s="4">
        <v>488.75</v>
      </c>
      <c r="C134" s="4" t="s">
        <v>203</v>
      </c>
      <c r="D134" s="4">
        <f t="shared" si="78"/>
        <v>0.50724637681159412</v>
      </c>
      <c r="E134" s="4">
        <f t="shared" si="79"/>
        <v>1.1594202898550725</v>
      </c>
      <c r="F134" s="4">
        <f t="shared" si="80"/>
        <v>11.594202898550725</v>
      </c>
      <c r="G134" s="4" t="s">
        <v>69</v>
      </c>
      <c r="H134" s="4">
        <v>6.9</v>
      </c>
      <c r="I134" s="4">
        <v>39</v>
      </c>
      <c r="J134" s="4">
        <v>2620</v>
      </c>
      <c r="K134" s="4">
        <v>4.5</v>
      </c>
      <c r="L134" s="4">
        <v>1.6</v>
      </c>
      <c r="M134" s="4">
        <v>1.29</v>
      </c>
      <c r="N134" s="4" t="s">
        <v>65</v>
      </c>
      <c r="O134" s="4">
        <v>37</v>
      </c>
      <c r="P134" s="4">
        <v>60</v>
      </c>
      <c r="Q134" s="4">
        <v>13.6</v>
      </c>
      <c r="R134" s="4">
        <v>26</v>
      </c>
      <c r="S134" s="4">
        <v>11.7</v>
      </c>
      <c r="T134" s="4">
        <f t="shared" si="96"/>
        <v>2.0948970456580127E-5</v>
      </c>
      <c r="U134" s="4">
        <v>21</v>
      </c>
      <c r="V134" s="4">
        <v>4.4000000000000004</v>
      </c>
      <c r="W134" s="4">
        <v>0.1</v>
      </c>
      <c r="X134" s="4">
        <v>5.86</v>
      </c>
      <c r="Y134" s="4">
        <v>50</v>
      </c>
      <c r="Z134" s="4">
        <v>1.47</v>
      </c>
      <c r="AA134" s="4">
        <v>0.185</v>
      </c>
      <c r="AB134" s="4">
        <v>3.5</v>
      </c>
      <c r="AC134" s="4">
        <v>0.1</v>
      </c>
      <c r="AD134" s="4">
        <v>11</v>
      </c>
      <c r="AE134" s="4">
        <v>26</v>
      </c>
      <c r="AF134" s="4">
        <v>4.4999999999999998E-2</v>
      </c>
      <c r="AG134" s="4">
        <v>23</v>
      </c>
      <c r="AH134" s="4">
        <v>232</v>
      </c>
      <c r="AI134" s="4" t="s">
        <v>67</v>
      </c>
      <c r="AJ134" s="4">
        <v>550</v>
      </c>
      <c r="AK134" s="4">
        <v>9.8000000000000007</v>
      </c>
      <c r="AL134" s="4">
        <v>11</v>
      </c>
      <c r="AM134" s="4" t="s">
        <v>68</v>
      </c>
      <c r="AN134" s="4">
        <v>23.7</v>
      </c>
      <c r="AO134" s="4">
        <v>3.3</v>
      </c>
      <c r="AP134" s="4">
        <v>75.5</v>
      </c>
      <c r="AQ134" s="4">
        <v>1.1000000000000001</v>
      </c>
      <c r="AR134" s="4">
        <v>0.4</v>
      </c>
      <c r="AS134" s="4">
        <v>13.5</v>
      </c>
      <c r="AT134" s="4">
        <v>2750</v>
      </c>
      <c r="AU134" s="4">
        <v>0.7</v>
      </c>
      <c r="AV134" s="4">
        <v>8</v>
      </c>
      <c r="AW134" s="4">
        <v>80</v>
      </c>
      <c r="AX134" s="4">
        <v>111</v>
      </c>
      <c r="AY134" s="4">
        <v>19</v>
      </c>
      <c r="AZ134" s="4">
        <v>44</v>
      </c>
      <c r="BA134" s="4">
        <f t="shared" si="97"/>
        <v>6.6767830045523518E-5</v>
      </c>
      <c r="BB134" s="4">
        <v>113</v>
      </c>
      <c r="BC134" s="4">
        <v>58.3</v>
      </c>
      <c r="BD134" s="4">
        <v>116</v>
      </c>
      <c r="BE134" s="4">
        <v>11.1</v>
      </c>
      <c r="BF134" s="4">
        <v>35.9</v>
      </c>
      <c r="BG134" s="4">
        <v>4.6500000000000004</v>
      </c>
      <c r="BH134" s="4">
        <v>0.95</v>
      </c>
      <c r="BI134" s="4">
        <v>3.6</v>
      </c>
      <c r="BJ134" s="4">
        <v>0.5</v>
      </c>
      <c r="BK134" s="4">
        <v>3.1</v>
      </c>
      <c r="BL134" s="4">
        <v>0.57999999999999996</v>
      </c>
      <c r="BM134" s="4">
        <v>1.85</v>
      </c>
      <c r="BN134" s="4">
        <v>0.3</v>
      </c>
      <c r="BO134" s="4">
        <v>1.7</v>
      </c>
      <c r="BP134" s="4">
        <v>0.28000000000000003</v>
      </c>
      <c r="BQ134" s="4">
        <f t="shared" si="81"/>
        <v>1.5342105263157895</v>
      </c>
      <c r="BR134" s="4">
        <f t="shared" si="82"/>
        <v>1.45</v>
      </c>
      <c r="BS134" s="4">
        <f t="shared" si="83"/>
        <v>1.247191011235955</v>
      </c>
      <c r="BT134" s="4">
        <f t="shared" si="84"/>
        <v>1.121875</v>
      </c>
      <c r="BU134" s="4">
        <f t="shared" si="85"/>
        <v>0.83035714285714302</v>
      </c>
      <c r="BV134" s="4">
        <f t="shared" si="86"/>
        <v>0.86363636363636354</v>
      </c>
      <c r="BW134" s="4">
        <f t="shared" si="87"/>
        <v>0.76595744680851063</v>
      </c>
      <c r="BX134" s="4">
        <f t="shared" si="88"/>
        <v>0.64935064935064934</v>
      </c>
      <c r="BY134" s="4">
        <f t="shared" si="89"/>
        <v>0.70454545454545447</v>
      </c>
      <c r="BZ134" s="4">
        <f t="shared" si="90"/>
        <v>0.70370370370370372</v>
      </c>
      <c r="CA134" s="4">
        <f t="shared" si="91"/>
        <v>0.57999999999999996</v>
      </c>
      <c r="CB134" s="4">
        <f t="shared" si="92"/>
        <v>0.63793103448275867</v>
      </c>
      <c r="CC134" s="4">
        <f t="shared" si="93"/>
        <v>0.74999999999999989</v>
      </c>
      <c r="CD134" s="4">
        <f t="shared" si="94"/>
        <v>0.60714285714285721</v>
      </c>
      <c r="CE134" s="4">
        <f t="shared" si="95"/>
        <v>0.65116279069767447</v>
      </c>
      <c r="CF134" s="4">
        <f t="shared" si="98"/>
        <v>1.0457949207653601</v>
      </c>
      <c r="CG134" s="4"/>
      <c r="CH134" s="4"/>
      <c r="CI134" s="4"/>
      <c r="CJ134" s="4"/>
      <c r="CK134" s="4"/>
    </row>
    <row r="135" spans="1:95" x14ac:dyDescent="0.25">
      <c r="A135" s="4" t="s">
        <v>211</v>
      </c>
      <c r="B135" s="4">
        <v>490.25</v>
      </c>
      <c r="C135" s="4" t="s">
        <v>203</v>
      </c>
      <c r="D135" s="4">
        <f t="shared" si="78"/>
        <v>0.41724617524339358</v>
      </c>
      <c r="E135" s="4">
        <f t="shared" si="79"/>
        <v>0.90403337969401942</v>
      </c>
      <c r="F135" s="4">
        <f t="shared" si="80"/>
        <v>11.126564673157162</v>
      </c>
      <c r="G135" s="4" t="s">
        <v>69</v>
      </c>
      <c r="H135" s="4">
        <v>7.19</v>
      </c>
      <c r="I135" s="4">
        <v>32</v>
      </c>
      <c r="J135" s="4">
        <v>400</v>
      </c>
      <c r="K135" s="4">
        <v>3.5</v>
      </c>
      <c r="L135" s="4">
        <v>1.3</v>
      </c>
      <c r="M135" s="4">
        <v>1.34</v>
      </c>
      <c r="N135" s="4" t="s">
        <v>65</v>
      </c>
      <c r="O135" s="4">
        <v>35</v>
      </c>
      <c r="P135" s="4">
        <v>60</v>
      </c>
      <c r="Q135" s="4">
        <v>14.9</v>
      </c>
      <c r="R135" s="4">
        <v>32</v>
      </c>
      <c r="S135" s="4">
        <v>10.199999999999999</v>
      </c>
      <c r="T135" s="4">
        <f t="shared" si="96"/>
        <v>1.8263205013428825E-5</v>
      </c>
      <c r="U135" s="4">
        <v>23</v>
      </c>
      <c r="V135" s="4">
        <v>3</v>
      </c>
      <c r="W135" s="4" t="s">
        <v>66</v>
      </c>
      <c r="X135" s="4">
        <v>5.9</v>
      </c>
      <c r="Y135" s="4">
        <v>50</v>
      </c>
      <c r="Z135" s="4">
        <v>1.59</v>
      </c>
      <c r="AA135" s="4">
        <v>0.17</v>
      </c>
      <c r="AB135" s="4">
        <v>3</v>
      </c>
      <c r="AC135" s="4">
        <v>0.11</v>
      </c>
      <c r="AD135" s="4">
        <v>11</v>
      </c>
      <c r="AE135" s="4">
        <v>30</v>
      </c>
      <c r="AF135" s="4">
        <v>4.4999999999999998E-2</v>
      </c>
      <c r="AG135" s="4">
        <v>22</v>
      </c>
      <c r="AH135" s="4">
        <v>225</v>
      </c>
      <c r="AI135" s="4" t="s">
        <v>67</v>
      </c>
      <c r="AJ135" s="4" t="s">
        <v>77</v>
      </c>
      <c r="AK135" s="4">
        <v>7.6</v>
      </c>
      <c r="AL135" s="4">
        <v>11</v>
      </c>
      <c r="AM135" s="4" t="s">
        <v>68</v>
      </c>
      <c r="AN135" s="4">
        <v>23.8</v>
      </c>
      <c r="AO135" s="4">
        <v>3.8</v>
      </c>
      <c r="AP135" s="4">
        <v>68</v>
      </c>
      <c r="AQ135" s="4">
        <v>1.1000000000000001</v>
      </c>
      <c r="AR135" s="4">
        <v>0.2</v>
      </c>
      <c r="AS135" s="4">
        <v>14.5</v>
      </c>
      <c r="AT135" s="4">
        <v>2750</v>
      </c>
      <c r="AU135" s="4">
        <v>0.7</v>
      </c>
      <c r="AV135" s="4">
        <v>6.5</v>
      </c>
      <c r="AW135" s="4">
        <v>80</v>
      </c>
      <c r="AX135" s="4">
        <v>51</v>
      </c>
      <c r="AY135" s="4">
        <v>16</v>
      </c>
      <c r="AZ135" s="4">
        <v>48</v>
      </c>
      <c r="BA135" s="4">
        <f t="shared" si="97"/>
        <v>7.2837632776934753E-5</v>
      </c>
      <c r="BB135" s="4">
        <v>104</v>
      </c>
      <c r="BC135" s="4">
        <v>61.8</v>
      </c>
      <c r="BD135" s="4">
        <v>123</v>
      </c>
      <c r="BE135" s="4">
        <v>11.8</v>
      </c>
      <c r="BF135" s="4">
        <v>36</v>
      </c>
      <c r="BG135" s="4">
        <v>4.55</v>
      </c>
      <c r="BH135" s="4">
        <v>0.9</v>
      </c>
      <c r="BI135" s="4">
        <v>3.6</v>
      </c>
      <c r="BJ135" s="4">
        <v>0.48</v>
      </c>
      <c r="BK135" s="4">
        <v>3.05</v>
      </c>
      <c r="BL135" s="4">
        <v>0.57999999999999996</v>
      </c>
      <c r="BM135" s="4">
        <v>1.75</v>
      </c>
      <c r="BN135" s="4">
        <v>0.25</v>
      </c>
      <c r="BO135" s="4">
        <v>1.7</v>
      </c>
      <c r="BP135" s="4">
        <v>0.28000000000000003</v>
      </c>
      <c r="BQ135" s="4">
        <f t="shared" si="81"/>
        <v>1.6263157894736842</v>
      </c>
      <c r="BR135" s="4">
        <f t="shared" si="82"/>
        <v>1.5375000000000001</v>
      </c>
      <c r="BS135" s="4">
        <f t="shared" si="83"/>
        <v>1.3258426966292136</v>
      </c>
      <c r="BT135" s="4">
        <f t="shared" si="84"/>
        <v>1.125</v>
      </c>
      <c r="BU135" s="4">
        <f t="shared" si="85"/>
        <v>0.8125</v>
      </c>
      <c r="BV135" s="4">
        <f t="shared" si="86"/>
        <v>0.81818181818181812</v>
      </c>
      <c r="BW135" s="4">
        <f t="shared" si="87"/>
        <v>0.76595744680851063</v>
      </c>
      <c r="BX135" s="4">
        <f t="shared" si="88"/>
        <v>0.62337662337662336</v>
      </c>
      <c r="BY135" s="4">
        <f t="shared" si="89"/>
        <v>0.69318181818181812</v>
      </c>
      <c r="BZ135" s="4">
        <f t="shared" si="90"/>
        <v>0.59259259259259256</v>
      </c>
      <c r="CA135" s="4">
        <f t="shared" si="91"/>
        <v>0.57999999999999996</v>
      </c>
      <c r="CB135" s="4">
        <f t="shared" si="92"/>
        <v>0.60344827586206895</v>
      </c>
      <c r="CC135" s="4">
        <f t="shared" si="93"/>
        <v>0.625</v>
      </c>
      <c r="CD135" s="4">
        <f t="shared" si="94"/>
        <v>0.60714285714285721</v>
      </c>
      <c r="CE135" s="4">
        <f t="shared" si="95"/>
        <v>0.65116279069767447</v>
      </c>
      <c r="CF135" s="4">
        <f t="shared" si="98"/>
        <v>0.98397405109882197</v>
      </c>
      <c r="CG135" s="4"/>
      <c r="CH135" s="4"/>
      <c r="CI135" s="4"/>
      <c r="CJ135" s="4"/>
      <c r="CK135" s="4"/>
    </row>
    <row r="136" spans="1:95" x14ac:dyDescent="0.25">
      <c r="A136" s="4" t="s">
        <v>212</v>
      </c>
      <c r="B136" s="4">
        <v>491.9</v>
      </c>
      <c r="C136" s="4" t="s">
        <v>203</v>
      </c>
      <c r="D136" s="4">
        <f t="shared" si="78"/>
        <v>0.51546391752577314</v>
      </c>
      <c r="E136" s="4">
        <f t="shared" si="79"/>
        <v>1.0309278350515463</v>
      </c>
      <c r="F136" s="4">
        <f t="shared" si="80"/>
        <v>11.782032400589102</v>
      </c>
      <c r="G136" s="4" t="s">
        <v>69</v>
      </c>
      <c r="H136" s="4">
        <v>6.79</v>
      </c>
      <c r="I136" s="4">
        <v>33</v>
      </c>
      <c r="J136" s="4">
        <v>10100</v>
      </c>
      <c r="K136" s="4">
        <v>3.5</v>
      </c>
      <c r="L136" s="4">
        <v>1.4</v>
      </c>
      <c r="M136" s="4">
        <v>0.95</v>
      </c>
      <c r="N136" s="4" t="s">
        <v>65</v>
      </c>
      <c r="O136" s="4">
        <v>38</v>
      </c>
      <c r="P136" s="4">
        <v>60</v>
      </c>
      <c r="Q136" s="4">
        <v>15.2</v>
      </c>
      <c r="R136" s="4">
        <v>28</v>
      </c>
      <c r="S136" s="4">
        <v>11.5</v>
      </c>
      <c r="T136" s="4">
        <f t="shared" si="96"/>
        <v>2.0590868397493286E-5</v>
      </c>
      <c r="U136" s="4">
        <v>22.2</v>
      </c>
      <c r="V136" s="4">
        <v>2.6</v>
      </c>
      <c r="W136" s="4" t="s">
        <v>66</v>
      </c>
      <c r="X136" s="4">
        <v>5.44</v>
      </c>
      <c r="Y136" s="4">
        <v>50</v>
      </c>
      <c r="Z136" s="4">
        <v>1.36</v>
      </c>
      <c r="AA136" s="4">
        <v>0.15</v>
      </c>
      <c r="AB136" s="4">
        <v>3.5</v>
      </c>
      <c r="AC136" s="4">
        <v>0.09</v>
      </c>
      <c r="AD136" s="4">
        <v>9.5</v>
      </c>
      <c r="AE136" s="4">
        <v>30</v>
      </c>
      <c r="AF136" s="4">
        <v>0.05</v>
      </c>
      <c r="AG136" s="4">
        <v>23</v>
      </c>
      <c r="AH136" s="4">
        <v>222</v>
      </c>
      <c r="AI136" s="4" t="s">
        <v>67</v>
      </c>
      <c r="AJ136" s="4">
        <v>2600</v>
      </c>
      <c r="AK136" s="4">
        <v>9.1</v>
      </c>
      <c r="AL136" s="4">
        <v>11</v>
      </c>
      <c r="AM136" s="4" t="s">
        <v>68</v>
      </c>
      <c r="AN136" s="4">
        <v>22.6</v>
      </c>
      <c r="AO136" s="4">
        <v>3.4</v>
      </c>
      <c r="AP136" s="4">
        <v>109</v>
      </c>
      <c r="AQ136" s="4">
        <v>0.9</v>
      </c>
      <c r="AR136" s="4" t="s">
        <v>69</v>
      </c>
      <c r="AS136" s="4">
        <v>12.9</v>
      </c>
      <c r="AT136" s="4">
        <v>2650</v>
      </c>
      <c r="AU136" s="4">
        <v>0.7</v>
      </c>
      <c r="AV136" s="4">
        <v>7</v>
      </c>
      <c r="AW136" s="4">
        <v>80</v>
      </c>
      <c r="AX136" s="4">
        <v>69</v>
      </c>
      <c r="AY136" s="4">
        <v>15</v>
      </c>
      <c r="AZ136" s="4">
        <v>48</v>
      </c>
      <c r="BA136" s="4">
        <f t="shared" si="97"/>
        <v>7.2837632776934753E-5</v>
      </c>
      <c r="BB136" s="4">
        <v>96</v>
      </c>
      <c r="BC136" s="4">
        <v>68.7</v>
      </c>
      <c r="BD136" s="4">
        <v>126</v>
      </c>
      <c r="BE136" s="4">
        <v>11.7</v>
      </c>
      <c r="BF136" s="4">
        <v>36.1</v>
      </c>
      <c r="BG136" s="4">
        <v>4.55</v>
      </c>
      <c r="BH136" s="4">
        <v>0.9</v>
      </c>
      <c r="BI136" s="4">
        <v>4.2</v>
      </c>
      <c r="BJ136" s="4">
        <v>0.46</v>
      </c>
      <c r="BK136" s="4">
        <v>2.7</v>
      </c>
      <c r="BL136" s="4">
        <v>0.5</v>
      </c>
      <c r="BM136" s="4">
        <v>1.6</v>
      </c>
      <c r="BN136" s="4">
        <v>0.25</v>
      </c>
      <c r="BO136" s="4">
        <v>1.55</v>
      </c>
      <c r="BP136" s="4">
        <v>0.28000000000000003</v>
      </c>
      <c r="BQ136" s="4">
        <f t="shared" si="81"/>
        <v>1.8078947368421054</v>
      </c>
      <c r="BR136" s="4">
        <f t="shared" si="82"/>
        <v>1.575</v>
      </c>
      <c r="BS136" s="4">
        <f t="shared" si="83"/>
        <v>1.3146067415730336</v>
      </c>
      <c r="BT136" s="4">
        <f t="shared" si="84"/>
        <v>1.128125</v>
      </c>
      <c r="BU136" s="4">
        <f t="shared" si="85"/>
        <v>0.8125</v>
      </c>
      <c r="BV136" s="4">
        <f t="shared" si="86"/>
        <v>0.81818181818181812</v>
      </c>
      <c r="BW136" s="4">
        <f t="shared" si="87"/>
        <v>0.8936170212765957</v>
      </c>
      <c r="BX136" s="4">
        <f t="shared" si="88"/>
        <v>0.59740259740259738</v>
      </c>
      <c r="BY136" s="4">
        <f t="shared" si="89"/>
        <v>0.61363636363636365</v>
      </c>
      <c r="BZ136" s="4">
        <f t="shared" si="90"/>
        <v>0.55555555555555558</v>
      </c>
      <c r="CA136" s="4">
        <f t="shared" si="91"/>
        <v>0.5</v>
      </c>
      <c r="CB136" s="4">
        <f t="shared" si="92"/>
        <v>0.55172413793103448</v>
      </c>
      <c r="CC136" s="4">
        <f t="shared" si="93"/>
        <v>0.625</v>
      </c>
      <c r="CD136" s="4">
        <f t="shared" si="94"/>
        <v>0.5535714285714286</v>
      </c>
      <c r="CE136" s="4">
        <f t="shared" si="95"/>
        <v>0.65116279069767447</v>
      </c>
      <c r="CF136" s="4">
        <f t="shared" si="98"/>
        <v>1.0281253595496387</v>
      </c>
      <c r="CG136" s="4"/>
      <c r="CH136" s="4"/>
      <c r="CI136" s="4"/>
      <c r="CJ136" s="4"/>
      <c r="CK136" s="4"/>
    </row>
    <row r="137" spans="1:95" x14ac:dyDescent="0.25">
      <c r="A137" s="4" t="s">
        <v>213</v>
      </c>
      <c r="B137" s="4">
        <v>492.83</v>
      </c>
      <c r="C137" s="4" t="s">
        <v>203</v>
      </c>
      <c r="D137" s="4" t="e">
        <f t="shared" si="78"/>
        <v>#VALUE!</v>
      </c>
      <c r="E137" s="4">
        <f t="shared" si="79"/>
        <v>0.68493150684931503</v>
      </c>
      <c r="F137" s="4">
        <f t="shared" si="80"/>
        <v>9.1324200913242013</v>
      </c>
      <c r="G137" s="4" t="s">
        <v>69</v>
      </c>
      <c r="H137" s="4">
        <v>2.19</v>
      </c>
      <c r="I137" s="4">
        <v>2</v>
      </c>
      <c r="J137" s="4">
        <v>100</v>
      </c>
      <c r="K137" s="4">
        <v>1</v>
      </c>
      <c r="L137" s="4" t="s">
        <v>67</v>
      </c>
      <c r="M137" s="4">
        <v>13.6</v>
      </c>
      <c r="N137" s="4" t="s">
        <v>65</v>
      </c>
      <c r="O137" s="4">
        <v>56</v>
      </c>
      <c r="P137" s="4" t="s">
        <v>120</v>
      </c>
      <c r="Q137" s="4">
        <v>3</v>
      </c>
      <c r="R137" s="4">
        <v>40</v>
      </c>
      <c r="S137" s="4">
        <v>2.0699999999999998</v>
      </c>
      <c r="T137" s="4">
        <f t="shared" si="96"/>
        <v>3.7063563115487908E-6</v>
      </c>
      <c r="U137" s="4">
        <v>7.2</v>
      </c>
      <c r="V137" s="4">
        <v>0.8</v>
      </c>
      <c r="W137" s="4">
        <v>0.1</v>
      </c>
      <c r="X137" s="4">
        <v>2.08</v>
      </c>
      <c r="Y137" s="4">
        <v>20</v>
      </c>
      <c r="Z137" s="4">
        <v>7.57</v>
      </c>
      <c r="AA137" s="4">
        <v>1.05</v>
      </c>
      <c r="AB137" s="4" t="s">
        <v>65</v>
      </c>
      <c r="AC137" s="4">
        <v>7.0000000000000007E-2</v>
      </c>
      <c r="AD137" s="4">
        <v>4</v>
      </c>
      <c r="AE137" s="4">
        <v>18</v>
      </c>
      <c r="AF137" s="4">
        <v>0.02</v>
      </c>
      <c r="AG137" s="4">
        <v>5</v>
      </c>
      <c r="AH137" s="4">
        <v>57.5</v>
      </c>
      <c r="AI137" s="4" t="s">
        <v>67</v>
      </c>
      <c r="AJ137" s="4" t="s">
        <v>77</v>
      </c>
      <c r="AK137" s="4">
        <v>0.5</v>
      </c>
      <c r="AL137" s="4">
        <v>5</v>
      </c>
      <c r="AM137" s="4" t="s">
        <v>68</v>
      </c>
      <c r="AN137" s="4">
        <v>9.0500000000000007</v>
      </c>
      <c r="AO137" s="4">
        <v>1.3</v>
      </c>
      <c r="AP137" s="4">
        <v>18.5</v>
      </c>
      <c r="AQ137" s="4">
        <v>0.4</v>
      </c>
      <c r="AR137" s="4" t="s">
        <v>69</v>
      </c>
      <c r="AS137" s="4">
        <v>4.4000000000000004</v>
      </c>
      <c r="AT137" s="4">
        <v>900</v>
      </c>
      <c r="AU137" s="4">
        <v>0.2</v>
      </c>
      <c r="AV137" s="4">
        <v>1.5</v>
      </c>
      <c r="AW137" s="4">
        <v>20</v>
      </c>
      <c r="AX137" s="4">
        <v>60</v>
      </c>
      <c r="AY137" s="4">
        <v>15</v>
      </c>
      <c r="AZ137" s="4">
        <v>78</v>
      </c>
      <c r="BA137" s="4">
        <f t="shared" si="97"/>
        <v>1.1836115326251896E-4</v>
      </c>
      <c r="BB137" s="4">
        <v>34</v>
      </c>
      <c r="BC137" s="4">
        <v>9.9</v>
      </c>
      <c r="BD137" s="4">
        <v>21.6</v>
      </c>
      <c r="BE137" s="4">
        <v>2.95</v>
      </c>
      <c r="BF137" s="4">
        <v>13.1</v>
      </c>
      <c r="BG137" s="4">
        <v>3.4</v>
      </c>
      <c r="BH137" s="4">
        <v>0.8</v>
      </c>
      <c r="BI137" s="4">
        <v>3.6</v>
      </c>
      <c r="BJ137" s="4">
        <v>0.5</v>
      </c>
      <c r="BK137" s="4">
        <v>2.9</v>
      </c>
      <c r="BL137" s="4">
        <v>0.52</v>
      </c>
      <c r="BM137" s="4">
        <v>1.5</v>
      </c>
      <c r="BN137" s="4">
        <v>0.2</v>
      </c>
      <c r="BO137" s="4">
        <v>1.25</v>
      </c>
      <c r="BP137" s="4">
        <v>0.18</v>
      </c>
      <c r="BQ137" s="4">
        <f t="shared" si="81"/>
        <v>0.26052631578947372</v>
      </c>
      <c r="BR137" s="4">
        <f t="shared" si="82"/>
        <v>0.27</v>
      </c>
      <c r="BS137" s="4">
        <f t="shared" si="83"/>
        <v>0.3314606741573034</v>
      </c>
      <c r="BT137" s="4">
        <f t="shared" si="84"/>
        <v>0.40937499999999999</v>
      </c>
      <c r="BU137" s="4">
        <f t="shared" si="85"/>
        <v>0.60714285714285721</v>
      </c>
      <c r="BV137" s="4">
        <f t="shared" si="86"/>
        <v>0.72727272727272729</v>
      </c>
      <c r="BW137" s="4">
        <f t="shared" si="87"/>
        <v>0.76595744680851063</v>
      </c>
      <c r="BX137" s="4">
        <f t="shared" si="88"/>
        <v>0.64935064935064934</v>
      </c>
      <c r="BY137" s="4">
        <f t="shared" si="89"/>
        <v>0.65909090909090906</v>
      </c>
      <c r="BZ137" s="4">
        <f t="shared" si="90"/>
        <v>0.55555555555555558</v>
      </c>
      <c r="CA137" s="4">
        <f t="shared" si="91"/>
        <v>0.52</v>
      </c>
      <c r="CB137" s="4">
        <f t="shared" si="92"/>
        <v>0.51724137931034486</v>
      </c>
      <c r="CC137" s="4">
        <f t="shared" si="93"/>
        <v>0.5</v>
      </c>
      <c r="CD137" s="4">
        <f t="shared" si="94"/>
        <v>0.44642857142857145</v>
      </c>
      <c r="CE137" s="4">
        <f t="shared" si="95"/>
        <v>0.41860465116279066</v>
      </c>
      <c r="CF137" s="4">
        <f t="shared" si="98"/>
        <v>1.0060534688307956</v>
      </c>
      <c r="CG137" s="4"/>
      <c r="CH137" s="4"/>
      <c r="CI137" s="4"/>
      <c r="CJ137" s="4"/>
      <c r="CK137" s="4"/>
    </row>
    <row r="138" spans="1:95" x14ac:dyDescent="0.25">
      <c r="A138" s="4" t="s">
        <v>214</v>
      </c>
      <c r="B138" s="4">
        <v>493.3</v>
      </c>
      <c r="C138" s="4" t="s">
        <v>203</v>
      </c>
      <c r="D138" s="4">
        <f t="shared" si="78"/>
        <v>0.53191489361702127</v>
      </c>
      <c r="E138" s="4">
        <f t="shared" si="79"/>
        <v>0.53191489361702127</v>
      </c>
      <c r="F138" s="4" t="e">
        <f t="shared" si="80"/>
        <v>#VALUE!</v>
      </c>
      <c r="G138" s="4" t="s">
        <v>69</v>
      </c>
      <c r="H138" s="4">
        <v>1.88</v>
      </c>
      <c r="I138" s="4">
        <v>5</v>
      </c>
      <c r="J138" s="4">
        <v>660</v>
      </c>
      <c r="K138" s="4" t="s">
        <v>65</v>
      </c>
      <c r="L138" s="4" t="s">
        <v>67</v>
      </c>
      <c r="M138" s="4">
        <v>8.58</v>
      </c>
      <c r="N138" s="4" t="s">
        <v>65</v>
      </c>
      <c r="O138" s="4">
        <v>43</v>
      </c>
      <c r="P138" s="4" t="s">
        <v>120</v>
      </c>
      <c r="Q138" s="4">
        <v>2</v>
      </c>
      <c r="R138" s="4">
        <v>58</v>
      </c>
      <c r="S138" s="4">
        <v>2.68</v>
      </c>
      <c r="T138" s="4">
        <f t="shared" si="96"/>
        <v>4.7985675917636527E-6</v>
      </c>
      <c r="U138" s="4">
        <v>4.8</v>
      </c>
      <c r="V138" s="4">
        <v>0.6</v>
      </c>
      <c r="W138" s="4">
        <v>0.1</v>
      </c>
      <c r="X138" s="4">
        <v>1.8</v>
      </c>
      <c r="Y138" s="4">
        <v>10</v>
      </c>
      <c r="Z138" s="4">
        <v>4.6399999999999997</v>
      </c>
      <c r="AA138" s="4">
        <v>0.65</v>
      </c>
      <c r="AB138" s="4">
        <v>1</v>
      </c>
      <c r="AC138" s="4">
        <v>0.06</v>
      </c>
      <c r="AD138" s="4">
        <v>3</v>
      </c>
      <c r="AE138" s="4">
        <v>12</v>
      </c>
      <c r="AF138" s="4">
        <v>0.02</v>
      </c>
      <c r="AG138" s="4">
        <v>11</v>
      </c>
      <c r="AH138" s="4">
        <v>46.5</v>
      </c>
      <c r="AI138" s="4" t="s">
        <v>67</v>
      </c>
      <c r="AJ138" s="4" t="s">
        <v>77</v>
      </c>
      <c r="AK138" s="4">
        <v>1</v>
      </c>
      <c r="AL138" s="4">
        <v>3</v>
      </c>
      <c r="AM138" s="4" t="s">
        <v>68</v>
      </c>
      <c r="AN138" s="4">
        <v>20.100000000000001</v>
      </c>
      <c r="AO138" s="4">
        <v>1.2</v>
      </c>
      <c r="AP138" s="4">
        <v>21.5</v>
      </c>
      <c r="AQ138" s="4">
        <v>0.3</v>
      </c>
      <c r="AR138" s="4" t="s">
        <v>69</v>
      </c>
      <c r="AS138" s="4">
        <v>3.1</v>
      </c>
      <c r="AT138" s="4">
        <v>750</v>
      </c>
      <c r="AU138" s="4">
        <v>0.2</v>
      </c>
      <c r="AV138" s="4">
        <v>1</v>
      </c>
      <c r="AW138" s="4" t="s">
        <v>120</v>
      </c>
      <c r="AX138" s="4">
        <v>90</v>
      </c>
      <c r="AY138" s="4">
        <v>10</v>
      </c>
      <c r="AZ138" s="4">
        <v>60</v>
      </c>
      <c r="BA138" s="4">
        <f t="shared" si="97"/>
        <v>9.1047040971168431E-5</v>
      </c>
      <c r="BB138" s="4">
        <v>23</v>
      </c>
      <c r="BC138" s="4">
        <v>7.5</v>
      </c>
      <c r="BD138" s="4">
        <v>18.600000000000001</v>
      </c>
      <c r="BE138" s="4">
        <v>2.7</v>
      </c>
      <c r="BF138" s="4">
        <v>11.2</v>
      </c>
      <c r="BG138" s="4">
        <v>2.4500000000000002</v>
      </c>
      <c r="BH138" s="4">
        <v>0.55000000000000004</v>
      </c>
      <c r="BI138" s="4">
        <v>2.4</v>
      </c>
      <c r="BJ138" s="4">
        <v>0.32</v>
      </c>
      <c r="BK138" s="4">
        <v>1.75</v>
      </c>
      <c r="BL138" s="4">
        <v>0.32</v>
      </c>
      <c r="BM138" s="4">
        <v>0.9</v>
      </c>
      <c r="BN138" s="4">
        <v>0.15</v>
      </c>
      <c r="BO138" s="4">
        <v>0.7</v>
      </c>
      <c r="BP138" s="4">
        <v>0.1</v>
      </c>
      <c r="BQ138" s="4">
        <f t="shared" si="81"/>
        <v>0.19736842105263158</v>
      </c>
      <c r="BR138" s="4">
        <f t="shared" si="82"/>
        <v>0.23250000000000001</v>
      </c>
      <c r="BS138" s="4">
        <f t="shared" si="83"/>
        <v>0.30337078651685395</v>
      </c>
      <c r="BT138" s="4">
        <f t="shared" si="84"/>
        <v>0.35</v>
      </c>
      <c r="BU138" s="4">
        <f t="shared" si="85"/>
        <v>0.43750000000000006</v>
      </c>
      <c r="BV138" s="4">
        <f t="shared" si="86"/>
        <v>0.5</v>
      </c>
      <c r="BW138" s="4">
        <f t="shared" si="87"/>
        <v>0.51063829787234039</v>
      </c>
      <c r="BX138" s="4">
        <f t="shared" si="88"/>
        <v>0.41558441558441556</v>
      </c>
      <c r="BY138" s="4">
        <f t="shared" si="89"/>
        <v>0.39772727272727271</v>
      </c>
      <c r="BZ138" s="4">
        <f t="shared" si="90"/>
        <v>0.37037037037037035</v>
      </c>
      <c r="CA138" s="4">
        <f t="shared" si="91"/>
        <v>0.32</v>
      </c>
      <c r="CB138" s="4">
        <f t="shared" si="92"/>
        <v>0.31034482758620691</v>
      </c>
      <c r="CC138" s="4">
        <f t="shared" si="93"/>
        <v>0.37499999999999994</v>
      </c>
      <c r="CD138" s="4">
        <f t="shared" si="94"/>
        <v>0.25</v>
      </c>
      <c r="CE138" s="4">
        <f t="shared" si="95"/>
        <v>0.23255813953488375</v>
      </c>
      <c r="CF138" s="4">
        <f t="shared" si="98"/>
        <v>0.88418569958847726</v>
      </c>
      <c r="CG138" s="4"/>
      <c r="CH138" s="4"/>
      <c r="CI138" s="4"/>
      <c r="CJ138" s="4"/>
      <c r="CK138" s="4"/>
    </row>
    <row r="139" spans="1:95" x14ac:dyDescent="0.25">
      <c r="A139" s="4" t="s">
        <v>215</v>
      </c>
      <c r="B139" s="4">
        <v>495.3</v>
      </c>
      <c r="C139" s="4" t="s">
        <v>203</v>
      </c>
      <c r="D139" s="4">
        <f t="shared" si="78"/>
        <v>0.61728395061728392</v>
      </c>
      <c r="E139" s="4">
        <f t="shared" si="79"/>
        <v>0.96021947873799729</v>
      </c>
      <c r="F139" s="4">
        <f t="shared" si="80"/>
        <v>8.2304526748971192</v>
      </c>
      <c r="G139" s="4" t="s">
        <v>69</v>
      </c>
      <c r="H139" s="4">
        <v>7.29</v>
      </c>
      <c r="I139" s="4">
        <v>19</v>
      </c>
      <c r="J139" s="4">
        <v>420</v>
      </c>
      <c r="K139" s="4">
        <v>4</v>
      </c>
      <c r="L139" s="4">
        <v>0.4</v>
      </c>
      <c r="M139" s="4">
        <v>2.46</v>
      </c>
      <c r="N139" s="4" t="s">
        <v>65</v>
      </c>
      <c r="O139" s="4">
        <v>20</v>
      </c>
      <c r="P139" s="4">
        <v>60</v>
      </c>
      <c r="Q139" s="4">
        <v>12.9</v>
      </c>
      <c r="R139" s="4">
        <v>12</v>
      </c>
      <c r="S139" s="4">
        <v>8.67</v>
      </c>
      <c r="T139" s="4">
        <f t="shared" si="96"/>
        <v>1.5523724261414504E-5</v>
      </c>
      <c r="U139" s="4">
        <v>21.4</v>
      </c>
      <c r="V139" s="4">
        <v>2.2000000000000002</v>
      </c>
      <c r="W139" s="4" t="s">
        <v>66</v>
      </c>
      <c r="X139" s="4">
        <v>5.91</v>
      </c>
      <c r="Y139" s="4">
        <v>70</v>
      </c>
      <c r="Z139" s="4">
        <v>2.29</v>
      </c>
      <c r="AA139" s="4">
        <v>0.09</v>
      </c>
      <c r="AB139" s="4">
        <v>4.5</v>
      </c>
      <c r="AC139" s="4">
        <v>0.09</v>
      </c>
      <c r="AD139" s="4">
        <v>10</v>
      </c>
      <c r="AE139" s="4">
        <v>30</v>
      </c>
      <c r="AF139" s="4">
        <v>7.4999999999999997E-2</v>
      </c>
      <c r="AG139" s="4">
        <v>16</v>
      </c>
      <c r="AH139" s="4">
        <v>238</v>
      </c>
      <c r="AI139" s="4" t="s">
        <v>67</v>
      </c>
      <c r="AJ139" s="4" t="s">
        <v>77</v>
      </c>
      <c r="AK139" s="4">
        <v>5.2</v>
      </c>
      <c r="AL139" s="4">
        <v>11</v>
      </c>
      <c r="AM139" s="4" t="s">
        <v>68</v>
      </c>
      <c r="AN139" s="4">
        <v>21.8</v>
      </c>
      <c r="AO139" s="4">
        <v>3</v>
      </c>
      <c r="AP139" s="4">
        <v>63.5</v>
      </c>
      <c r="AQ139" s="4">
        <v>0.9</v>
      </c>
      <c r="AR139" s="4" t="s">
        <v>69</v>
      </c>
      <c r="AS139" s="4">
        <v>13.5</v>
      </c>
      <c r="AT139" s="4">
        <v>2800.0000000000005</v>
      </c>
      <c r="AU139" s="4">
        <v>0.6</v>
      </c>
      <c r="AV139" s="4">
        <v>7</v>
      </c>
      <c r="AW139" s="4">
        <v>60</v>
      </c>
      <c r="AX139" s="4">
        <v>36</v>
      </c>
      <c r="AY139" s="4">
        <v>17</v>
      </c>
      <c r="AZ139" s="4">
        <v>46</v>
      </c>
      <c r="BA139" s="4">
        <f t="shared" si="97"/>
        <v>6.9802731411229129E-5</v>
      </c>
      <c r="BB139" s="4">
        <v>78</v>
      </c>
      <c r="BC139" s="4">
        <v>71.2</v>
      </c>
      <c r="BD139" s="4">
        <v>122</v>
      </c>
      <c r="BE139" s="4">
        <v>11.4</v>
      </c>
      <c r="BF139" s="4">
        <v>35.200000000000003</v>
      </c>
      <c r="BG139" s="4">
        <v>5.15</v>
      </c>
      <c r="BH139" s="4">
        <v>1</v>
      </c>
      <c r="BI139" s="4">
        <v>4.2</v>
      </c>
      <c r="BJ139" s="4">
        <v>0.52</v>
      </c>
      <c r="BK139" s="4">
        <v>2.95</v>
      </c>
      <c r="BL139" s="4">
        <v>0.54</v>
      </c>
      <c r="BM139" s="4">
        <v>1.7</v>
      </c>
      <c r="BN139" s="4">
        <v>0.25</v>
      </c>
      <c r="BO139" s="4">
        <v>1.5</v>
      </c>
      <c r="BP139" s="4">
        <v>0.24</v>
      </c>
      <c r="BQ139" s="4">
        <f t="shared" si="81"/>
        <v>1.8736842105263158</v>
      </c>
      <c r="BR139" s="4">
        <f t="shared" si="82"/>
        <v>1.5249999999999999</v>
      </c>
      <c r="BS139" s="4">
        <f t="shared" si="83"/>
        <v>1.2808988764044944</v>
      </c>
      <c r="BT139" s="4">
        <f t="shared" si="84"/>
        <v>1.1000000000000001</v>
      </c>
      <c r="BU139" s="4">
        <f t="shared" si="85"/>
        <v>0.91964285714285732</v>
      </c>
      <c r="BV139" s="4">
        <f t="shared" si="86"/>
        <v>0.90909090909090906</v>
      </c>
      <c r="BW139" s="4">
        <f t="shared" si="87"/>
        <v>0.8936170212765957</v>
      </c>
      <c r="BX139" s="4">
        <f t="shared" si="88"/>
        <v>0.67532467532467533</v>
      </c>
      <c r="BY139" s="4">
        <f t="shared" si="89"/>
        <v>0.67045454545454541</v>
      </c>
      <c r="BZ139" s="4">
        <f t="shared" si="90"/>
        <v>0.62962962962962965</v>
      </c>
      <c r="CA139" s="4">
        <f t="shared" si="91"/>
        <v>0.54</v>
      </c>
      <c r="CB139" s="4">
        <f t="shared" si="92"/>
        <v>0.58620689655172409</v>
      </c>
      <c r="CC139" s="4">
        <f t="shared" si="93"/>
        <v>0.625</v>
      </c>
      <c r="CD139" s="4">
        <f t="shared" si="94"/>
        <v>0.5357142857142857</v>
      </c>
      <c r="CE139" s="4">
        <f t="shared" si="95"/>
        <v>0.55813953488372092</v>
      </c>
      <c r="CF139" s="4">
        <f t="shared" si="98"/>
        <v>1.02242824715297</v>
      </c>
      <c r="CG139" s="4"/>
      <c r="CH139" s="4"/>
      <c r="CI139" s="4"/>
      <c r="CJ139" s="4"/>
      <c r="CK139" s="4"/>
    </row>
    <row r="140" spans="1:95" x14ac:dyDescent="0.25">
      <c r="A140" s="4" t="s">
        <v>216</v>
      </c>
      <c r="B140" s="4">
        <v>495.62</v>
      </c>
      <c r="C140" s="4" t="s">
        <v>203</v>
      </c>
      <c r="D140" s="4">
        <f t="shared" si="78"/>
        <v>1.1409395973154361</v>
      </c>
      <c r="E140" s="4">
        <f t="shared" si="79"/>
        <v>1.5436241610738255</v>
      </c>
      <c r="F140" s="4">
        <f t="shared" si="80"/>
        <v>10.738255033557047</v>
      </c>
      <c r="G140" s="4" t="s">
        <v>69</v>
      </c>
      <c r="H140" s="4">
        <v>7.45</v>
      </c>
      <c r="I140" s="4">
        <v>28</v>
      </c>
      <c r="J140" s="4">
        <v>420</v>
      </c>
      <c r="K140" s="4">
        <v>5</v>
      </c>
      <c r="L140" s="4">
        <v>0.9</v>
      </c>
      <c r="M140" s="4">
        <v>1</v>
      </c>
      <c r="N140" s="4" t="s">
        <v>65</v>
      </c>
      <c r="O140" s="4">
        <v>24</v>
      </c>
      <c r="P140" s="4">
        <v>60</v>
      </c>
      <c r="Q140" s="4">
        <v>13.8</v>
      </c>
      <c r="R140" s="4">
        <v>18</v>
      </c>
      <c r="S140" s="4">
        <v>12.1</v>
      </c>
      <c r="T140" s="4">
        <f t="shared" si="96"/>
        <v>2.1665174574753803E-5</v>
      </c>
      <c r="U140" s="4">
        <v>22.2</v>
      </c>
      <c r="V140" s="4">
        <v>2.4</v>
      </c>
      <c r="W140" s="4" t="s">
        <v>66</v>
      </c>
      <c r="X140" s="4">
        <v>5.95</v>
      </c>
      <c r="Y140" s="4">
        <v>70</v>
      </c>
      <c r="Z140" s="4">
        <v>1.63</v>
      </c>
      <c r="AA140" s="4">
        <v>7.0000000000000007E-2</v>
      </c>
      <c r="AB140" s="4">
        <v>8.5</v>
      </c>
      <c r="AC140" s="4">
        <v>0.11</v>
      </c>
      <c r="AD140" s="4">
        <v>10.5</v>
      </c>
      <c r="AE140" s="4">
        <v>32</v>
      </c>
      <c r="AF140" s="4">
        <v>0.08</v>
      </c>
      <c r="AG140" s="4">
        <v>25</v>
      </c>
      <c r="AH140" s="4">
        <v>231</v>
      </c>
      <c r="AI140" s="4" t="s">
        <v>67</v>
      </c>
      <c r="AJ140" s="4">
        <v>200</v>
      </c>
      <c r="AK140" s="4">
        <v>7.2</v>
      </c>
      <c r="AL140" s="4">
        <v>11</v>
      </c>
      <c r="AM140" s="4" t="s">
        <v>68</v>
      </c>
      <c r="AN140" s="4">
        <v>22.2</v>
      </c>
      <c r="AO140" s="4">
        <v>3.6</v>
      </c>
      <c r="AP140" s="4">
        <v>91.5</v>
      </c>
      <c r="AQ140" s="4">
        <v>0.9</v>
      </c>
      <c r="AR140" s="4" t="s">
        <v>69</v>
      </c>
      <c r="AS140" s="4">
        <v>12.8</v>
      </c>
      <c r="AT140" s="4">
        <v>2950</v>
      </c>
      <c r="AU140" s="4">
        <v>0.6</v>
      </c>
      <c r="AV140" s="4">
        <v>11.5</v>
      </c>
      <c r="AW140" s="4">
        <v>80</v>
      </c>
      <c r="AX140" s="4">
        <v>39</v>
      </c>
      <c r="AY140" s="4">
        <v>17</v>
      </c>
      <c r="AZ140" s="4">
        <v>58</v>
      </c>
      <c r="BA140" s="4">
        <f t="shared" si="97"/>
        <v>8.8012139605462807E-5</v>
      </c>
      <c r="BB140" s="4">
        <v>89</v>
      </c>
      <c r="BC140" s="4">
        <v>118</v>
      </c>
      <c r="BD140" s="4">
        <v>188</v>
      </c>
      <c r="BE140" s="4">
        <v>17</v>
      </c>
      <c r="BF140" s="4">
        <v>49.4</v>
      </c>
      <c r="BG140" s="4">
        <v>5.45</v>
      </c>
      <c r="BH140" s="4">
        <v>1.05</v>
      </c>
      <c r="BI140" s="4">
        <v>4</v>
      </c>
      <c r="BJ140" s="4">
        <v>0.52</v>
      </c>
      <c r="BK140" s="4">
        <v>3</v>
      </c>
      <c r="BL140" s="4">
        <v>0.56000000000000005</v>
      </c>
      <c r="BM140" s="4">
        <v>1.7</v>
      </c>
      <c r="BN140" s="4">
        <v>0.25</v>
      </c>
      <c r="BO140" s="4">
        <v>1.5</v>
      </c>
      <c r="BP140" s="4">
        <v>0.24</v>
      </c>
      <c r="BQ140" s="4">
        <f t="shared" si="81"/>
        <v>3.1052631578947367</v>
      </c>
      <c r="BR140" s="4">
        <f t="shared" si="82"/>
        <v>2.35</v>
      </c>
      <c r="BS140" s="4">
        <f t="shared" si="83"/>
        <v>1.9101123595505618</v>
      </c>
      <c r="BT140" s="4">
        <f t="shared" si="84"/>
        <v>1.54375</v>
      </c>
      <c r="BU140" s="4">
        <f t="shared" si="85"/>
        <v>0.97321428571428581</v>
      </c>
      <c r="BV140" s="4">
        <f t="shared" si="86"/>
        <v>0.95454545454545447</v>
      </c>
      <c r="BW140" s="4">
        <f t="shared" si="87"/>
        <v>0.85106382978723405</v>
      </c>
      <c r="BX140" s="4">
        <f t="shared" si="88"/>
        <v>0.67532467532467533</v>
      </c>
      <c r="BY140" s="4">
        <f t="shared" si="89"/>
        <v>0.68181818181818177</v>
      </c>
      <c r="BZ140" s="4">
        <f t="shared" si="90"/>
        <v>0.62962962962962965</v>
      </c>
      <c r="CA140" s="4">
        <f t="shared" si="91"/>
        <v>0.56000000000000005</v>
      </c>
      <c r="CB140" s="4">
        <f t="shared" si="92"/>
        <v>0.58620689655172409</v>
      </c>
      <c r="CC140" s="4">
        <f t="shared" si="93"/>
        <v>0.625</v>
      </c>
      <c r="CD140" s="4">
        <f t="shared" si="94"/>
        <v>0.5357142857142857</v>
      </c>
      <c r="CE140" s="4">
        <f t="shared" si="95"/>
        <v>0.55813953488372092</v>
      </c>
      <c r="CF140" s="4">
        <f t="shared" si="98"/>
        <v>0.99432189662629755</v>
      </c>
      <c r="CG140" s="4"/>
      <c r="CH140" s="4"/>
      <c r="CI140" s="4"/>
      <c r="CJ140" s="4"/>
      <c r="CK140" s="4"/>
    </row>
    <row r="141" spans="1:95" x14ac:dyDescent="0.25">
      <c r="A141" s="4" t="s">
        <v>217</v>
      </c>
      <c r="B141" s="4">
        <v>496.66</v>
      </c>
      <c r="C141" s="4" t="s">
        <v>203</v>
      </c>
      <c r="D141" s="4">
        <f t="shared" si="78"/>
        <v>0.33955857385398985</v>
      </c>
      <c r="E141" s="4">
        <f t="shared" si="79"/>
        <v>0.93378607809847203</v>
      </c>
      <c r="F141" s="4">
        <f t="shared" si="80"/>
        <v>10.186757215619695</v>
      </c>
      <c r="G141" s="4" t="s">
        <v>69</v>
      </c>
      <c r="H141" s="4">
        <v>5.89</v>
      </c>
      <c r="I141" s="4">
        <v>12</v>
      </c>
      <c r="J141" s="4">
        <v>1660</v>
      </c>
      <c r="K141" s="4">
        <v>2.5</v>
      </c>
      <c r="L141" s="4" t="s">
        <v>67</v>
      </c>
      <c r="M141" s="4">
        <v>3.93</v>
      </c>
      <c r="N141" s="4" t="s">
        <v>65</v>
      </c>
      <c r="O141" s="4">
        <v>26</v>
      </c>
      <c r="P141" s="4">
        <v>40</v>
      </c>
      <c r="Q141" s="4">
        <v>9.5</v>
      </c>
      <c r="R141" s="4">
        <v>10</v>
      </c>
      <c r="S141" s="4">
        <v>6.32</v>
      </c>
      <c r="T141" s="4">
        <f t="shared" si="96"/>
        <v>1.1316025067144137E-5</v>
      </c>
      <c r="U141" s="4">
        <v>17.2</v>
      </c>
      <c r="V141" s="4">
        <v>1.6</v>
      </c>
      <c r="W141" s="4" t="s">
        <v>66</v>
      </c>
      <c r="X141" s="4">
        <v>5.48</v>
      </c>
      <c r="Y141" s="4">
        <v>50</v>
      </c>
      <c r="Z141" s="4">
        <v>2.86</v>
      </c>
      <c r="AA141" s="4">
        <v>0.16</v>
      </c>
      <c r="AB141" s="4">
        <v>2</v>
      </c>
      <c r="AC141" s="4">
        <v>0.1</v>
      </c>
      <c r="AD141" s="4">
        <v>8.5</v>
      </c>
      <c r="AE141" s="4">
        <v>20</v>
      </c>
      <c r="AF141" s="4">
        <v>5.5E-2</v>
      </c>
      <c r="AG141" s="4">
        <v>11</v>
      </c>
      <c r="AH141" s="4">
        <v>186</v>
      </c>
      <c r="AI141" s="4" t="s">
        <v>67</v>
      </c>
      <c r="AJ141" s="4">
        <v>200</v>
      </c>
      <c r="AK141" s="4">
        <v>2.8</v>
      </c>
      <c r="AL141" s="4">
        <v>8</v>
      </c>
      <c r="AM141" s="4" t="s">
        <v>68</v>
      </c>
      <c r="AN141" s="4">
        <v>22.3</v>
      </c>
      <c r="AO141" s="4">
        <v>3.4</v>
      </c>
      <c r="AP141" s="4">
        <v>56.5</v>
      </c>
      <c r="AQ141" s="4">
        <v>0.9</v>
      </c>
      <c r="AR141" s="4" t="s">
        <v>69</v>
      </c>
      <c r="AS141" s="4">
        <v>11</v>
      </c>
      <c r="AT141" s="4">
        <v>2150</v>
      </c>
      <c r="AU141" s="4">
        <v>0.5</v>
      </c>
      <c r="AV141" s="4">
        <v>5.5</v>
      </c>
      <c r="AW141" s="4">
        <v>60</v>
      </c>
      <c r="AX141" s="4">
        <v>108</v>
      </c>
      <c r="AY141" s="4">
        <v>16</v>
      </c>
      <c r="AZ141" s="4">
        <v>24</v>
      </c>
      <c r="BA141" s="4">
        <f t="shared" si="97"/>
        <v>3.6418816388467377E-5</v>
      </c>
      <c r="BB141" s="4">
        <v>61</v>
      </c>
      <c r="BC141" s="4">
        <v>57.3</v>
      </c>
      <c r="BD141" s="4">
        <v>88.4</v>
      </c>
      <c r="BE141" s="4">
        <v>9.85</v>
      </c>
      <c r="BF141" s="4">
        <v>32.299999999999997</v>
      </c>
      <c r="BG141" s="4">
        <v>4.75</v>
      </c>
      <c r="BH141" s="4">
        <v>0.95</v>
      </c>
      <c r="BI141" s="4">
        <v>4</v>
      </c>
      <c r="BJ141" s="4">
        <v>0.5</v>
      </c>
      <c r="BK141" s="4">
        <v>2.7</v>
      </c>
      <c r="BL141" s="4">
        <v>0.48</v>
      </c>
      <c r="BM141" s="4">
        <v>1.45</v>
      </c>
      <c r="BN141" s="4">
        <v>0.2</v>
      </c>
      <c r="BO141" s="4">
        <v>1.25</v>
      </c>
      <c r="BP141" s="4">
        <v>0.2</v>
      </c>
      <c r="BQ141" s="4">
        <f t="shared" si="81"/>
        <v>1.5078947368421052</v>
      </c>
      <c r="BR141" s="4">
        <f t="shared" si="82"/>
        <v>1.105</v>
      </c>
      <c r="BS141" s="4">
        <f t="shared" si="83"/>
        <v>1.1067415730337078</v>
      </c>
      <c r="BT141" s="4">
        <f t="shared" si="84"/>
        <v>1.0093749999999999</v>
      </c>
      <c r="BU141" s="4">
        <f t="shared" si="85"/>
        <v>0.84821428571428581</v>
      </c>
      <c r="BV141" s="4">
        <f t="shared" si="86"/>
        <v>0.86363636363636354</v>
      </c>
      <c r="BW141" s="4">
        <f t="shared" si="87"/>
        <v>0.85106382978723405</v>
      </c>
      <c r="BX141" s="4">
        <f t="shared" si="88"/>
        <v>0.64935064935064934</v>
      </c>
      <c r="BY141" s="4">
        <f t="shared" si="89"/>
        <v>0.61363636363636365</v>
      </c>
      <c r="BZ141" s="4">
        <f t="shared" si="90"/>
        <v>0.59259259259259256</v>
      </c>
      <c r="CA141" s="4">
        <f t="shared" si="91"/>
        <v>0.48</v>
      </c>
      <c r="CB141" s="4">
        <f t="shared" si="92"/>
        <v>0.5</v>
      </c>
      <c r="CC141" s="4">
        <f t="shared" si="93"/>
        <v>0.5</v>
      </c>
      <c r="CD141" s="4">
        <f t="shared" si="94"/>
        <v>0.44642857142857145</v>
      </c>
      <c r="CE141" s="4">
        <f t="shared" si="95"/>
        <v>0.46511627906976749</v>
      </c>
      <c r="CF141" s="4">
        <f t="shared" si="98"/>
        <v>0.91058894682934366</v>
      </c>
      <c r="CG141" s="4"/>
      <c r="CH141" s="4"/>
      <c r="CI141" s="4"/>
      <c r="CJ141" s="4"/>
      <c r="CK141" s="4"/>
    </row>
    <row r="142" spans="1:95" x14ac:dyDescent="0.25">
      <c r="A142" s="4" t="s">
        <v>218</v>
      </c>
      <c r="B142" s="4">
        <v>498.08</v>
      </c>
      <c r="C142" s="4" t="s">
        <v>203</v>
      </c>
      <c r="D142" s="4">
        <f t="shared" si="78"/>
        <v>0.29761904761904762</v>
      </c>
      <c r="E142" s="4">
        <f t="shared" si="79"/>
        <v>0.81845238095238093</v>
      </c>
      <c r="F142" s="4">
        <f t="shared" si="80"/>
        <v>8.9285714285714288</v>
      </c>
      <c r="G142" s="4" t="s">
        <v>69</v>
      </c>
      <c r="H142" s="4">
        <v>6.72</v>
      </c>
      <c r="I142" s="4">
        <v>23</v>
      </c>
      <c r="J142" s="4">
        <v>360</v>
      </c>
      <c r="K142" s="4">
        <v>3</v>
      </c>
      <c r="L142" s="4">
        <v>0.2</v>
      </c>
      <c r="M142" s="4">
        <v>3.18</v>
      </c>
      <c r="N142" s="4" t="s">
        <v>65</v>
      </c>
      <c r="O142" s="4">
        <v>20</v>
      </c>
      <c r="P142" s="4">
        <v>40</v>
      </c>
      <c r="Q142" s="4">
        <v>10.7</v>
      </c>
      <c r="R142" s="4">
        <v>16</v>
      </c>
      <c r="S142" s="4">
        <v>7.79</v>
      </c>
      <c r="T142" s="4">
        <f t="shared" si="96"/>
        <v>1.3948075201432407E-5</v>
      </c>
      <c r="U142" s="4">
        <v>18.600000000000001</v>
      </c>
      <c r="V142" s="4">
        <v>2.4</v>
      </c>
      <c r="W142" s="4">
        <v>0.1</v>
      </c>
      <c r="X142" s="4">
        <v>6.09</v>
      </c>
      <c r="Y142" s="4">
        <v>50</v>
      </c>
      <c r="Z142" s="4">
        <v>2.4500000000000002</v>
      </c>
      <c r="AA142" s="4">
        <v>0.125</v>
      </c>
      <c r="AB142" s="4">
        <v>2</v>
      </c>
      <c r="AC142" s="4">
        <v>0.09</v>
      </c>
      <c r="AD142" s="4">
        <v>10</v>
      </c>
      <c r="AE142" s="4">
        <v>28</v>
      </c>
      <c r="AF142" s="4">
        <v>0.06</v>
      </c>
      <c r="AG142" s="4">
        <v>14</v>
      </c>
      <c r="AH142" s="4">
        <v>219</v>
      </c>
      <c r="AI142" s="4" t="s">
        <v>67</v>
      </c>
      <c r="AJ142" s="4" t="s">
        <v>77</v>
      </c>
      <c r="AK142" s="4">
        <v>4.2</v>
      </c>
      <c r="AL142" s="4">
        <v>10</v>
      </c>
      <c r="AM142" s="4" t="s">
        <v>68</v>
      </c>
      <c r="AN142" s="4">
        <v>22</v>
      </c>
      <c r="AO142" s="4">
        <v>3.1</v>
      </c>
      <c r="AP142" s="4">
        <v>60</v>
      </c>
      <c r="AQ142" s="4">
        <v>0.9</v>
      </c>
      <c r="AR142" s="4" t="s">
        <v>69</v>
      </c>
      <c r="AS142" s="4">
        <v>13.3</v>
      </c>
      <c r="AT142" s="4">
        <v>2450</v>
      </c>
      <c r="AU142" s="4">
        <v>0.5</v>
      </c>
      <c r="AV142" s="4">
        <v>5.5</v>
      </c>
      <c r="AW142" s="4">
        <v>60</v>
      </c>
      <c r="AX142" s="4">
        <v>39</v>
      </c>
      <c r="AY142" s="4">
        <v>25</v>
      </c>
      <c r="AZ142" s="4">
        <v>36</v>
      </c>
      <c r="BA142" s="4">
        <f t="shared" si="97"/>
        <v>5.4628224582701055E-5</v>
      </c>
      <c r="BB142" s="4">
        <v>90</v>
      </c>
      <c r="BC142" s="4">
        <v>68.400000000000006</v>
      </c>
      <c r="BD142" s="4">
        <v>127</v>
      </c>
      <c r="BE142" s="4">
        <v>12.6</v>
      </c>
      <c r="BF142" s="4">
        <v>40.1</v>
      </c>
      <c r="BG142" s="4">
        <v>5.9</v>
      </c>
      <c r="BH142" s="4">
        <v>1.2</v>
      </c>
      <c r="BI142" s="4">
        <v>5</v>
      </c>
      <c r="BJ142" s="4">
        <v>0.66</v>
      </c>
      <c r="BK142" s="4">
        <v>3.9</v>
      </c>
      <c r="BL142" s="4">
        <v>0.7</v>
      </c>
      <c r="BM142" s="4">
        <v>2.1</v>
      </c>
      <c r="BN142" s="4">
        <v>0.3</v>
      </c>
      <c r="BO142" s="4">
        <v>2</v>
      </c>
      <c r="BP142" s="4">
        <v>0.32</v>
      </c>
      <c r="BQ142" s="4">
        <f t="shared" si="81"/>
        <v>1.8</v>
      </c>
      <c r="BR142" s="4">
        <f t="shared" si="82"/>
        <v>1.5874999999999999</v>
      </c>
      <c r="BS142" s="4">
        <f t="shared" si="83"/>
        <v>1.4157303370786516</v>
      </c>
      <c r="BT142" s="4">
        <f t="shared" si="84"/>
        <v>1.253125</v>
      </c>
      <c r="BU142" s="4">
        <f t="shared" si="85"/>
        <v>1.0535714285714286</v>
      </c>
      <c r="BV142" s="4">
        <f t="shared" si="86"/>
        <v>1.0909090909090908</v>
      </c>
      <c r="BW142" s="4">
        <f t="shared" si="87"/>
        <v>1.0638297872340425</v>
      </c>
      <c r="BX142" s="4">
        <f t="shared" si="88"/>
        <v>0.85714285714285721</v>
      </c>
      <c r="BY142" s="4">
        <f t="shared" si="89"/>
        <v>0.88636363636363624</v>
      </c>
      <c r="BZ142" s="4">
        <f t="shared" si="90"/>
        <v>0.92592592592592593</v>
      </c>
      <c r="CA142" s="4">
        <f t="shared" si="91"/>
        <v>0.7</v>
      </c>
      <c r="CB142" s="4">
        <f t="shared" si="92"/>
        <v>0.72413793103448276</v>
      </c>
      <c r="CC142" s="4">
        <f t="shared" si="93"/>
        <v>0.74999999999999989</v>
      </c>
      <c r="CD142" s="4">
        <f t="shared" si="94"/>
        <v>0.7142857142857143</v>
      </c>
      <c r="CE142" s="4">
        <f t="shared" si="95"/>
        <v>0.7441860465116279</v>
      </c>
      <c r="CF142" s="4">
        <f t="shared" si="98"/>
        <v>0.99253779043446089</v>
      </c>
      <c r="CG142" s="4"/>
      <c r="CH142" s="4"/>
      <c r="CI142" s="4"/>
      <c r="CJ142" s="4"/>
      <c r="CK142" s="4"/>
    </row>
    <row r="143" spans="1:95" x14ac:dyDescent="0.25">
      <c r="A143" s="4" t="s">
        <v>219</v>
      </c>
      <c r="B143" s="4">
        <v>499</v>
      </c>
      <c r="C143" s="4" t="s">
        <v>203</v>
      </c>
      <c r="D143" s="4" t="e">
        <f t="shared" si="78"/>
        <v>#VALUE!</v>
      </c>
      <c r="E143" s="4">
        <f t="shared" si="79"/>
        <v>0.33653846153846151</v>
      </c>
      <c r="F143" s="4" t="e">
        <f t="shared" si="80"/>
        <v>#VALUE!</v>
      </c>
      <c r="G143" s="4" t="s">
        <v>69</v>
      </c>
      <c r="H143" s="4">
        <v>10.4</v>
      </c>
      <c r="I143" s="4">
        <v>22</v>
      </c>
      <c r="J143" s="4">
        <v>680</v>
      </c>
      <c r="K143" s="4">
        <v>4</v>
      </c>
      <c r="L143" s="4" t="s">
        <v>67</v>
      </c>
      <c r="M143" s="4">
        <v>0.26</v>
      </c>
      <c r="N143" s="4" t="s">
        <v>65</v>
      </c>
      <c r="O143" s="4">
        <v>21</v>
      </c>
      <c r="P143" s="4" t="s">
        <v>120</v>
      </c>
      <c r="Q143" s="4">
        <v>16.399999999999999</v>
      </c>
      <c r="R143" s="4">
        <v>10</v>
      </c>
      <c r="S143" s="4">
        <v>6.35</v>
      </c>
      <c r="T143" s="4">
        <f t="shared" si="96"/>
        <v>1.1369740376007161E-5</v>
      </c>
      <c r="U143" s="4">
        <v>24.6</v>
      </c>
      <c r="V143" s="4">
        <v>7.6</v>
      </c>
      <c r="W143" s="4" t="s">
        <v>66</v>
      </c>
      <c r="X143" s="4">
        <v>6.18</v>
      </c>
      <c r="Y143" s="4">
        <v>140</v>
      </c>
      <c r="Z143" s="4">
        <v>2.35</v>
      </c>
      <c r="AA143" s="4">
        <v>0.01</v>
      </c>
      <c r="AB143" s="4" t="s">
        <v>65</v>
      </c>
      <c r="AC143" s="4">
        <v>0.15</v>
      </c>
      <c r="AD143" s="4">
        <v>19.5</v>
      </c>
      <c r="AE143" s="4">
        <v>38</v>
      </c>
      <c r="AF143" s="4">
        <v>2.5000000000000001E-2</v>
      </c>
      <c r="AG143" s="4">
        <v>6</v>
      </c>
      <c r="AH143" s="4">
        <v>244</v>
      </c>
      <c r="AI143" s="4" t="s">
        <v>67</v>
      </c>
      <c r="AJ143" s="4" t="s">
        <v>77</v>
      </c>
      <c r="AK143" s="4">
        <v>2.2000000000000002</v>
      </c>
      <c r="AL143" s="4">
        <v>6</v>
      </c>
      <c r="AM143" s="4" t="s">
        <v>68</v>
      </c>
      <c r="AN143" s="4">
        <v>24.5</v>
      </c>
      <c r="AO143" s="4">
        <v>5.5</v>
      </c>
      <c r="AP143" s="4">
        <v>44</v>
      </c>
      <c r="AQ143" s="4">
        <v>1.9</v>
      </c>
      <c r="AR143" s="4" t="s">
        <v>69</v>
      </c>
      <c r="AS143" s="4">
        <v>37.6</v>
      </c>
      <c r="AT143" s="4">
        <v>1400.0000000000002</v>
      </c>
      <c r="AU143" s="4">
        <v>0.3</v>
      </c>
      <c r="AV143" s="4">
        <v>3.5</v>
      </c>
      <c r="AW143" s="4" t="s">
        <v>120</v>
      </c>
      <c r="AX143" s="4">
        <v>15</v>
      </c>
      <c r="AY143" s="4">
        <v>44</v>
      </c>
      <c r="AZ143" s="4">
        <v>36</v>
      </c>
      <c r="BA143" s="4">
        <f t="shared" si="97"/>
        <v>5.4628224582701055E-5</v>
      </c>
      <c r="BB143" s="4">
        <v>210</v>
      </c>
      <c r="BC143" s="4">
        <v>8.3000000000000007</v>
      </c>
      <c r="BD143" s="4">
        <v>29.4</v>
      </c>
      <c r="BE143" s="4">
        <v>4.45</v>
      </c>
      <c r="BF143" s="4">
        <v>19.7</v>
      </c>
      <c r="BG143" s="4">
        <v>5.15</v>
      </c>
      <c r="BH143" s="4">
        <v>1</v>
      </c>
      <c r="BI143" s="4">
        <v>5.8</v>
      </c>
      <c r="BJ143" s="4">
        <v>1</v>
      </c>
      <c r="BK143" s="4">
        <v>6.85</v>
      </c>
      <c r="BL143" s="4">
        <v>1.42</v>
      </c>
      <c r="BM143" s="4">
        <v>4.55</v>
      </c>
      <c r="BN143" s="4">
        <v>0.65</v>
      </c>
      <c r="BO143" s="4">
        <v>4.0999999999999996</v>
      </c>
      <c r="BP143" s="4">
        <v>0.64</v>
      </c>
      <c r="BQ143" s="4">
        <f t="shared" si="81"/>
        <v>0.21842105263157896</v>
      </c>
      <c r="BR143" s="4">
        <f t="shared" si="82"/>
        <v>0.36749999999999999</v>
      </c>
      <c r="BS143" s="4">
        <f t="shared" si="83"/>
        <v>0.5</v>
      </c>
      <c r="BT143" s="4">
        <f t="shared" si="84"/>
        <v>0.61562499999999998</v>
      </c>
      <c r="BU143" s="4">
        <f t="shared" si="85"/>
        <v>0.91964285714285732</v>
      </c>
      <c r="BV143" s="4">
        <f t="shared" si="86"/>
        <v>0.90909090909090906</v>
      </c>
      <c r="BW143" s="4">
        <f t="shared" si="87"/>
        <v>1.2340425531914894</v>
      </c>
      <c r="BX143" s="4">
        <f t="shared" si="88"/>
        <v>1.2987012987012987</v>
      </c>
      <c r="BY143" s="4">
        <f t="shared" si="89"/>
        <v>1.5568181818181817</v>
      </c>
      <c r="BZ143" s="4">
        <f t="shared" si="90"/>
        <v>1.6296296296296295</v>
      </c>
      <c r="CA143" s="4">
        <f t="shared" si="91"/>
        <v>1.42</v>
      </c>
      <c r="CB143" s="4">
        <f t="shared" si="92"/>
        <v>1.5689655172413792</v>
      </c>
      <c r="CC143" s="4">
        <f t="shared" si="93"/>
        <v>1.625</v>
      </c>
      <c r="CD143" s="4">
        <f t="shared" si="94"/>
        <v>1.4642857142857142</v>
      </c>
      <c r="CE143" s="4">
        <f t="shared" si="95"/>
        <v>1.4883720930232558</v>
      </c>
      <c r="CF143" s="4">
        <f t="shared" si="98"/>
        <v>0.90496874999999999</v>
      </c>
      <c r="CG143" s="4"/>
      <c r="CH143" s="4"/>
      <c r="CI143" s="4"/>
      <c r="CJ143" s="4"/>
      <c r="CK143" s="4"/>
    </row>
    <row r="144" spans="1:95" x14ac:dyDescent="0.25">
      <c r="A144" s="4" t="s">
        <v>220</v>
      </c>
      <c r="B144" s="4">
        <v>500.05</v>
      </c>
      <c r="C144" s="4" t="s">
        <v>203</v>
      </c>
      <c r="D144" s="4">
        <f t="shared" si="78"/>
        <v>0.25608194622279129</v>
      </c>
      <c r="E144" s="4">
        <f t="shared" si="79"/>
        <v>0.64020486555697831</v>
      </c>
      <c r="F144" s="4">
        <f t="shared" si="80"/>
        <v>10.243277848911653</v>
      </c>
      <c r="G144" s="4" t="s">
        <v>69</v>
      </c>
      <c r="H144" s="4">
        <v>7.81</v>
      </c>
      <c r="I144" s="4">
        <v>29</v>
      </c>
      <c r="J144" s="4">
        <v>560</v>
      </c>
      <c r="K144" s="4">
        <v>4.5</v>
      </c>
      <c r="L144" s="4">
        <v>0.3</v>
      </c>
      <c r="M144" s="4">
        <v>2.52</v>
      </c>
      <c r="N144" s="4" t="s">
        <v>65</v>
      </c>
      <c r="O144" s="4">
        <v>20</v>
      </c>
      <c r="P144" s="4">
        <v>60</v>
      </c>
      <c r="Q144" s="4">
        <v>15.7</v>
      </c>
      <c r="R144" s="4">
        <v>12</v>
      </c>
      <c r="S144" s="4">
        <v>8.4700000000000006</v>
      </c>
      <c r="T144" s="4">
        <f t="shared" si="96"/>
        <v>1.5165622202327663E-5</v>
      </c>
      <c r="U144" s="4">
        <v>22</v>
      </c>
      <c r="V144" s="4">
        <v>2.2000000000000002</v>
      </c>
      <c r="W144" s="4">
        <v>0.1</v>
      </c>
      <c r="X144" s="4">
        <v>5.95</v>
      </c>
      <c r="Y144" s="4">
        <v>70</v>
      </c>
      <c r="Z144" s="4">
        <v>2.56</v>
      </c>
      <c r="AA144" s="4">
        <v>0.08</v>
      </c>
      <c r="AB144" s="4">
        <v>2</v>
      </c>
      <c r="AC144" s="4">
        <v>0.12</v>
      </c>
      <c r="AD144" s="4">
        <v>10.5</v>
      </c>
      <c r="AE144" s="4">
        <v>38</v>
      </c>
      <c r="AF144" s="4">
        <v>7.4999999999999997E-2</v>
      </c>
      <c r="AG144" s="4">
        <v>17</v>
      </c>
      <c r="AH144" s="4">
        <v>227</v>
      </c>
      <c r="AI144" s="4" t="s">
        <v>67</v>
      </c>
      <c r="AJ144" s="4" t="s">
        <v>77</v>
      </c>
      <c r="AK144" s="4">
        <v>4.4000000000000004</v>
      </c>
      <c r="AL144" s="4">
        <v>14</v>
      </c>
      <c r="AM144" s="4" t="s">
        <v>68</v>
      </c>
      <c r="AN144" s="4">
        <v>23.1</v>
      </c>
      <c r="AO144" s="4">
        <v>3.2</v>
      </c>
      <c r="AP144" s="4">
        <v>75</v>
      </c>
      <c r="AQ144" s="4">
        <v>1</v>
      </c>
      <c r="AR144" s="4" t="s">
        <v>69</v>
      </c>
      <c r="AS144" s="4">
        <v>14</v>
      </c>
      <c r="AT144" s="4">
        <v>2950</v>
      </c>
      <c r="AU144" s="4">
        <v>0.7</v>
      </c>
      <c r="AV144" s="4">
        <v>5</v>
      </c>
      <c r="AW144" s="4">
        <v>80</v>
      </c>
      <c r="AX144" s="4">
        <v>30</v>
      </c>
      <c r="AY144" s="4">
        <v>19</v>
      </c>
      <c r="AZ144" s="4">
        <v>56</v>
      </c>
      <c r="BA144" s="4">
        <f t="shared" si="97"/>
        <v>8.4977238239757196E-5</v>
      </c>
      <c r="BB144" s="4">
        <v>83</v>
      </c>
      <c r="BC144" s="4">
        <v>61.6</v>
      </c>
      <c r="BD144" s="4">
        <v>128</v>
      </c>
      <c r="BE144" s="4">
        <v>13</v>
      </c>
      <c r="BF144" s="4">
        <v>43.7</v>
      </c>
      <c r="BG144" s="4">
        <v>6.4</v>
      </c>
      <c r="BH144" s="4">
        <v>1.25</v>
      </c>
      <c r="BI144" s="4">
        <v>5.2</v>
      </c>
      <c r="BJ144" s="4">
        <v>0.66</v>
      </c>
      <c r="BK144" s="4">
        <v>3.65</v>
      </c>
      <c r="BL144" s="4">
        <v>0.68</v>
      </c>
      <c r="BM144" s="4">
        <v>2</v>
      </c>
      <c r="BN144" s="4">
        <v>0.3</v>
      </c>
      <c r="BO144" s="4">
        <v>1.85</v>
      </c>
      <c r="BP144" s="4">
        <v>0.3</v>
      </c>
      <c r="BQ144" s="4">
        <f t="shared" si="81"/>
        <v>1.6210526315789473</v>
      </c>
      <c r="BR144" s="4">
        <f t="shared" si="82"/>
        <v>1.6</v>
      </c>
      <c r="BS144" s="4">
        <f t="shared" si="83"/>
        <v>1.4606741573033708</v>
      </c>
      <c r="BT144" s="4">
        <f t="shared" si="84"/>
        <v>1.3656250000000001</v>
      </c>
      <c r="BU144" s="4">
        <f t="shared" si="85"/>
        <v>1.142857142857143</v>
      </c>
      <c r="BV144" s="4">
        <f t="shared" si="86"/>
        <v>1.1363636363636362</v>
      </c>
      <c r="BW144" s="4">
        <f t="shared" si="87"/>
        <v>1.1063829787234043</v>
      </c>
      <c r="BX144" s="4">
        <f t="shared" si="88"/>
        <v>0.85714285714285721</v>
      </c>
      <c r="BY144" s="4">
        <f t="shared" si="89"/>
        <v>0.82954545454545447</v>
      </c>
      <c r="BZ144" s="4">
        <f t="shared" si="90"/>
        <v>0.70370370370370372</v>
      </c>
      <c r="CA144" s="4">
        <f t="shared" si="91"/>
        <v>0.68</v>
      </c>
      <c r="CB144" s="4">
        <f t="shared" si="92"/>
        <v>0.68965517241379315</v>
      </c>
      <c r="CC144" s="4">
        <f t="shared" si="93"/>
        <v>0.74999999999999989</v>
      </c>
      <c r="CD144" s="4">
        <f t="shared" si="94"/>
        <v>0.66071428571428581</v>
      </c>
      <c r="CE144" s="4">
        <f t="shared" si="95"/>
        <v>0.69767441860465118</v>
      </c>
      <c r="CF144" s="4">
        <f t="shared" si="98"/>
        <v>1.0241056213017752</v>
      </c>
      <c r="CG144" s="4"/>
      <c r="CH144" s="4"/>
      <c r="CI144" s="4"/>
      <c r="CJ144" s="4"/>
      <c r="CK144" s="4"/>
    </row>
    <row r="145" spans="1:89" x14ac:dyDescent="0.25">
      <c r="A145" s="4" t="s">
        <v>221</v>
      </c>
      <c r="B145" s="4">
        <v>501.14</v>
      </c>
      <c r="C145" s="4" t="s">
        <v>203</v>
      </c>
      <c r="D145" s="4">
        <f t="shared" si="78"/>
        <v>0.40268456375838924</v>
      </c>
      <c r="E145" s="4">
        <f t="shared" si="79"/>
        <v>0.60402684563758391</v>
      </c>
      <c r="F145" s="4">
        <f t="shared" si="80"/>
        <v>8.0536912751677843</v>
      </c>
      <c r="G145" s="4" t="s">
        <v>69</v>
      </c>
      <c r="H145" s="4">
        <v>7.45</v>
      </c>
      <c r="I145" s="4">
        <v>61</v>
      </c>
      <c r="J145" s="4">
        <v>1040</v>
      </c>
      <c r="K145" s="4">
        <v>2.5</v>
      </c>
      <c r="L145" s="4">
        <v>0.5</v>
      </c>
      <c r="M145" s="4">
        <v>2.37</v>
      </c>
      <c r="N145" s="4" t="s">
        <v>65</v>
      </c>
      <c r="O145" s="4">
        <v>21</v>
      </c>
      <c r="P145" s="4">
        <v>60</v>
      </c>
      <c r="Q145" s="4">
        <v>14.1</v>
      </c>
      <c r="R145" s="4">
        <v>18</v>
      </c>
      <c r="S145" s="4">
        <v>9.36</v>
      </c>
      <c r="T145" s="4">
        <f t="shared" si="96"/>
        <v>1.6759176365264098E-5</v>
      </c>
      <c r="U145" s="4">
        <v>21.6</v>
      </c>
      <c r="V145" s="4">
        <v>2.4</v>
      </c>
      <c r="W145" s="4">
        <v>0.1</v>
      </c>
      <c r="X145" s="4">
        <v>5.95</v>
      </c>
      <c r="Y145" s="4">
        <v>60</v>
      </c>
      <c r="Z145" s="4">
        <v>2.2999999999999998</v>
      </c>
      <c r="AA145" s="4">
        <v>0.15</v>
      </c>
      <c r="AB145" s="4">
        <v>3</v>
      </c>
      <c r="AC145" s="4">
        <v>0.11</v>
      </c>
      <c r="AD145" s="4">
        <v>11.5</v>
      </c>
      <c r="AE145" s="4">
        <v>32</v>
      </c>
      <c r="AF145" s="4">
        <v>7.4999999999999997E-2</v>
      </c>
      <c r="AG145" s="4">
        <v>31</v>
      </c>
      <c r="AH145" s="4">
        <v>230</v>
      </c>
      <c r="AI145" s="4" t="s">
        <v>67</v>
      </c>
      <c r="AJ145" s="4" t="s">
        <v>77</v>
      </c>
      <c r="AK145" s="4">
        <v>5.9</v>
      </c>
      <c r="AL145" s="4">
        <v>11</v>
      </c>
      <c r="AM145" s="4" t="s">
        <v>68</v>
      </c>
      <c r="AN145" s="4">
        <v>23.1</v>
      </c>
      <c r="AO145" s="4">
        <v>3.7</v>
      </c>
      <c r="AP145" s="4">
        <v>74</v>
      </c>
      <c r="AQ145" s="4">
        <v>1</v>
      </c>
      <c r="AR145" s="4" t="s">
        <v>69</v>
      </c>
      <c r="AS145" s="4">
        <v>15.1</v>
      </c>
      <c r="AT145" s="4">
        <v>3200</v>
      </c>
      <c r="AU145" s="4">
        <v>0.7</v>
      </c>
      <c r="AV145" s="4">
        <v>4.5</v>
      </c>
      <c r="AW145" s="4">
        <v>60</v>
      </c>
      <c r="AX145" s="4">
        <v>39</v>
      </c>
      <c r="AY145" s="4">
        <v>22</v>
      </c>
      <c r="AZ145" s="4">
        <v>50</v>
      </c>
      <c r="BA145" s="4">
        <f t="shared" si="97"/>
        <v>7.5872534142640364E-5</v>
      </c>
      <c r="BB145" s="4">
        <v>96</v>
      </c>
      <c r="BC145" s="4">
        <v>57.7</v>
      </c>
      <c r="BD145" s="4">
        <v>108</v>
      </c>
      <c r="BE145" s="4">
        <v>12.1</v>
      </c>
      <c r="BF145" s="4">
        <v>42.3</v>
      </c>
      <c r="BG145" s="4">
        <v>6.55</v>
      </c>
      <c r="BH145" s="4">
        <v>1.4</v>
      </c>
      <c r="BI145" s="4">
        <v>5.2</v>
      </c>
      <c r="BJ145" s="4">
        <v>0.66</v>
      </c>
      <c r="BK145" s="4">
        <v>3.75</v>
      </c>
      <c r="BL145" s="4">
        <v>0.7</v>
      </c>
      <c r="BM145" s="4">
        <v>2.0499999999999998</v>
      </c>
      <c r="BN145" s="4">
        <v>0.3</v>
      </c>
      <c r="BO145" s="4">
        <v>1.85</v>
      </c>
      <c r="BP145" s="4">
        <v>0.3</v>
      </c>
      <c r="BQ145" s="4">
        <f t="shared" si="81"/>
        <v>1.5184210526315791</v>
      </c>
      <c r="BR145" s="4">
        <f t="shared" si="82"/>
        <v>1.35</v>
      </c>
      <c r="BS145" s="4">
        <f t="shared" si="83"/>
        <v>1.3595505617977528</v>
      </c>
      <c r="BT145" s="4">
        <f t="shared" si="84"/>
        <v>1.3218749999999999</v>
      </c>
      <c r="BU145" s="4">
        <f t="shared" si="85"/>
        <v>1.1696428571428572</v>
      </c>
      <c r="BV145" s="4">
        <f t="shared" si="86"/>
        <v>1.2727272727272725</v>
      </c>
      <c r="BW145" s="4">
        <f t="shared" si="87"/>
        <v>1.1063829787234043</v>
      </c>
      <c r="BX145" s="4">
        <f t="shared" si="88"/>
        <v>0.85714285714285721</v>
      </c>
      <c r="BY145" s="4">
        <f t="shared" si="89"/>
        <v>0.85227272727272718</v>
      </c>
      <c r="BZ145" s="4">
        <f t="shared" si="90"/>
        <v>0.81481481481481477</v>
      </c>
      <c r="CA145" s="4">
        <f t="shared" si="91"/>
        <v>0.7</v>
      </c>
      <c r="CB145" s="4">
        <f t="shared" si="92"/>
        <v>0.7068965517241379</v>
      </c>
      <c r="CC145" s="4">
        <f t="shared" si="93"/>
        <v>0.74999999999999989</v>
      </c>
      <c r="CD145" s="4">
        <f t="shared" si="94"/>
        <v>0.66071428571428581</v>
      </c>
      <c r="CE145" s="4">
        <f t="shared" si="95"/>
        <v>0.69767441860465118</v>
      </c>
      <c r="CF145" s="4">
        <f t="shared" si="98"/>
        <v>0.96545809925893045</v>
      </c>
      <c r="CG145" s="4"/>
      <c r="CH145" s="4"/>
      <c r="CI145" s="4"/>
      <c r="CJ145" s="4"/>
      <c r="CK145" s="4"/>
    </row>
    <row r="146" spans="1:89" x14ac:dyDescent="0.25">
      <c r="A146" s="4" t="s">
        <v>222</v>
      </c>
      <c r="B146" s="4">
        <v>503.8</v>
      </c>
      <c r="C146" s="4" t="s">
        <v>203</v>
      </c>
      <c r="D146" s="4" t="e">
        <f t="shared" si="78"/>
        <v>#VALUE!</v>
      </c>
      <c r="E146" s="4">
        <f t="shared" si="79"/>
        <v>0.42016806722689076</v>
      </c>
      <c r="F146" s="4">
        <f t="shared" si="80"/>
        <v>10.084033613445378</v>
      </c>
      <c r="G146" s="4" t="s">
        <v>69</v>
      </c>
      <c r="H146" s="4">
        <v>5.95</v>
      </c>
      <c r="I146" s="4">
        <v>7</v>
      </c>
      <c r="J146" s="4">
        <v>320</v>
      </c>
      <c r="K146" s="4">
        <v>3</v>
      </c>
      <c r="L146" s="4" t="s">
        <v>67</v>
      </c>
      <c r="M146" s="4">
        <v>7.49</v>
      </c>
      <c r="N146" s="4" t="s">
        <v>65</v>
      </c>
      <c r="O146" s="4">
        <v>13</v>
      </c>
      <c r="P146" s="4">
        <v>40</v>
      </c>
      <c r="Q146" s="4">
        <v>9.5</v>
      </c>
      <c r="R146" s="4">
        <v>6</v>
      </c>
      <c r="S146" s="4">
        <v>3.25</v>
      </c>
      <c r="T146" s="4">
        <f t="shared" si="96"/>
        <v>5.8191584601611453E-6</v>
      </c>
      <c r="U146" s="4">
        <v>18.399999999999999</v>
      </c>
      <c r="V146" s="4">
        <v>2</v>
      </c>
      <c r="W146" s="4" t="s">
        <v>66</v>
      </c>
      <c r="X146" s="4">
        <v>5.24</v>
      </c>
      <c r="Y146" s="4">
        <v>50</v>
      </c>
      <c r="Z146" s="4">
        <v>4.75</v>
      </c>
      <c r="AA146" s="4">
        <v>0.28999999999999998</v>
      </c>
      <c r="AB146" s="4" t="s">
        <v>65</v>
      </c>
      <c r="AC146" s="4">
        <v>0.1</v>
      </c>
      <c r="AD146" s="4">
        <v>8.5</v>
      </c>
      <c r="AE146" s="4">
        <v>24</v>
      </c>
      <c r="AF146" s="4">
        <v>5.5E-2</v>
      </c>
      <c r="AG146" s="4">
        <v>6</v>
      </c>
      <c r="AH146" s="4">
        <v>178</v>
      </c>
      <c r="AI146" s="4" t="s">
        <v>67</v>
      </c>
      <c r="AJ146" s="4" t="s">
        <v>77</v>
      </c>
      <c r="AK146" s="4">
        <v>1.4</v>
      </c>
      <c r="AL146" s="4">
        <v>9</v>
      </c>
      <c r="AM146" s="4" t="s">
        <v>68</v>
      </c>
      <c r="AN146" s="4">
        <v>19.5</v>
      </c>
      <c r="AO146" s="4">
        <v>3</v>
      </c>
      <c r="AP146" s="4">
        <v>42.5</v>
      </c>
      <c r="AQ146" s="4">
        <v>0.8</v>
      </c>
      <c r="AR146" s="4" t="s">
        <v>69</v>
      </c>
      <c r="AS146" s="4">
        <v>12.1</v>
      </c>
      <c r="AT146" s="4">
        <v>2450</v>
      </c>
      <c r="AU146" s="4">
        <v>0.4</v>
      </c>
      <c r="AV146" s="4">
        <v>2.5</v>
      </c>
      <c r="AW146" s="4">
        <v>60</v>
      </c>
      <c r="AX146" s="4">
        <v>33</v>
      </c>
      <c r="AY146" s="4">
        <v>20</v>
      </c>
      <c r="AZ146" s="4">
        <v>34</v>
      </c>
      <c r="BA146" s="4">
        <f t="shared" si="97"/>
        <v>5.1593323216995437E-5</v>
      </c>
      <c r="BB146" s="4">
        <v>78</v>
      </c>
      <c r="BC146" s="4">
        <v>40.4</v>
      </c>
      <c r="BD146" s="4">
        <v>78.7</v>
      </c>
      <c r="BE146" s="4">
        <v>8.5</v>
      </c>
      <c r="BF146" s="4">
        <v>28</v>
      </c>
      <c r="BG146" s="4">
        <v>4.55</v>
      </c>
      <c r="BH146" s="4">
        <v>0.85</v>
      </c>
      <c r="BI146" s="4">
        <v>4</v>
      </c>
      <c r="BJ146" s="4">
        <v>0.56000000000000005</v>
      </c>
      <c r="BK146" s="4">
        <v>3.3</v>
      </c>
      <c r="BL146" s="4">
        <v>0.62</v>
      </c>
      <c r="BM146" s="4">
        <v>1.95</v>
      </c>
      <c r="BN146" s="4">
        <v>0.3</v>
      </c>
      <c r="BO146" s="4">
        <v>1.75</v>
      </c>
      <c r="BP146" s="4">
        <v>0.28000000000000003</v>
      </c>
      <c r="BQ146" s="4">
        <f t="shared" si="81"/>
        <v>1.0631578947368421</v>
      </c>
      <c r="BR146" s="4">
        <f t="shared" si="82"/>
        <v>0.98375000000000001</v>
      </c>
      <c r="BS146" s="4">
        <f t="shared" si="83"/>
        <v>0.9550561797752809</v>
      </c>
      <c r="BT146" s="4">
        <f t="shared" si="84"/>
        <v>0.875</v>
      </c>
      <c r="BU146" s="4">
        <f t="shared" si="85"/>
        <v>0.8125</v>
      </c>
      <c r="BV146" s="4">
        <f t="shared" si="86"/>
        <v>0.7727272727272726</v>
      </c>
      <c r="BW146" s="4">
        <f t="shared" si="87"/>
        <v>0.85106382978723405</v>
      </c>
      <c r="BX146" s="4">
        <f t="shared" si="88"/>
        <v>0.72727272727272729</v>
      </c>
      <c r="BY146" s="4">
        <f t="shared" si="89"/>
        <v>0.74999999999999989</v>
      </c>
      <c r="BZ146" s="4">
        <f t="shared" si="90"/>
        <v>0.7407407407407407</v>
      </c>
      <c r="CA146" s="4">
        <f t="shared" si="91"/>
        <v>0.62</v>
      </c>
      <c r="CB146" s="4">
        <f t="shared" si="92"/>
        <v>0.67241379310344829</v>
      </c>
      <c r="CC146" s="4">
        <f t="shared" si="93"/>
        <v>0.74999999999999989</v>
      </c>
      <c r="CD146" s="4">
        <f t="shared" si="94"/>
        <v>0.625</v>
      </c>
      <c r="CE146" s="4">
        <f t="shared" si="95"/>
        <v>0.65116279069767447</v>
      </c>
      <c r="CF146" s="4">
        <f t="shared" si="98"/>
        <v>0.94370218425605545</v>
      </c>
      <c r="CG146" s="4"/>
      <c r="CH146" s="4"/>
      <c r="CI146" s="4"/>
      <c r="CJ146" s="4"/>
      <c r="CK146" s="4"/>
    </row>
    <row r="147" spans="1:89" x14ac:dyDescent="0.25">
      <c r="A147" s="4" t="s">
        <v>223</v>
      </c>
      <c r="B147" s="4">
        <v>505.55</v>
      </c>
      <c r="C147" s="4" t="s">
        <v>203</v>
      </c>
      <c r="D147" s="4" t="e">
        <f t="shared" si="78"/>
        <v>#VALUE!</v>
      </c>
      <c r="E147" s="4">
        <f t="shared" si="79"/>
        <v>0.46296296296296297</v>
      </c>
      <c r="F147" s="4">
        <f t="shared" si="80"/>
        <v>13.227513227513228</v>
      </c>
      <c r="G147" s="4" t="s">
        <v>69</v>
      </c>
      <c r="H147" s="4">
        <v>7.56</v>
      </c>
      <c r="I147" s="4">
        <v>3</v>
      </c>
      <c r="J147" s="4">
        <v>2620</v>
      </c>
      <c r="K147" s="4">
        <v>3.5</v>
      </c>
      <c r="L147" s="4" t="s">
        <v>67</v>
      </c>
      <c r="M147" s="4">
        <v>3.63</v>
      </c>
      <c r="N147" s="4" t="s">
        <v>65</v>
      </c>
      <c r="O147" s="4">
        <v>20</v>
      </c>
      <c r="P147" s="4">
        <v>60</v>
      </c>
      <c r="Q147" s="4">
        <v>8.9</v>
      </c>
      <c r="R147" s="4">
        <v>8</v>
      </c>
      <c r="S147" s="4">
        <v>1.94</v>
      </c>
      <c r="T147" s="4">
        <f t="shared" si="96"/>
        <v>3.4735899731423456E-6</v>
      </c>
      <c r="U147" s="4">
        <v>23.6</v>
      </c>
      <c r="V147" s="4">
        <v>2.4</v>
      </c>
      <c r="W147" s="4" t="s">
        <v>66</v>
      </c>
      <c r="X147" s="4">
        <v>7.36</v>
      </c>
      <c r="Y147" s="4">
        <v>40</v>
      </c>
      <c r="Z147" s="4">
        <v>2.4</v>
      </c>
      <c r="AA147" s="4">
        <v>0.18</v>
      </c>
      <c r="AB147" s="4" t="s">
        <v>65</v>
      </c>
      <c r="AC147" s="4">
        <v>0.11</v>
      </c>
      <c r="AD147" s="4">
        <v>11.5</v>
      </c>
      <c r="AE147" s="4">
        <v>26</v>
      </c>
      <c r="AF147" s="4">
        <v>7.0000000000000007E-2</v>
      </c>
      <c r="AG147" s="4">
        <v>7</v>
      </c>
      <c r="AH147" s="4">
        <v>202</v>
      </c>
      <c r="AI147" s="4" t="s">
        <v>67</v>
      </c>
      <c r="AJ147" s="4">
        <v>300</v>
      </c>
      <c r="AK147" s="4">
        <v>0.9</v>
      </c>
      <c r="AL147" s="4">
        <v>12</v>
      </c>
      <c r="AM147" s="4" t="s">
        <v>68</v>
      </c>
      <c r="AN147" s="4">
        <v>25.2</v>
      </c>
      <c r="AO147" s="4">
        <v>3.4</v>
      </c>
      <c r="AP147" s="4">
        <v>59.5</v>
      </c>
      <c r="AQ147" s="4">
        <v>1.1000000000000001</v>
      </c>
      <c r="AR147" s="4" t="s">
        <v>69</v>
      </c>
      <c r="AS147" s="4">
        <v>16</v>
      </c>
      <c r="AT147" s="4">
        <v>3150</v>
      </c>
      <c r="AU147" s="4">
        <v>0.5</v>
      </c>
      <c r="AV147" s="4">
        <v>3.5</v>
      </c>
      <c r="AW147" s="4">
        <v>100</v>
      </c>
      <c r="AX147" s="4">
        <v>60</v>
      </c>
      <c r="AY147" s="4">
        <v>20</v>
      </c>
      <c r="AZ147" s="4">
        <v>30</v>
      </c>
      <c r="BA147" s="4">
        <f t="shared" si="97"/>
        <v>4.5523520485584216E-5</v>
      </c>
      <c r="BB147" s="4">
        <v>90</v>
      </c>
      <c r="BC147" s="4">
        <v>46.8</v>
      </c>
      <c r="BD147" s="4">
        <v>88.4</v>
      </c>
      <c r="BE147" s="4">
        <v>9.8000000000000007</v>
      </c>
      <c r="BF147" s="4">
        <v>32.9</v>
      </c>
      <c r="BG147" s="4">
        <v>5.4</v>
      </c>
      <c r="BH147" s="4">
        <v>0.95</v>
      </c>
      <c r="BI147" s="4">
        <v>4.8</v>
      </c>
      <c r="BJ147" s="4">
        <v>0.62</v>
      </c>
      <c r="BK147" s="4">
        <v>3.7</v>
      </c>
      <c r="BL147" s="4">
        <v>0.68</v>
      </c>
      <c r="BM147" s="4">
        <v>2</v>
      </c>
      <c r="BN147" s="4">
        <v>0.3</v>
      </c>
      <c r="BO147" s="4">
        <v>1.7</v>
      </c>
      <c r="BP147" s="4">
        <v>0.28000000000000003</v>
      </c>
      <c r="BQ147" s="4">
        <f t="shared" si="81"/>
        <v>1.2315789473684209</v>
      </c>
      <c r="BR147" s="4">
        <f t="shared" si="82"/>
        <v>1.105</v>
      </c>
      <c r="BS147" s="4">
        <f t="shared" si="83"/>
        <v>1.101123595505618</v>
      </c>
      <c r="BT147" s="4">
        <f t="shared" si="84"/>
        <v>1.028125</v>
      </c>
      <c r="BU147" s="4">
        <f t="shared" si="85"/>
        <v>0.96428571428571441</v>
      </c>
      <c r="BV147" s="4">
        <f t="shared" si="86"/>
        <v>0.86363636363636354</v>
      </c>
      <c r="BW147" s="4">
        <f t="shared" si="87"/>
        <v>1.0212765957446808</v>
      </c>
      <c r="BX147" s="4">
        <f t="shared" si="88"/>
        <v>0.80519480519480513</v>
      </c>
      <c r="BY147" s="4">
        <f t="shared" si="89"/>
        <v>0.84090909090909083</v>
      </c>
      <c r="BZ147" s="4">
        <f t="shared" si="90"/>
        <v>0.7407407407407407</v>
      </c>
      <c r="CA147" s="4">
        <f t="shared" si="91"/>
        <v>0.68</v>
      </c>
      <c r="CB147" s="4">
        <f t="shared" si="92"/>
        <v>0.68965517241379315</v>
      </c>
      <c r="CC147" s="4">
        <f t="shared" si="93"/>
        <v>0.74999999999999989</v>
      </c>
      <c r="CD147" s="4">
        <f t="shared" si="94"/>
        <v>0.60714285714285721</v>
      </c>
      <c r="CE147" s="4">
        <f t="shared" si="95"/>
        <v>0.65116279069767447</v>
      </c>
      <c r="CF147" s="4">
        <f t="shared" si="98"/>
        <v>0.93699238110422722</v>
      </c>
      <c r="CG147" s="4"/>
      <c r="CH147" s="4"/>
      <c r="CI147" s="4"/>
      <c r="CJ147" s="4"/>
      <c r="CK147" s="4"/>
    </row>
    <row r="148" spans="1:89" x14ac:dyDescent="0.25">
      <c r="A148" s="4" t="s">
        <v>224</v>
      </c>
      <c r="B148" s="4">
        <v>506.6</v>
      </c>
      <c r="C148" s="4" t="s">
        <v>203</v>
      </c>
      <c r="D148" s="4">
        <f t="shared" si="78"/>
        <v>0.2293577981651376</v>
      </c>
      <c r="E148" s="4">
        <f t="shared" si="79"/>
        <v>0.53516819571865448</v>
      </c>
      <c r="F148" s="4">
        <f t="shared" si="80"/>
        <v>12.232415902140673</v>
      </c>
      <c r="G148" s="4" t="s">
        <v>69</v>
      </c>
      <c r="H148" s="4">
        <v>6.54</v>
      </c>
      <c r="I148" s="4">
        <v>9</v>
      </c>
      <c r="J148" s="4">
        <v>360</v>
      </c>
      <c r="K148" s="4">
        <v>2.5</v>
      </c>
      <c r="L148" s="4">
        <v>0.4</v>
      </c>
      <c r="M148" s="4">
        <v>4.4000000000000004</v>
      </c>
      <c r="N148" s="4" t="s">
        <v>65</v>
      </c>
      <c r="O148" s="4">
        <v>20</v>
      </c>
      <c r="P148" s="4">
        <v>60</v>
      </c>
      <c r="Q148" s="4">
        <v>7.3</v>
      </c>
      <c r="R148" s="4">
        <v>8</v>
      </c>
      <c r="S148" s="4">
        <v>3.5</v>
      </c>
      <c r="T148" s="4">
        <f t="shared" si="96"/>
        <v>6.266786034019695E-6</v>
      </c>
      <c r="U148" s="4">
        <v>20.6</v>
      </c>
      <c r="V148" s="4">
        <v>2.4</v>
      </c>
      <c r="W148" s="4" t="s">
        <v>66</v>
      </c>
      <c r="X148" s="4">
        <v>6.39</v>
      </c>
      <c r="Y148" s="4">
        <v>50</v>
      </c>
      <c r="Z148" s="4">
        <v>2.89</v>
      </c>
      <c r="AA148" s="4">
        <v>0.30499999999999999</v>
      </c>
      <c r="AB148" s="4">
        <v>1.5</v>
      </c>
      <c r="AC148" s="4">
        <v>0.1</v>
      </c>
      <c r="AD148" s="4">
        <v>10.5</v>
      </c>
      <c r="AE148" s="4">
        <v>20</v>
      </c>
      <c r="AF148" s="4">
        <v>7.0000000000000007E-2</v>
      </c>
      <c r="AG148" s="4">
        <v>9</v>
      </c>
      <c r="AH148" s="4">
        <v>182</v>
      </c>
      <c r="AI148" s="4" t="s">
        <v>67</v>
      </c>
      <c r="AJ148" s="4" t="s">
        <v>77</v>
      </c>
      <c r="AK148" s="4">
        <v>1.7</v>
      </c>
      <c r="AL148" s="4">
        <v>9</v>
      </c>
      <c r="AM148" s="4" t="s">
        <v>68</v>
      </c>
      <c r="AN148" s="4">
        <v>24.1</v>
      </c>
      <c r="AO148" s="4">
        <v>2.9</v>
      </c>
      <c r="AP148" s="4">
        <v>26</v>
      </c>
      <c r="AQ148" s="4">
        <v>0.9</v>
      </c>
      <c r="AR148" s="4" t="s">
        <v>69</v>
      </c>
      <c r="AS148" s="4">
        <v>14</v>
      </c>
      <c r="AT148" s="4">
        <v>2800.0000000000005</v>
      </c>
      <c r="AU148" s="4">
        <v>0.4</v>
      </c>
      <c r="AV148" s="4">
        <v>3.5</v>
      </c>
      <c r="AW148" s="4">
        <v>80</v>
      </c>
      <c r="AX148" s="4">
        <v>60</v>
      </c>
      <c r="AY148" s="4">
        <v>20</v>
      </c>
      <c r="AZ148" s="4">
        <v>28</v>
      </c>
      <c r="BA148" s="4">
        <f t="shared" si="97"/>
        <v>4.2488619119878598E-5</v>
      </c>
      <c r="BB148" s="4">
        <v>92</v>
      </c>
      <c r="BC148" s="4">
        <v>18.3</v>
      </c>
      <c r="BD148" s="4">
        <v>32.4</v>
      </c>
      <c r="BE148" s="4">
        <v>4.45</v>
      </c>
      <c r="BF148" s="4">
        <v>19.100000000000001</v>
      </c>
      <c r="BG148" s="4">
        <v>4.2</v>
      </c>
      <c r="BH148" s="4">
        <v>0.8</v>
      </c>
      <c r="BI148" s="4">
        <v>4</v>
      </c>
      <c r="BJ148" s="4">
        <v>0.54</v>
      </c>
      <c r="BK148" s="4">
        <v>3.15</v>
      </c>
      <c r="BL148" s="4">
        <v>0.6</v>
      </c>
      <c r="BM148" s="4">
        <v>1.85</v>
      </c>
      <c r="BN148" s="4">
        <v>0.25</v>
      </c>
      <c r="BO148" s="4">
        <v>1.65</v>
      </c>
      <c r="BP148" s="4">
        <v>0.28000000000000003</v>
      </c>
      <c r="BQ148" s="4">
        <f t="shared" si="81"/>
        <v>0.48157894736842105</v>
      </c>
      <c r="BR148" s="4">
        <f t="shared" si="82"/>
        <v>0.40499999999999997</v>
      </c>
      <c r="BS148" s="4">
        <f t="shared" si="83"/>
        <v>0.5</v>
      </c>
      <c r="BT148" s="4">
        <f t="shared" si="84"/>
        <v>0.59687500000000004</v>
      </c>
      <c r="BU148" s="4">
        <f t="shared" si="85"/>
        <v>0.75000000000000011</v>
      </c>
      <c r="BV148" s="4">
        <f t="shared" si="86"/>
        <v>0.72727272727272729</v>
      </c>
      <c r="BW148" s="4">
        <f t="shared" si="87"/>
        <v>0.85106382978723405</v>
      </c>
      <c r="BX148" s="4">
        <f t="shared" si="88"/>
        <v>0.70129870129870131</v>
      </c>
      <c r="BY148" s="4">
        <f t="shared" si="89"/>
        <v>0.71590909090909083</v>
      </c>
      <c r="BZ148" s="4">
        <f t="shared" si="90"/>
        <v>0.7407407407407407</v>
      </c>
      <c r="CA148" s="4">
        <f t="shared" si="91"/>
        <v>0.6</v>
      </c>
      <c r="CB148" s="4">
        <f t="shared" si="92"/>
        <v>0.63793103448275867</v>
      </c>
      <c r="CC148" s="4">
        <f t="shared" si="93"/>
        <v>0.625</v>
      </c>
      <c r="CD148" s="4">
        <f t="shared" si="94"/>
        <v>0.5892857142857143</v>
      </c>
      <c r="CE148" s="4">
        <f t="shared" si="95"/>
        <v>0.65116279069767447</v>
      </c>
      <c r="CF148" s="4">
        <f t="shared" si="98"/>
        <v>0.96693750000000001</v>
      </c>
      <c r="CG148" s="4"/>
      <c r="CH148" s="4"/>
      <c r="CI148" s="4"/>
      <c r="CJ148" s="4"/>
      <c r="CK148" s="4"/>
    </row>
    <row r="149" spans="1:89" x14ac:dyDescent="0.25">
      <c r="A149" s="4" t="s">
        <v>225</v>
      </c>
      <c r="B149" s="4">
        <v>507.5</v>
      </c>
      <c r="C149" s="4" t="s">
        <v>203</v>
      </c>
      <c r="D149" s="4">
        <f t="shared" si="78"/>
        <v>0.21398002853067047</v>
      </c>
      <c r="E149" s="4">
        <f t="shared" si="79"/>
        <v>0.49928673323823114</v>
      </c>
      <c r="F149" s="4">
        <f t="shared" si="80"/>
        <v>8.5592011412268185</v>
      </c>
      <c r="G149" s="4" t="s">
        <v>69</v>
      </c>
      <c r="H149" s="4">
        <v>7.01</v>
      </c>
      <c r="I149" s="4">
        <v>24</v>
      </c>
      <c r="J149" s="4">
        <v>500</v>
      </c>
      <c r="K149" s="4">
        <v>2.5</v>
      </c>
      <c r="L149" s="4">
        <v>0.2</v>
      </c>
      <c r="M149" s="4">
        <v>4.0599999999999996</v>
      </c>
      <c r="N149" s="4" t="s">
        <v>65</v>
      </c>
      <c r="O149" s="4">
        <v>16</v>
      </c>
      <c r="P149" s="4">
        <v>60</v>
      </c>
      <c r="Q149" s="4">
        <v>9.3000000000000007</v>
      </c>
      <c r="R149" s="4">
        <v>8</v>
      </c>
      <c r="S149" s="4">
        <v>5.35</v>
      </c>
      <c r="T149" s="4">
        <f t="shared" si="96"/>
        <v>9.5792300805729623E-6</v>
      </c>
      <c r="U149" s="4">
        <v>21.4</v>
      </c>
      <c r="V149" s="4">
        <v>2</v>
      </c>
      <c r="W149" s="4" t="s">
        <v>66</v>
      </c>
      <c r="X149" s="4">
        <v>6.36</v>
      </c>
      <c r="Y149" s="4">
        <v>40</v>
      </c>
      <c r="Z149" s="4">
        <v>2.91</v>
      </c>
      <c r="AA149" s="4">
        <v>0.3</v>
      </c>
      <c r="AB149" s="4">
        <v>1.5</v>
      </c>
      <c r="AC149" s="4">
        <v>0.1</v>
      </c>
      <c r="AD149" s="4">
        <v>10</v>
      </c>
      <c r="AE149" s="4">
        <v>28</v>
      </c>
      <c r="AF149" s="4">
        <v>7.0000000000000007E-2</v>
      </c>
      <c r="AG149" s="4">
        <v>7</v>
      </c>
      <c r="AH149" s="4">
        <v>202</v>
      </c>
      <c r="AI149" s="4" t="s">
        <v>67</v>
      </c>
      <c r="AJ149" s="4" t="s">
        <v>77</v>
      </c>
      <c r="AK149" s="4">
        <v>2.4</v>
      </c>
      <c r="AL149" s="4">
        <v>11</v>
      </c>
      <c r="AM149" s="4" t="s">
        <v>68</v>
      </c>
      <c r="AN149" s="4">
        <v>22.2</v>
      </c>
      <c r="AO149" s="4">
        <v>3</v>
      </c>
      <c r="AP149" s="4">
        <v>44.5</v>
      </c>
      <c r="AQ149" s="4">
        <v>0.9</v>
      </c>
      <c r="AR149" s="4" t="s">
        <v>69</v>
      </c>
      <c r="AS149" s="4">
        <v>14</v>
      </c>
      <c r="AT149" s="4">
        <v>2849.9999999999995</v>
      </c>
      <c r="AU149" s="4">
        <v>0.5</v>
      </c>
      <c r="AV149" s="4">
        <v>3.5</v>
      </c>
      <c r="AW149" s="4">
        <v>60</v>
      </c>
      <c r="AX149" s="4">
        <v>39</v>
      </c>
      <c r="AY149" s="4">
        <v>17</v>
      </c>
      <c r="AZ149" s="4">
        <v>30</v>
      </c>
      <c r="BA149" s="4">
        <f t="shared" si="97"/>
        <v>4.5523520485584216E-5</v>
      </c>
      <c r="BB149" s="4">
        <v>76</v>
      </c>
      <c r="BC149" s="4">
        <v>40.700000000000003</v>
      </c>
      <c r="BD149" s="4">
        <v>78.099999999999994</v>
      </c>
      <c r="BE149" s="4">
        <v>9.35</v>
      </c>
      <c r="BF149" s="4">
        <v>32.1</v>
      </c>
      <c r="BG149" s="4">
        <v>4.55</v>
      </c>
      <c r="BH149" s="4">
        <v>0.85</v>
      </c>
      <c r="BI149" s="4">
        <v>3.8</v>
      </c>
      <c r="BJ149" s="4">
        <v>0.5</v>
      </c>
      <c r="BK149" s="4">
        <v>3</v>
      </c>
      <c r="BL149" s="4">
        <v>0.54</v>
      </c>
      <c r="BM149" s="4">
        <v>1.65</v>
      </c>
      <c r="BN149" s="4">
        <v>0.25</v>
      </c>
      <c r="BO149" s="4">
        <v>1.5</v>
      </c>
      <c r="BP149" s="4">
        <v>0.24</v>
      </c>
      <c r="BQ149" s="4">
        <f t="shared" si="81"/>
        <v>1.0710526315789475</v>
      </c>
      <c r="BR149" s="4">
        <f t="shared" si="82"/>
        <v>0.97624999999999995</v>
      </c>
      <c r="BS149" s="4">
        <f t="shared" si="83"/>
        <v>1.050561797752809</v>
      </c>
      <c r="BT149" s="4">
        <f t="shared" si="84"/>
        <v>1.003125</v>
      </c>
      <c r="BU149" s="4">
        <f t="shared" si="85"/>
        <v>0.8125</v>
      </c>
      <c r="BV149" s="4">
        <f t="shared" si="86"/>
        <v>0.7727272727272726</v>
      </c>
      <c r="BW149" s="4">
        <f t="shared" si="87"/>
        <v>0.80851063829787229</v>
      </c>
      <c r="BX149" s="4">
        <f t="shared" si="88"/>
        <v>0.64935064935064934</v>
      </c>
      <c r="BY149" s="4">
        <f t="shared" si="89"/>
        <v>0.68181818181818177</v>
      </c>
      <c r="BZ149" s="4">
        <f t="shared" si="90"/>
        <v>0.62962962962962965</v>
      </c>
      <c r="CA149" s="4">
        <f t="shared" si="91"/>
        <v>0.54</v>
      </c>
      <c r="CB149" s="4">
        <f t="shared" si="92"/>
        <v>0.56896551724137934</v>
      </c>
      <c r="CC149" s="4">
        <f t="shared" si="93"/>
        <v>0.625</v>
      </c>
      <c r="CD149" s="4">
        <f t="shared" si="94"/>
        <v>0.5357142857142857</v>
      </c>
      <c r="CE149" s="4">
        <f t="shared" si="95"/>
        <v>0.55813953488372092</v>
      </c>
      <c r="CF149" s="4">
        <f t="shared" si="98"/>
        <v>0.88730492588078025</v>
      </c>
      <c r="CG149" s="4"/>
      <c r="CH149" s="4"/>
      <c r="CI149" s="4"/>
      <c r="CJ149" s="4"/>
      <c r="CK149" s="4"/>
    </row>
    <row r="150" spans="1:89" x14ac:dyDescent="0.25">
      <c r="A150" s="4" t="s">
        <v>226</v>
      </c>
      <c r="B150" s="4">
        <v>508.6</v>
      </c>
      <c r="C150" s="4" t="s">
        <v>203</v>
      </c>
      <c r="D150" s="4">
        <f t="shared" si="78"/>
        <v>0.15948963317384371</v>
      </c>
      <c r="E150" s="4">
        <f t="shared" si="79"/>
        <v>0.47846889952153115</v>
      </c>
      <c r="F150" s="4">
        <f t="shared" si="80"/>
        <v>9.5693779904306222</v>
      </c>
      <c r="G150" s="4" t="s">
        <v>69</v>
      </c>
      <c r="H150" s="4">
        <v>6.27</v>
      </c>
      <c r="I150" s="4">
        <v>10</v>
      </c>
      <c r="J150" s="4">
        <v>360</v>
      </c>
      <c r="K150" s="4">
        <v>2</v>
      </c>
      <c r="L150" s="4" t="s">
        <v>67</v>
      </c>
      <c r="M150" s="4">
        <v>5.91</v>
      </c>
      <c r="N150" s="4" t="s">
        <v>65</v>
      </c>
      <c r="O150" s="4">
        <v>20</v>
      </c>
      <c r="P150" s="4">
        <v>40</v>
      </c>
      <c r="Q150" s="4">
        <v>8.5</v>
      </c>
      <c r="R150" s="4">
        <v>8</v>
      </c>
      <c r="S150" s="4">
        <v>4.99</v>
      </c>
      <c r="T150" s="4">
        <f t="shared" si="96"/>
        <v>8.9346463742166539E-6</v>
      </c>
      <c r="U150" s="4">
        <v>19.600000000000001</v>
      </c>
      <c r="V150" s="4">
        <v>2</v>
      </c>
      <c r="W150" s="4" t="s">
        <v>66</v>
      </c>
      <c r="X150" s="4">
        <v>6.26</v>
      </c>
      <c r="Y150" s="4">
        <v>40</v>
      </c>
      <c r="Z150" s="4">
        <v>3.85</v>
      </c>
      <c r="AA150" s="4">
        <v>0.39500000000000002</v>
      </c>
      <c r="AB150" s="4">
        <v>1</v>
      </c>
      <c r="AC150" s="4">
        <v>0.1</v>
      </c>
      <c r="AD150" s="4">
        <v>10</v>
      </c>
      <c r="AE150" s="4">
        <v>26</v>
      </c>
      <c r="AF150" s="4">
        <v>0.06</v>
      </c>
      <c r="AG150" s="4">
        <v>6</v>
      </c>
      <c r="AH150" s="4">
        <v>183</v>
      </c>
      <c r="AI150" s="4" t="s">
        <v>67</v>
      </c>
      <c r="AJ150" s="4" t="s">
        <v>77</v>
      </c>
      <c r="AK150" s="4">
        <v>2</v>
      </c>
      <c r="AL150" s="4">
        <v>10</v>
      </c>
      <c r="AM150" s="4" t="s">
        <v>68</v>
      </c>
      <c r="AN150" s="4">
        <v>21</v>
      </c>
      <c r="AO150" s="4">
        <v>3</v>
      </c>
      <c r="AP150" s="4">
        <v>41</v>
      </c>
      <c r="AQ150" s="4">
        <v>0.9</v>
      </c>
      <c r="AR150" s="4" t="s">
        <v>69</v>
      </c>
      <c r="AS150" s="4">
        <v>13.7</v>
      </c>
      <c r="AT150" s="4">
        <v>2600</v>
      </c>
      <c r="AU150" s="4">
        <v>0.5</v>
      </c>
      <c r="AV150" s="4">
        <v>3</v>
      </c>
      <c r="AW150" s="4">
        <v>60</v>
      </c>
      <c r="AX150" s="4">
        <v>54</v>
      </c>
      <c r="AY150" s="4">
        <v>19</v>
      </c>
      <c r="AZ150" s="4">
        <v>24</v>
      </c>
      <c r="BA150" s="4">
        <f t="shared" si="97"/>
        <v>3.6418816388467377E-5</v>
      </c>
      <c r="BB150" s="4">
        <v>78</v>
      </c>
      <c r="BC150" s="4">
        <v>39.4</v>
      </c>
      <c r="BD150" s="4">
        <v>75.3</v>
      </c>
      <c r="BE150" s="4">
        <v>8.5500000000000007</v>
      </c>
      <c r="BF150" s="4">
        <v>29.5</v>
      </c>
      <c r="BG150" s="4">
        <v>4.6500000000000004</v>
      </c>
      <c r="BH150" s="4">
        <v>0.85</v>
      </c>
      <c r="BI150" s="4">
        <v>4.2</v>
      </c>
      <c r="BJ150" s="4">
        <v>0.56000000000000005</v>
      </c>
      <c r="BK150" s="4">
        <v>3.25</v>
      </c>
      <c r="BL150" s="4">
        <v>0.64</v>
      </c>
      <c r="BM150" s="4">
        <v>1.9</v>
      </c>
      <c r="BN150" s="4">
        <v>0.3</v>
      </c>
      <c r="BO150" s="4">
        <v>1.75</v>
      </c>
      <c r="BP150" s="4">
        <v>0.28000000000000003</v>
      </c>
      <c r="BQ150" s="4">
        <f t="shared" si="81"/>
        <v>1.0368421052631578</v>
      </c>
      <c r="BR150" s="4">
        <f t="shared" si="82"/>
        <v>0.94124999999999992</v>
      </c>
      <c r="BS150" s="4">
        <f t="shared" si="83"/>
        <v>0.9606741573033708</v>
      </c>
      <c r="BT150" s="4">
        <f t="shared" si="84"/>
        <v>0.921875</v>
      </c>
      <c r="BU150" s="4">
        <f t="shared" si="85"/>
        <v>0.83035714285714302</v>
      </c>
      <c r="BV150" s="4">
        <f t="shared" si="86"/>
        <v>0.7727272727272726</v>
      </c>
      <c r="BW150" s="4">
        <f t="shared" si="87"/>
        <v>0.8936170212765957</v>
      </c>
      <c r="BX150" s="4">
        <f t="shared" si="88"/>
        <v>0.72727272727272729</v>
      </c>
      <c r="BY150" s="4">
        <f t="shared" si="89"/>
        <v>0.73863636363636354</v>
      </c>
      <c r="BZ150" s="4">
        <f t="shared" si="90"/>
        <v>0.70370370370370372</v>
      </c>
      <c r="CA150" s="4">
        <f t="shared" si="91"/>
        <v>0.64</v>
      </c>
      <c r="CB150" s="4">
        <f t="shared" si="92"/>
        <v>0.65517241379310343</v>
      </c>
      <c r="CC150" s="4">
        <f t="shared" si="93"/>
        <v>0.74999999999999989</v>
      </c>
      <c r="CD150" s="4">
        <f t="shared" si="94"/>
        <v>0.625</v>
      </c>
      <c r="CE150" s="4">
        <f t="shared" si="95"/>
        <v>0.65116279069767447</v>
      </c>
      <c r="CF150" s="4">
        <f t="shared" si="98"/>
        <v>0.94020988028367702</v>
      </c>
      <c r="CG150" s="4"/>
      <c r="CH150" s="4"/>
      <c r="CI150" s="4"/>
      <c r="CJ150" s="4"/>
      <c r="CK150" s="4"/>
    </row>
    <row r="151" spans="1:89" x14ac:dyDescent="0.25">
      <c r="A151" s="4" t="s">
        <v>227</v>
      </c>
      <c r="B151" s="4">
        <v>509.2</v>
      </c>
      <c r="C151" s="4" t="s">
        <v>203</v>
      </c>
      <c r="D151" s="4">
        <f t="shared" si="78"/>
        <v>0.20491803278688525</v>
      </c>
      <c r="E151" s="4">
        <f t="shared" si="79"/>
        <v>0.47814207650273222</v>
      </c>
      <c r="F151" s="4">
        <f t="shared" si="80"/>
        <v>10.928961748633879</v>
      </c>
      <c r="G151" s="4" t="s">
        <v>69</v>
      </c>
      <c r="H151" s="4">
        <v>7.32</v>
      </c>
      <c r="I151" s="4">
        <v>9</v>
      </c>
      <c r="J151" s="4">
        <v>440</v>
      </c>
      <c r="K151" s="4">
        <v>3</v>
      </c>
      <c r="L151" s="4">
        <v>0.2</v>
      </c>
      <c r="M151" s="4">
        <v>4.05</v>
      </c>
      <c r="N151" s="4" t="s">
        <v>65</v>
      </c>
      <c r="O151" s="4">
        <v>18</v>
      </c>
      <c r="P151" s="4">
        <v>60</v>
      </c>
      <c r="Q151" s="4">
        <v>10.1</v>
      </c>
      <c r="R151" s="4">
        <v>26</v>
      </c>
      <c r="S151" s="4">
        <v>4.3600000000000003</v>
      </c>
      <c r="T151" s="4">
        <f t="shared" si="96"/>
        <v>7.806624888093108E-6</v>
      </c>
      <c r="U151" s="4">
        <v>21.4</v>
      </c>
      <c r="V151" s="4">
        <v>2.4</v>
      </c>
      <c r="W151" s="4" t="s">
        <v>66</v>
      </c>
      <c r="X151" s="4">
        <v>6.95</v>
      </c>
      <c r="Y151" s="4">
        <v>40</v>
      </c>
      <c r="Z151" s="4">
        <v>2.87</v>
      </c>
      <c r="AA151" s="4">
        <v>0.26500000000000001</v>
      </c>
      <c r="AB151" s="4">
        <v>1.5</v>
      </c>
      <c r="AC151" s="4">
        <v>0.11</v>
      </c>
      <c r="AD151" s="4">
        <v>11.5</v>
      </c>
      <c r="AE151" s="4">
        <v>28</v>
      </c>
      <c r="AF151" s="4">
        <v>0.06</v>
      </c>
      <c r="AG151" s="4">
        <v>9</v>
      </c>
      <c r="AH151" s="4">
        <v>213</v>
      </c>
      <c r="AI151" s="4" t="s">
        <v>67</v>
      </c>
      <c r="AJ151" s="4" t="s">
        <v>77</v>
      </c>
      <c r="AK151" s="4">
        <v>6.4</v>
      </c>
      <c r="AL151" s="4">
        <v>12</v>
      </c>
      <c r="AM151" s="4" t="s">
        <v>68</v>
      </c>
      <c r="AN151" s="4">
        <v>23.5</v>
      </c>
      <c r="AO151" s="4">
        <v>3.5</v>
      </c>
      <c r="AP151" s="4">
        <v>47</v>
      </c>
      <c r="AQ151" s="4">
        <v>1.1000000000000001</v>
      </c>
      <c r="AR151" s="4" t="s">
        <v>69</v>
      </c>
      <c r="AS151" s="4">
        <v>16</v>
      </c>
      <c r="AT151" s="4">
        <v>2900</v>
      </c>
      <c r="AU151" s="4">
        <v>0.6</v>
      </c>
      <c r="AV151" s="4">
        <v>3.5</v>
      </c>
      <c r="AW151" s="4">
        <v>80</v>
      </c>
      <c r="AX151" s="4">
        <v>42</v>
      </c>
      <c r="AY151" s="4">
        <v>20</v>
      </c>
      <c r="AZ151" s="4">
        <v>30</v>
      </c>
      <c r="BA151" s="4">
        <f t="shared" si="97"/>
        <v>4.5523520485584216E-5</v>
      </c>
      <c r="BB151" s="4">
        <v>92</v>
      </c>
      <c r="BC151" s="4">
        <v>47.2</v>
      </c>
      <c r="BD151" s="4">
        <v>96.3</v>
      </c>
      <c r="BE151" s="4">
        <v>10.199999999999999</v>
      </c>
      <c r="BF151" s="4">
        <v>33.5</v>
      </c>
      <c r="BG151" s="4">
        <v>5.2</v>
      </c>
      <c r="BH151" s="4">
        <v>1</v>
      </c>
      <c r="BI151" s="4">
        <v>4.4000000000000004</v>
      </c>
      <c r="BJ151" s="4">
        <v>0.57999999999999996</v>
      </c>
      <c r="BK151" s="4">
        <v>3.5</v>
      </c>
      <c r="BL151" s="4">
        <v>0.68</v>
      </c>
      <c r="BM151" s="4">
        <v>2</v>
      </c>
      <c r="BN151" s="4">
        <v>0.3</v>
      </c>
      <c r="BO151" s="4">
        <v>1.9</v>
      </c>
      <c r="BP151" s="4">
        <v>0.3</v>
      </c>
      <c r="BQ151" s="4">
        <f t="shared" si="81"/>
        <v>1.2421052631578948</v>
      </c>
      <c r="BR151" s="4">
        <f t="shared" si="82"/>
        <v>1.2037499999999999</v>
      </c>
      <c r="BS151" s="4">
        <f t="shared" si="83"/>
        <v>1.146067415730337</v>
      </c>
      <c r="BT151" s="4">
        <f t="shared" si="84"/>
        <v>1.046875</v>
      </c>
      <c r="BU151" s="4">
        <f t="shared" si="85"/>
        <v>0.92857142857142871</v>
      </c>
      <c r="BV151" s="4">
        <f t="shared" si="86"/>
        <v>0.90909090909090906</v>
      </c>
      <c r="BW151" s="4">
        <f t="shared" si="87"/>
        <v>0.93617021276595747</v>
      </c>
      <c r="BX151" s="4">
        <f t="shared" si="88"/>
        <v>0.75324675324675316</v>
      </c>
      <c r="BY151" s="4">
        <f t="shared" si="89"/>
        <v>0.79545454545454541</v>
      </c>
      <c r="BZ151" s="4">
        <f t="shared" si="90"/>
        <v>0.7407407407407407</v>
      </c>
      <c r="CA151" s="4">
        <f t="shared" si="91"/>
        <v>0.68</v>
      </c>
      <c r="CB151" s="4">
        <f t="shared" si="92"/>
        <v>0.68965517241379315</v>
      </c>
      <c r="CC151" s="4">
        <f t="shared" si="93"/>
        <v>0.74999999999999989</v>
      </c>
      <c r="CD151" s="4">
        <f t="shared" si="94"/>
        <v>0.6785714285714286</v>
      </c>
      <c r="CE151" s="4">
        <f t="shared" si="95"/>
        <v>0.69767441860465118</v>
      </c>
      <c r="CF151" s="4">
        <f t="shared" si="98"/>
        <v>0.95942448705125438</v>
      </c>
      <c r="CG151" s="4"/>
      <c r="CH151" s="4"/>
      <c r="CI151" s="4"/>
      <c r="CJ151" s="4"/>
      <c r="CK151" s="4"/>
    </row>
    <row r="152" spans="1:89" x14ac:dyDescent="0.25">
      <c r="A152" s="4" t="s">
        <v>228</v>
      </c>
      <c r="B152" s="4">
        <v>510.6</v>
      </c>
      <c r="C152" s="4" t="s">
        <v>203</v>
      </c>
      <c r="D152" s="4" t="e">
        <f t="shared" si="78"/>
        <v>#VALUE!</v>
      </c>
      <c r="E152" s="4">
        <f t="shared" si="79"/>
        <v>0.89605734767025091</v>
      </c>
      <c r="F152" s="4">
        <f t="shared" si="80"/>
        <v>14.336917562724015</v>
      </c>
      <c r="G152" s="4" t="s">
        <v>69</v>
      </c>
      <c r="H152" s="4">
        <v>2.79</v>
      </c>
      <c r="I152" s="4">
        <v>2</v>
      </c>
      <c r="J152" s="4">
        <v>2740</v>
      </c>
      <c r="K152" s="4">
        <v>0.5</v>
      </c>
      <c r="L152" s="4" t="s">
        <v>67</v>
      </c>
      <c r="M152" s="4">
        <v>5.85</v>
      </c>
      <c r="N152" s="4" t="s">
        <v>65</v>
      </c>
      <c r="O152" s="4">
        <v>56</v>
      </c>
      <c r="P152" s="4">
        <v>20</v>
      </c>
      <c r="Q152" s="4">
        <v>2.1</v>
      </c>
      <c r="R152" s="4">
        <v>8</v>
      </c>
      <c r="S152" s="4">
        <v>1.41</v>
      </c>
      <c r="T152" s="4">
        <f t="shared" si="96"/>
        <v>2.5246195165622198E-6</v>
      </c>
      <c r="U152" s="4">
        <v>7.2</v>
      </c>
      <c r="V152" s="4">
        <v>4.8</v>
      </c>
      <c r="W152" s="4">
        <v>0.1</v>
      </c>
      <c r="X152" s="4">
        <v>3.06</v>
      </c>
      <c r="Y152" s="4">
        <v>10</v>
      </c>
      <c r="Z152" s="4">
        <v>3.16</v>
      </c>
      <c r="AA152" s="4">
        <v>0.26500000000000001</v>
      </c>
      <c r="AB152" s="4" t="s">
        <v>65</v>
      </c>
      <c r="AC152" s="4">
        <v>7.0000000000000007E-2</v>
      </c>
      <c r="AD152" s="4">
        <v>6</v>
      </c>
      <c r="AE152" s="4">
        <v>12</v>
      </c>
      <c r="AF152" s="4">
        <v>0.03</v>
      </c>
      <c r="AG152" s="4">
        <v>5</v>
      </c>
      <c r="AH152" s="4">
        <v>67</v>
      </c>
      <c r="AI152" s="4" t="s">
        <v>67</v>
      </c>
      <c r="AJ152" s="4">
        <v>400</v>
      </c>
      <c r="AK152" s="4">
        <v>0.5</v>
      </c>
      <c r="AL152" s="4">
        <v>6</v>
      </c>
      <c r="AM152" s="4" t="s">
        <v>68</v>
      </c>
      <c r="AN152" s="4">
        <v>28.7</v>
      </c>
      <c r="AO152" s="4">
        <v>1.5</v>
      </c>
      <c r="AP152" s="4">
        <v>52</v>
      </c>
      <c r="AQ152" s="4">
        <v>0.6</v>
      </c>
      <c r="AR152" s="4" t="s">
        <v>69</v>
      </c>
      <c r="AS152" s="4">
        <v>8.8000000000000007</v>
      </c>
      <c r="AT152" s="4">
        <v>2150</v>
      </c>
      <c r="AU152" s="4">
        <v>0.3</v>
      </c>
      <c r="AV152" s="4">
        <v>2.5</v>
      </c>
      <c r="AW152" s="4">
        <v>40</v>
      </c>
      <c r="AX152" s="4">
        <v>309</v>
      </c>
      <c r="AY152" s="4">
        <v>16</v>
      </c>
      <c r="AZ152" s="4">
        <v>10</v>
      </c>
      <c r="BA152" s="4">
        <f t="shared" si="97"/>
        <v>1.5174506828528072E-5</v>
      </c>
      <c r="BB152" s="4">
        <v>151</v>
      </c>
      <c r="BC152" s="4">
        <v>14.1</v>
      </c>
      <c r="BD152" s="4">
        <v>31.3</v>
      </c>
      <c r="BE152" s="4">
        <v>4.2</v>
      </c>
      <c r="BF152" s="4">
        <v>16.7</v>
      </c>
      <c r="BG152" s="4">
        <v>3.7</v>
      </c>
      <c r="BH152" s="4">
        <v>0.7</v>
      </c>
      <c r="BI152" s="4">
        <v>3.6</v>
      </c>
      <c r="BJ152" s="4">
        <v>0.5</v>
      </c>
      <c r="BK152" s="4">
        <v>3.1</v>
      </c>
      <c r="BL152" s="4">
        <v>0.57999999999999996</v>
      </c>
      <c r="BM152" s="4">
        <v>1.7</v>
      </c>
      <c r="BN152" s="4">
        <v>0.25</v>
      </c>
      <c r="BO152" s="4">
        <v>1.65</v>
      </c>
      <c r="BP152" s="4">
        <v>0.26</v>
      </c>
      <c r="BQ152" s="4">
        <f t="shared" si="81"/>
        <v>0.37105263157894736</v>
      </c>
      <c r="BR152" s="4">
        <f t="shared" si="82"/>
        <v>0.39124999999999999</v>
      </c>
      <c r="BS152" s="4">
        <f t="shared" si="83"/>
        <v>0.47191011235955055</v>
      </c>
      <c r="BT152" s="4">
        <f t="shared" si="84"/>
        <v>0.52187499999999998</v>
      </c>
      <c r="BU152" s="4">
        <f t="shared" si="85"/>
        <v>0.66071428571428581</v>
      </c>
      <c r="BV152" s="4">
        <f t="shared" si="86"/>
        <v>0.63636363636363624</v>
      </c>
      <c r="BW152" s="4">
        <f t="shared" si="87"/>
        <v>0.76595744680851063</v>
      </c>
      <c r="BX152" s="4">
        <f t="shared" si="88"/>
        <v>0.64935064935064934</v>
      </c>
      <c r="BY152" s="4">
        <f t="shared" si="89"/>
        <v>0.70454545454545447</v>
      </c>
      <c r="BZ152" s="4">
        <f t="shared" si="90"/>
        <v>0.59259259259259256</v>
      </c>
      <c r="CA152" s="4">
        <f t="shared" si="91"/>
        <v>0.57999999999999996</v>
      </c>
      <c r="CB152" s="4">
        <f t="shared" si="92"/>
        <v>0.58620689655172409</v>
      </c>
      <c r="CC152" s="4">
        <f t="shared" si="93"/>
        <v>0.625</v>
      </c>
      <c r="CD152" s="4">
        <f t="shared" si="94"/>
        <v>0.5892857142857143</v>
      </c>
      <c r="CE152" s="4">
        <f t="shared" si="95"/>
        <v>0.60465116279069775</v>
      </c>
      <c r="CF152" s="4">
        <f t="shared" si="98"/>
        <v>0.91685841615291941</v>
      </c>
      <c r="CG152" s="4"/>
      <c r="CH152" s="4"/>
      <c r="CI152" s="4"/>
      <c r="CJ152" s="4"/>
      <c r="CK152" s="4"/>
    </row>
    <row r="153" spans="1:89" x14ac:dyDescent="0.25">
      <c r="A153" s="4" t="s">
        <v>229</v>
      </c>
      <c r="B153" s="4">
        <v>510.7</v>
      </c>
      <c r="C153" s="4" t="s">
        <v>203</v>
      </c>
      <c r="D153" s="4">
        <f t="shared" si="78"/>
        <v>0.13698630136986301</v>
      </c>
      <c r="E153" s="4">
        <f t="shared" si="79"/>
        <v>0.47945205479452058</v>
      </c>
      <c r="F153" s="4">
        <f t="shared" si="80"/>
        <v>10.95890410958904</v>
      </c>
      <c r="G153" s="4" t="s">
        <v>69</v>
      </c>
      <c r="H153" s="4">
        <v>7.3</v>
      </c>
      <c r="I153" s="4">
        <v>8</v>
      </c>
      <c r="J153" s="4">
        <v>400</v>
      </c>
      <c r="K153" s="4">
        <v>3.5</v>
      </c>
      <c r="L153" s="4" t="s">
        <v>67</v>
      </c>
      <c r="M153" s="4">
        <v>4.88</v>
      </c>
      <c r="N153" s="4" t="s">
        <v>65</v>
      </c>
      <c r="O153" s="4">
        <v>17</v>
      </c>
      <c r="P153" s="4">
        <v>60</v>
      </c>
      <c r="Q153" s="4">
        <v>9.8000000000000007</v>
      </c>
      <c r="R153" s="4">
        <v>4</v>
      </c>
      <c r="S153" s="4">
        <v>3.46</v>
      </c>
      <c r="T153" s="4">
        <f t="shared" si="96"/>
        <v>6.1951656222023278E-6</v>
      </c>
      <c r="U153" s="4">
        <v>21.6</v>
      </c>
      <c r="V153" s="4">
        <v>2.4</v>
      </c>
      <c r="W153" s="4" t="s">
        <v>66</v>
      </c>
      <c r="X153" s="4">
        <v>6.95</v>
      </c>
      <c r="Y153" s="4">
        <v>40</v>
      </c>
      <c r="Z153" s="4">
        <v>3.38</v>
      </c>
      <c r="AA153" s="4">
        <v>0.22500000000000001</v>
      </c>
      <c r="AB153" s="4">
        <v>1</v>
      </c>
      <c r="AC153" s="4">
        <v>0.12</v>
      </c>
      <c r="AD153" s="4">
        <v>11</v>
      </c>
      <c r="AE153" s="4">
        <v>28</v>
      </c>
      <c r="AF153" s="4">
        <v>7.4999999999999997E-2</v>
      </c>
      <c r="AG153" s="4">
        <v>6</v>
      </c>
      <c r="AH153" s="4">
        <v>201</v>
      </c>
      <c r="AI153" s="4" t="s">
        <v>67</v>
      </c>
      <c r="AJ153" s="4" t="s">
        <v>77</v>
      </c>
      <c r="AK153" s="4">
        <v>1.5</v>
      </c>
      <c r="AL153" s="4">
        <v>11</v>
      </c>
      <c r="AM153" s="4" t="s">
        <v>68</v>
      </c>
      <c r="AN153" s="4">
        <v>22.8</v>
      </c>
      <c r="AO153" s="4">
        <v>3.1</v>
      </c>
      <c r="AP153" s="4">
        <v>49</v>
      </c>
      <c r="AQ153" s="4">
        <v>1</v>
      </c>
      <c r="AR153" s="4" t="s">
        <v>69</v>
      </c>
      <c r="AS153" s="4">
        <v>14.9</v>
      </c>
      <c r="AT153" s="4">
        <v>2950</v>
      </c>
      <c r="AU153" s="4">
        <v>0.5</v>
      </c>
      <c r="AV153" s="4">
        <v>3.5</v>
      </c>
      <c r="AW153" s="4">
        <v>80</v>
      </c>
      <c r="AX153" s="4">
        <v>39</v>
      </c>
      <c r="AY153" s="4">
        <v>18</v>
      </c>
      <c r="AZ153" s="4">
        <v>30</v>
      </c>
      <c r="BA153" s="4">
        <f t="shared" si="97"/>
        <v>4.5523520485584216E-5</v>
      </c>
      <c r="BB153" s="4">
        <v>92</v>
      </c>
      <c r="BC153" s="4">
        <v>54.3</v>
      </c>
      <c r="BD153" s="4">
        <v>89.3</v>
      </c>
      <c r="BE153" s="4">
        <v>9.35</v>
      </c>
      <c r="BF153" s="4">
        <v>30.2</v>
      </c>
      <c r="BG153" s="4">
        <v>4.8499999999999996</v>
      </c>
      <c r="BH153" s="4">
        <v>0.9</v>
      </c>
      <c r="BI153" s="4">
        <v>4.2</v>
      </c>
      <c r="BJ153" s="4">
        <v>0.56000000000000005</v>
      </c>
      <c r="BK153" s="4">
        <v>3.4</v>
      </c>
      <c r="BL153" s="4">
        <v>0.64</v>
      </c>
      <c r="BM153" s="4">
        <v>1.95</v>
      </c>
      <c r="BN153" s="4">
        <v>0.3</v>
      </c>
      <c r="BO153" s="4">
        <v>1.85</v>
      </c>
      <c r="BP153" s="4">
        <v>0.28000000000000003</v>
      </c>
      <c r="BQ153" s="4">
        <f t="shared" si="81"/>
        <v>1.4289473684210525</v>
      </c>
      <c r="BR153" s="4">
        <f t="shared" si="82"/>
        <v>1.11625</v>
      </c>
      <c r="BS153" s="4">
        <f t="shared" si="83"/>
        <v>1.050561797752809</v>
      </c>
      <c r="BT153" s="4">
        <f t="shared" si="84"/>
        <v>0.94374999999999998</v>
      </c>
      <c r="BU153" s="4">
        <f t="shared" si="85"/>
        <v>0.8660714285714286</v>
      </c>
      <c r="BV153" s="4">
        <f t="shared" si="86"/>
        <v>0.81818181818181812</v>
      </c>
      <c r="BW153" s="4">
        <f t="shared" si="87"/>
        <v>0.8936170212765957</v>
      </c>
      <c r="BX153" s="4">
        <f t="shared" si="88"/>
        <v>0.72727272727272729</v>
      </c>
      <c r="BY153" s="4">
        <f t="shared" si="89"/>
        <v>0.7727272727272726</v>
      </c>
      <c r="BZ153" s="4">
        <f t="shared" si="90"/>
        <v>0.66666666666666663</v>
      </c>
      <c r="CA153" s="4">
        <f t="shared" si="91"/>
        <v>0.64</v>
      </c>
      <c r="CB153" s="4">
        <f t="shared" si="92"/>
        <v>0.67241379310344829</v>
      </c>
      <c r="CC153" s="4">
        <f t="shared" si="93"/>
        <v>0.74999999999999989</v>
      </c>
      <c r="CD153" s="4">
        <f t="shared" si="94"/>
        <v>0.66071428571428581</v>
      </c>
      <c r="CE153" s="4">
        <f t="shared" si="95"/>
        <v>0.65116279069767447</v>
      </c>
      <c r="CF153" s="4">
        <f t="shared" si="98"/>
        <v>0.95449845130687172</v>
      </c>
      <c r="CG153" s="4"/>
      <c r="CH153" s="4"/>
      <c r="CI153" s="4"/>
      <c r="CJ153" s="4"/>
      <c r="CK153" s="4"/>
    </row>
    <row r="154" spans="1:89" x14ac:dyDescent="0.25">
      <c r="A154" s="4" t="s">
        <v>230</v>
      </c>
      <c r="B154" s="4">
        <v>512</v>
      </c>
      <c r="C154" s="4" t="s">
        <v>203</v>
      </c>
      <c r="D154" s="4">
        <f t="shared" si="78"/>
        <v>0.22573363431151244</v>
      </c>
      <c r="E154" s="4">
        <f t="shared" si="79"/>
        <v>0.45146726862302489</v>
      </c>
      <c r="F154" s="4">
        <f t="shared" si="80"/>
        <v>13.544018058690746</v>
      </c>
      <c r="G154" s="4" t="s">
        <v>69</v>
      </c>
      <c r="H154" s="4">
        <v>4.43</v>
      </c>
      <c r="I154" s="4">
        <v>3</v>
      </c>
      <c r="J154" s="4">
        <v>800</v>
      </c>
      <c r="K154" s="4">
        <v>0.5</v>
      </c>
      <c r="L154" s="4">
        <v>0.2</v>
      </c>
      <c r="M154" s="4">
        <v>10.8</v>
      </c>
      <c r="N154" s="4" t="s">
        <v>65</v>
      </c>
      <c r="O154" s="4">
        <v>20</v>
      </c>
      <c r="P154" s="4">
        <v>40</v>
      </c>
      <c r="Q154" s="4">
        <v>3.1</v>
      </c>
      <c r="R154" s="4">
        <v>4</v>
      </c>
      <c r="S154" s="4">
        <v>1.83</v>
      </c>
      <c r="T154" s="4">
        <f t="shared" si="96"/>
        <v>3.2766338406445836E-6</v>
      </c>
      <c r="U154" s="4">
        <v>13</v>
      </c>
      <c r="V154" s="4">
        <v>2</v>
      </c>
      <c r="W154" s="4">
        <v>0.1</v>
      </c>
      <c r="X154" s="4">
        <v>4.68</v>
      </c>
      <c r="Y154" s="4">
        <v>20</v>
      </c>
      <c r="Z154" s="4">
        <v>6.02</v>
      </c>
      <c r="AA154" s="4">
        <v>0.53</v>
      </c>
      <c r="AB154" s="4">
        <v>1</v>
      </c>
      <c r="AC154" s="4">
        <v>0.09</v>
      </c>
      <c r="AD154" s="4">
        <v>7.5</v>
      </c>
      <c r="AE154" s="4">
        <v>12</v>
      </c>
      <c r="AF154" s="4">
        <v>5.5E-2</v>
      </c>
      <c r="AG154" s="4">
        <v>4</v>
      </c>
      <c r="AH154" s="4">
        <v>99.5</v>
      </c>
      <c r="AI154" s="4" t="s">
        <v>67</v>
      </c>
      <c r="AJ154" s="4" t="s">
        <v>77</v>
      </c>
      <c r="AK154" s="4">
        <v>0.7</v>
      </c>
      <c r="AL154" s="4">
        <v>9</v>
      </c>
      <c r="AM154" s="4" t="s">
        <v>68</v>
      </c>
      <c r="AN154" s="4">
        <v>16.3</v>
      </c>
      <c r="AO154" s="4">
        <v>2.7</v>
      </c>
      <c r="AP154" s="4">
        <v>28</v>
      </c>
      <c r="AQ154" s="4">
        <v>0.7</v>
      </c>
      <c r="AR154" s="4" t="s">
        <v>69</v>
      </c>
      <c r="AS154" s="4">
        <v>9.3000000000000007</v>
      </c>
      <c r="AT154" s="4">
        <v>2100</v>
      </c>
      <c r="AU154" s="4">
        <v>0.3</v>
      </c>
      <c r="AV154" s="4">
        <v>2</v>
      </c>
      <c r="AW154" s="4">
        <v>60</v>
      </c>
      <c r="AX154" s="4">
        <v>72</v>
      </c>
      <c r="AY154" s="4">
        <v>16</v>
      </c>
      <c r="AZ154" s="4">
        <v>12</v>
      </c>
      <c r="BA154" s="4">
        <f t="shared" si="97"/>
        <v>1.8209408194233688E-5</v>
      </c>
      <c r="BB154" s="4">
        <v>71</v>
      </c>
      <c r="BC154" s="4">
        <v>23.7</v>
      </c>
      <c r="BD154" s="4">
        <v>52.6</v>
      </c>
      <c r="BE154" s="4">
        <v>6.35</v>
      </c>
      <c r="BF154" s="4">
        <v>23.5</v>
      </c>
      <c r="BG154" s="4">
        <v>4.1500000000000004</v>
      </c>
      <c r="BH154" s="4">
        <v>0.8</v>
      </c>
      <c r="BI154" s="4">
        <v>3.8</v>
      </c>
      <c r="BJ154" s="4">
        <v>0.5</v>
      </c>
      <c r="BK154" s="4">
        <v>3.05</v>
      </c>
      <c r="BL154" s="4">
        <v>0.56000000000000005</v>
      </c>
      <c r="BM154" s="4">
        <v>1.75</v>
      </c>
      <c r="BN154" s="4">
        <v>0.25</v>
      </c>
      <c r="BO154" s="4">
        <v>1.55</v>
      </c>
      <c r="BP154" s="4">
        <v>0.26</v>
      </c>
      <c r="BQ154" s="4">
        <f t="shared" si="81"/>
        <v>0.62368421052631573</v>
      </c>
      <c r="BR154" s="4">
        <f t="shared" si="82"/>
        <v>0.65749999999999997</v>
      </c>
      <c r="BS154" s="4">
        <f t="shared" si="83"/>
        <v>0.7134831460674157</v>
      </c>
      <c r="BT154" s="4">
        <f t="shared" si="84"/>
        <v>0.734375</v>
      </c>
      <c r="BU154" s="4">
        <f t="shared" si="85"/>
        <v>0.74107142857142871</v>
      </c>
      <c r="BV154" s="4">
        <f t="shared" si="86"/>
        <v>0.72727272727272729</v>
      </c>
      <c r="BW154" s="4">
        <f t="shared" si="87"/>
        <v>0.80851063829787229</v>
      </c>
      <c r="BX154" s="4">
        <f t="shared" si="88"/>
        <v>0.64935064935064934</v>
      </c>
      <c r="BY154" s="4">
        <f t="shared" si="89"/>
        <v>0.69318181818181812</v>
      </c>
      <c r="BZ154" s="4">
        <f t="shared" si="90"/>
        <v>0.59259259259259256</v>
      </c>
      <c r="CA154" s="4">
        <f t="shared" si="91"/>
        <v>0.56000000000000005</v>
      </c>
      <c r="CB154" s="4">
        <f t="shared" si="92"/>
        <v>0.60344827586206895</v>
      </c>
      <c r="CC154" s="4">
        <f t="shared" si="93"/>
        <v>0.625</v>
      </c>
      <c r="CD154" s="4">
        <f t="shared" si="94"/>
        <v>0.5535714285714286</v>
      </c>
      <c r="CE154" s="4">
        <f t="shared" si="95"/>
        <v>0.60465116279069775</v>
      </c>
      <c r="CF154" s="4">
        <f t="shared" si="98"/>
        <v>0.9485193692262387</v>
      </c>
      <c r="CG154" s="4"/>
      <c r="CH154" s="4"/>
      <c r="CI154" s="4"/>
      <c r="CJ154" s="4"/>
      <c r="CK154" s="4"/>
    </row>
    <row r="155" spans="1:89" x14ac:dyDescent="0.25">
      <c r="A155" s="4" t="s">
        <v>231</v>
      </c>
      <c r="B155" s="4">
        <v>512.9</v>
      </c>
      <c r="C155" s="4" t="s">
        <v>203</v>
      </c>
      <c r="D155" s="4">
        <f t="shared" si="78"/>
        <v>0.35087719298245612</v>
      </c>
      <c r="E155" s="4">
        <f t="shared" si="79"/>
        <v>0.70175438596491224</v>
      </c>
      <c r="F155" s="4">
        <f t="shared" si="80"/>
        <v>14.035087719298245</v>
      </c>
      <c r="G155" s="4" t="s">
        <v>69</v>
      </c>
      <c r="H155" s="4">
        <v>2.85</v>
      </c>
      <c r="I155" s="4">
        <v>11</v>
      </c>
      <c r="J155" s="4">
        <v>11700</v>
      </c>
      <c r="K155" s="4" t="s">
        <v>65</v>
      </c>
      <c r="L155" s="4">
        <v>0.6</v>
      </c>
      <c r="M155" s="4">
        <v>12.6</v>
      </c>
      <c r="N155" s="4" t="s">
        <v>65</v>
      </c>
      <c r="O155" s="4">
        <v>31</v>
      </c>
      <c r="P155" s="4">
        <v>20</v>
      </c>
      <c r="Q155" s="4">
        <v>1.8</v>
      </c>
      <c r="R155" s="4">
        <v>10</v>
      </c>
      <c r="S155" s="4">
        <v>1.72</v>
      </c>
      <c r="T155" s="4">
        <f t="shared" si="96"/>
        <v>3.0796777081468217E-6</v>
      </c>
      <c r="U155" s="4">
        <v>7.8</v>
      </c>
      <c r="V155" s="4">
        <v>3.6</v>
      </c>
      <c r="W155" s="4" t="s">
        <v>66</v>
      </c>
      <c r="X155" s="4">
        <v>3.08</v>
      </c>
      <c r="Y155" s="4">
        <v>10</v>
      </c>
      <c r="Z155" s="4">
        <v>6.33</v>
      </c>
      <c r="AA155" s="4">
        <v>0.66</v>
      </c>
      <c r="AB155" s="4">
        <v>1</v>
      </c>
      <c r="AC155" s="4">
        <v>0.08</v>
      </c>
      <c r="AD155" s="4">
        <v>6</v>
      </c>
      <c r="AE155" s="4">
        <v>16</v>
      </c>
      <c r="AF155" s="4">
        <v>0.04</v>
      </c>
      <c r="AG155" s="4">
        <v>4</v>
      </c>
      <c r="AH155" s="4">
        <v>65</v>
      </c>
      <c r="AI155" s="4" t="s">
        <v>67</v>
      </c>
      <c r="AJ155" s="4">
        <v>2100</v>
      </c>
      <c r="AK155" s="4">
        <v>0.8</v>
      </c>
      <c r="AL155" s="4">
        <v>5</v>
      </c>
      <c r="AM155" s="4" t="s">
        <v>68</v>
      </c>
      <c r="AN155" s="4">
        <v>16.100000000000001</v>
      </c>
      <c r="AO155" s="4">
        <v>1.8</v>
      </c>
      <c r="AP155" s="4">
        <v>87</v>
      </c>
      <c r="AQ155" s="4">
        <v>0.6</v>
      </c>
      <c r="AR155" s="4" t="s">
        <v>69</v>
      </c>
      <c r="AS155" s="4">
        <v>8.8000000000000007</v>
      </c>
      <c r="AT155" s="4">
        <v>2050</v>
      </c>
      <c r="AU155" s="4">
        <v>0.3</v>
      </c>
      <c r="AV155" s="4">
        <v>2</v>
      </c>
      <c r="AW155" s="4">
        <v>40</v>
      </c>
      <c r="AX155" s="4">
        <v>114</v>
      </c>
      <c r="AY155" s="4">
        <v>17</v>
      </c>
      <c r="AZ155" s="4">
        <v>10</v>
      </c>
      <c r="BA155" s="4">
        <f t="shared" si="97"/>
        <v>1.5174506828528072E-5</v>
      </c>
      <c r="BB155" s="4">
        <v>135</v>
      </c>
      <c r="BC155" s="4">
        <v>17.600000000000001</v>
      </c>
      <c r="BD155" s="4">
        <v>40.5</v>
      </c>
      <c r="BE155" s="4">
        <v>5.3</v>
      </c>
      <c r="BF155" s="4">
        <v>20.6</v>
      </c>
      <c r="BG155" s="4">
        <v>4.1500000000000004</v>
      </c>
      <c r="BH155" s="4">
        <v>0.8</v>
      </c>
      <c r="BI155" s="4">
        <v>4</v>
      </c>
      <c r="BJ155" s="4">
        <v>0.54</v>
      </c>
      <c r="BK155" s="4">
        <v>3.25</v>
      </c>
      <c r="BL155" s="4">
        <v>0.62</v>
      </c>
      <c r="BM155" s="4">
        <v>1.9</v>
      </c>
      <c r="BN155" s="4">
        <v>0.25</v>
      </c>
      <c r="BO155" s="4">
        <v>1.7</v>
      </c>
      <c r="BP155" s="4">
        <v>0.28000000000000003</v>
      </c>
      <c r="BQ155" s="4">
        <f t="shared" si="81"/>
        <v>0.46315789473684216</v>
      </c>
      <c r="BR155" s="4">
        <f t="shared" si="82"/>
        <v>0.50624999999999998</v>
      </c>
      <c r="BS155" s="4">
        <f t="shared" si="83"/>
        <v>0.5955056179775281</v>
      </c>
      <c r="BT155" s="4">
        <f t="shared" si="84"/>
        <v>0.64375000000000004</v>
      </c>
      <c r="BU155" s="4">
        <f t="shared" si="85"/>
        <v>0.74107142857142871</v>
      </c>
      <c r="BV155" s="4">
        <f t="shared" si="86"/>
        <v>0.72727272727272729</v>
      </c>
      <c r="BW155" s="4">
        <f t="shared" si="87"/>
        <v>0.85106382978723405</v>
      </c>
      <c r="BX155" s="4">
        <f t="shared" si="88"/>
        <v>0.70129870129870131</v>
      </c>
      <c r="BY155" s="4">
        <f t="shared" si="89"/>
        <v>0.73863636363636354</v>
      </c>
      <c r="BZ155" s="4">
        <f t="shared" si="90"/>
        <v>0.62962962962962965</v>
      </c>
      <c r="CA155" s="4">
        <f t="shared" si="91"/>
        <v>0.62</v>
      </c>
      <c r="CB155" s="4">
        <f t="shared" si="92"/>
        <v>0.65517241379310343</v>
      </c>
      <c r="CC155" s="4">
        <f t="shared" si="93"/>
        <v>0.625</v>
      </c>
      <c r="CD155" s="4">
        <f t="shared" si="94"/>
        <v>0.60714285714285721</v>
      </c>
      <c r="CE155" s="4">
        <f t="shared" si="95"/>
        <v>0.65116279069767447</v>
      </c>
      <c r="CF155" s="4">
        <f t="shared" si="98"/>
        <v>0.91898950638572441</v>
      </c>
      <c r="CG155" s="4"/>
      <c r="CH155" s="4"/>
      <c r="CI155" s="4"/>
      <c r="CJ155" s="4"/>
      <c r="CK155" s="4"/>
    </row>
    <row r="156" spans="1:89" x14ac:dyDescent="0.25">
      <c r="A156" s="4" t="s">
        <v>232</v>
      </c>
      <c r="B156" s="4">
        <v>514.28</v>
      </c>
      <c r="C156" s="4" t="s">
        <v>203</v>
      </c>
      <c r="D156" s="4">
        <f t="shared" si="78"/>
        <v>0.32051282051282054</v>
      </c>
      <c r="E156" s="4">
        <f t="shared" si="79"/>
        <v>0.64102564102564108</v>
      </c>
      <c r="F156" s="4">
        <f t="shared" si="80"/>
        <v>12.820512820512821</v>
      </c>
      <c r="G156" s="4" t="s">
        <v>69</v>
      </c>
      <c r="H156" s="4">
        <v>4.68</v>
      </c>
      <c r="I156" s="4">
        <v>10</v>
      </c>
      <c r="J156" s="4">
        <v>340</v>
      </c>
      <c r="K156" s="4">
        <v>1.5</v>
      </c>
      <c r="L156" s="4">
        <v>0.4</v>
      </c>
      <c r="M156" s="4">
        <v>9.8800000000000008</v>
      </c>
      <c r="N156" s="4" t="s">
        <v>65</v>
      </c>
      <c r="O156" s="4">
        <v>18</v>
      </c>
      <c r="P156" s="4">
        <v>40</v>
      </c>
      <c r="Q156" s="4">
        <v>6.2</v>
      </c>
      <c r="R156" s="4">
        <v>26</v>
      </c>
      <c r="S156" s="4">
        <v>5.48</v>
      </c>
      <c r="T156" s="4">
        <f t="shared" si="96"/>
        <v>9.8119964189794087E-6</v>
      </c>
      <c r="U156" s="4">
        <v>14.4</v>
      </c>
      <c r="V156" s="4">
        <v>2.4</v>
      </c>
      <c r="W156" s="4" t="s">
        <v>66</v>
      </c>
      <c r="X156" s="4">
        <v>4.34</v>
      </c>
      <c r="Y156" s="4">
        <v>40</v>
      </c>
      <c r="Z156" s="4">
        <v>5.35</v>
      </c>
      <c r="AA156" s="4">
        <v>0.63500000000000001</v>
      </c>
      <c r="AB156" s="4">
        <v>1.5</v>
      </c>
      <c r="AC156" s="4">
        <v>0.1</v>
      </c>
      <c r="AD156" s="4">
        <v>8</v>
      </c>
      <c r="AE156" s="4">
        <v>20</v>
      </c>
      <c r="AF156" s="4">
        <v>5.5E-2</v>
      </c>
      <c r="AG156" s="4">
        <v>7</v>
      </c>
      <c r="AH156" s="4">
        <v>130</v>
      </c>
      <c r="AI156" s="4" t="s">
        <v>67</v>
      </c>
      <c r="AJ156" s="4" t="s">
        <v>77</v>
      </c>
      <c r="AK156" s="4">
        <v>2.7</v>
      </c>
      <c r="AL156" s="4">
        <v>9</v>
      </c>
      <c r="AM156" s="4" t="s">
        <v>68</v>
      </c>
      <c r="AN156" s="4">
        <v>18.8</v>
      </c>
      <c r="AO156" s="4">
        <v>2.7</v>
      </c>
      <c r="AP156" s="4">
        <v>27</v>
      </c>
      <c r="AQ156" s="4">
        <v>0.8</v>
      </c>
      <c r="AR156" s="4" t="s">
        <v>69</v>
      </c>
      <c r="AS156" s="4">
        <v>10.8</v>
      </c>
      <c r="AT156" s="4">
        <v>2500</v>
      </c>
      <c r="AU156" s="4">
        <v>0.3</v>
      </c>
      <c r="AV156" s="4">
        <v>3</v>
      </c>
      <c r="AW156" s="4">
        <v>60</v>
      </c>
      <c r="AX156" s="4">
        <v>45</v>
      </c>
      <c r="AY156" s="4">
        <v>16</v>
      </c>
      <c r="AZ156" s="4">
        <v>26</v>
      </c>
      <c r="BA156" s="4">
        <f t="shared" si="97"/>
        <v>3.9453717754172987E-5</v>
      </c>
      <c r="BB156" s="4">
        <v>93</v>
      </c>
      <c r="BC156" s="4">
        <v>26.5</v>
      </c>
      <c r="BD156" s="4">
        <v>51.7</v>
      </c>
      <c r="BE156" s="4">
        <v>6.35</v>
      </c>
      <c r="BF156" s="4">
        <v>23.7</v>
      </c>
      <c r="BG156" s="4">
        <v>4.25</v>
      </c>
      <c r="BH156" s="4">
        <v>0.8</v>
      </c>
      <c r="BI156" s="4">
        <v>4</v>
      </c>
      <c r="BJ156" s="4">
        <v>0.54</v>
      </c>
      <c r="BK156" s="4">
        <v>3.25</v>
      </c>
      <c r="BL156" s="4">
        <v>0.6</v>
      </c>
      <c r="BM156" s="4">
        <v>1.8</v>
      </c>
      <c r="BN156" s="4">
        <v>0.3</v>
      </c>
      <c r="BO156" s="4">
        <v>1.6</v>
      </c>
      <c r="BP156" s="4">
        <v>0.28000000000000003</v>
      </c>
      <c r="BQ156" s="4">
        <f t="shared" si="81"/>
        <v>0.69736842105263153</v>
      </c>
      <c r="BR156" s="4">
        <f t="shared" si="82"/>
        <v>0.64624999999999999</v>
      </c>
      <c r="BS156" s="4">
        <f t="shared" si="83"/>
        <v>0.7134831460674157</v>
      </c>
      <c r="BT156" s="4">
        <f t="shared" si="84"/>
        <v>0.74062499999999998</v>
      </c>
      <c r="BU156" s="4">
        <f t="shared" si="85"/>
        <v>0.75892857142857151</v>
      </c>
      <c r="BV156" s="4">
        <f t="shared" si="86"/>
        <v>0.72727272727272729</v>
      </c>
      <c r="BW156" s="4">
        <f t="shared" si="87"/>
        <v>0.85106382978723405</v>
      </c>
      <c r="BX156" s="4">
        <f t="shared" si="88"/>
        <v>0.70129870129870131</v>
      </c>
      <c r="BY156" s="4">
        <f t="shared" si="89"/>
        <v>0.73863636363636354</v>
      </c>
      <c r="BZ156" s="4">
        <f t="shared" si="90"/>
        <v>0.59259259259259256</v>
      </c>
      <c r="CA156" s="4">
        <f t="shared" si="91"/>
        <v>0.6</v>
      </c>
      <c r="CB156" s="4">
        <f t="shared" si="92"/>
        <v>0.62068965517241381</v>
      </c>
      <c r="CC156" s="4">
        <f t="shared" si="93"/>
        <v>0.74999999999999989</v>
      </c>
      <c r="CD156" s="4">
        <f t="shared" si="94"/>
        <v>0.57142857142857151</v>
      </c>
      <c r="CE156" s="4">
        <f t="shared" si="95"/>
        <v>0.65116279069767447</v>
      </c>
      <c r="CF156" s="4">
        <f t="shared" si="98"/>
        <v>0.94022433291741603</v>
      </c>
      <c r="CG156" s="4"/>
      <c r="CH156" s="4"/>
      <c r="CI156" s="4"/>
      <c r="CJ156" s="4"/>
      <c r="CK156" s="4"/>
    </row>
    <row r="157" spans="1:89" x14ac:dyDescent="0.25">
      <c r="A157" s="4" t="s">
        <v>233</v>
      </c>
      <c r="B157" s="4">
        <v>515.79999999999995</v>
      </c>
      <c r="C157" s="4" t="s">
        <v>203</v>
      </c>
      <c r="D157" s="4" t="e">
        <f t="shared" si="78"/>
        <v>#VALUE!</v>
      </c>
      <c r="E157" s="4">
        <f t="shared" si="79"/>
        <v>2.4493243243243246</v>
      </c>
      <c r="F157" s="4">
        <f t="shared" si="80"/>
        <v>13.513513513513514</v>
      </c>
      <c r="G157" s="4" t="s">
        <v>69</v>
      </c>
      <c r="H157" s="4">
        <v>5.92</v>
      </c>
      <c r="I157" s="4">
        <v>2</v>
      </c>
      <c r="J157" s="4">
        <v>480</v>
      </c>
      <c r="K157" s="4">
        <v>2</v>
      </c>
      <c r="L157" s="4">
        <v>0.2</v>
      </c>
      <c r="M157" s="4">
        <v>7.17</v>
      </c>
      <c r="N157" s="4" t="s">
        <v>65</v>
      </c>
      <c r="O157" s="4">
        <v>25</v>
      </c>
      <c r="P157" s="4">
        <v>40</v>
      </c>
      <c r="Q157" s="4">
        <v>8.1999999999999993</v>
      </c>
      <c r="R157" s="4">
        <v>4</v>
      </c>
      <c r="S157" s="4">
        <v>2.0299999999999998</v>
      </c>
      <c r="T157" s="4">
        <f t="shared" si="96"/>
        <v>3.6347358997314227E-6</v>
      </c>
      <c r="U157" s="4">
        <v>17.399999999999999</v>
      </c>
      <c r="V157" s="4">
        <v>4.2</v>
      </c>
      <c r="W157" s="4" t="s">
        <v>66</v>
      </c>
      <c r="X157" s="4">
        <v>5.24</v>
      </c>
      <c r="Y157" s="4">
        <v>40</v>
      </c>
      <c r="Z157" s="4">
        <v>4.03</v>
      </c>
      <c r="AA157" s="4">
        <v>0.36499999999999999</v>
      </c>
      <c r="AB157" s="4" t="s">
        <v>65</v>
      </c>
      <c r="AC157" s="4">
        <v>0.09</v>
      </c>
      <c r="AD157" s="4">
        <v>11.5</v>
      </c>
      <c r="AE157" s="4">
        <v>20</v>
      </c>
      <c r="AF157" s="4">
        <v>5.5E-2</v>
      </c>
      <c r="AG157" s="4">
        <v>12</v>
      </c>
      <c r="AH157" s="4">
        <v>153</v>
      </c>
      <c r="AI157" s="4" t="s">
        <v>67</v>
      </c>
      <c r="AJ157" s="4" t="s">
        <v>77</v>
      </c>
      <c r="AK157" s="4">
        <v>0.8</v>
      </c>
      <c r="AL157" s="4">
        <v>10</v>
      </c>
      <c r="AM157" s="4" t="s">
        <v>68</v>
      </c>
      <c r="AN157" s="4">
        <v>22.8</v>
      </c>
      <c r="AO157" s="4">
        <v>3.6</v>
      </c>
      <c r="AP157" s="4">
        <v>32.5</v>
      </c>
      <c r="AQ157" s="4">
        <v>1</v>
      </c>
      <c r="AR157" s="4" t="s">
        <v>69</v>
      </c>
      <c r="AS157" s="4">
        <v>13</v>
      </c>
      <c r="AT157" s="4">
        <v>3400.0000000000005</v>
      </c>
      <c r="AU157" s="4">
        <v>0.5</v>
      </c>
      <c r="AV157" s="4">
        <v>14.5</v>
      </c>
      <c r="AW157" s="4">
        <v>80</v>
      </c>
      <c r="AX157" s="4">
        <v>93</v>
      </c>
      <c r="AY157" s="4">
        <v>18</v>
      </c>
      <c r="AZ157" s="4">
        <v>26</v>
      </c>
      <c r="BA157" s="4">
        <f t="shared" si="97"/>
        <v>3.9453717754172987E-5</v>
      </c>
      <c r="BB157" s="4">
        <v>125</v>
      </c>
      <c r="BC157" s="4">
        <v>39.1</v>
      </c>
      <c r="BD157" s="4">
        <v>66.400000000000006</v>
      </c>
      <c r="BE157" s="4">
        <v>7.5</v>
      </c>
      <c r="BF157" s="4">
        <v>25.6</v>
      </c>
      <c r="BG157" s="4">
        <v>4.55</v>
      </c>
      <c r="BH157" s="4">
        <v>0.85</v>
      </c>
      <c r="BI157" s="4">
        <v>4.2</v>
      </c>
      <c r="BJ157" s="4">
        <v>0.62</v>
      </c>
      <c r="BK157" s="4">
        <v>3.85</v>
      </c>
      <c r="BL157" s="4">
        <v>0.74</v>
      </c>
      <c r="BM157" s="4">
        <v>2.4</v>
      </c>
      <c r="BN157" s="4">
        <v>0.35</v>
      </c>
      <c r="BO157" s="4">
        <v>2.2000000000000002</v>
      </c>
      <c r="BP157" s="4">
        <v>0.36</v>
      </c>
      <c r="BQ157" s="4">
        <f t="shared" si="81"/>
        <v>1.0289473684210526</v>
      </c>
      <c r="BR157" s="4">
        <f t="shared" si="82"/>
        <v>0.83000000000000007</v>
      </c>
      <c r="BS157" s="4">
        <f t="shared" si="83"/>
        <v>0.84269662921348309</v>
      </c>
      <c r="BT157" s="4">
        <f t="shared" si="84"/>
        <v>0.8</v>
      </c>
      <c r="BU157" s="4">
        <f t="shared" si="85"/>
        <v>0.8125</v>
      </c>
      <c r="BV157" s="4">
        <f t="shared" si="86"/>
        <v>0.7727272727272726</v>
      </c>
      <c r="BW157" s="4">
        <f t="shared" si="87"/>
        <v>0.8936170212765957</v>
      </c>
      <c r="BX157" s="4">
        <f t="shared" si="88"/>
        <v>0.80519480519480513</v>
      </c>
      <c r="BY157" s="4">
        <f t="shared" si="89"/>
        <v>0.875</v>
      </c>
      <c r="BZ157" s="4">
        <f t="shared" si="90"/>
        <v>0.66666666666666663</v>
      </c>
      <c r="CA157" s="4">
        <f t="shared" si="91"/>
        <v>0.74</v>
      </c>
      <c r="CB157" s="4">
        <f t="shared" si="92"/>
        <v>0.82758620689655171</v>
      </c>
      <c r="CC157" s="4">
        <f t="shared" si="93"/>
        <v>0.87499999999999989</v>
      </c>
      <c r="CD157" s="4">
        <f t="shared" si="94"/>
        <v>0.78571428571428581</v>
      </c>
      <c r="CE157" s="4">
        <f t="shared" si="95"/>
        <v>0.83720930232558133</v>
      </c>
      <c r="CF157" s="4">
        <f t="shared" si="98"/>
        <v>0.93503004444444482</v>
      </c>
      <c r="CG157" s="4"/>
      <c r="CH157" s="4"/>
      <c r="CI157" s="4"/>
      <c r="CJ157" s="4"/>
      <c r="CK157" s="4"/>
    </row>
    <row r="158" spans="1:89" x14ac:dyDescent="0.25">
      <c r="A158" s="4" t="s">
        <v>234</v>
      </c>
      <c r="B158" s="4">
        <v>516.9</v>
      </c>
      <c r="C158" s="4" t="s">
        <v>203</v>
      </c>
      <c r="D158" s="4">
        <f t="shared" si="78"/>
        <v>0.14164305949008499</v>
      </c>
      <c r="E158" s="4">
        <f t="shared" si="79"/>
        <v>0.56657223796033995</v>
      </c>
      <c r="F158" s="4">
        <f t="shared" si="80"/>
        <v>11.3314447592068</v>
      </c>
      <c r="G158" s="4" t="s">
        <v>69</v>
      </c>
      <c r="H158" s="4">
        <v>7.06</v>
      </c>
      <c r="I158" s="4">
        <v>39</v>
      </c>
      <c r="J158" s="4">
        <v>1360</v>
      </c>
      <c r="K158" s="4">
        <v>2.5</v>
      </c>
      <c r="L158" s="4">
        <v>2.5</v>
      </c>
      <c r="M158" s="4">
        <v>5.17</v>
      </c>
      <c r="N158" s="4" t="s">
        <v>65</v>
      </c>
      <c r="O158" s="4">
        <v>33</v>
      </c>
      <c r="P158" s="4">
        <v>60</v>
      </c>
      <c r="Q158" s="4">
        <v>11.2</v>
      </c>
      <c r="R158" s="4">
        <v>6</v>
      </c>
      <c r="S158" s="4">
        <v>2.89</v>
      </c>
      <c r="T158" s="4">
        <f t="shared" si="96"/>
        <v>5.1745747538048352E-6</v>
      </c>
      <c r="U158" s="4">
        <v>22.2</v>
      </c>
      <c r="V158" s="4">
        <v>4</v>
      </c>
      <c r="W158" s="4" t="s">
        <v>66</v>
      </c>
      <c r="X158" s="4">
        <v>5.81</v>
      </c>
      <c r="Y158" s="4">
        <v>60</v>
      </c>
      <c r="Z158" s="4">
        <v>3.33</v>
      </c>
      <c r="AA158" s="4">
        <v>0.255</v>
      </c>
      <c r="AB158" s="4">
        <v>1</v>
      </c>
      <c r="AC158" s="4">
        <v>0.1</v>
      </c>
      <c r="AD158" s="4">
        <v>13</v>
      </c>
      <c r="AE158" s="4">
        <v>28</v>
      </c>
      <c r="AF158" s="4">
        <v>7.0000000000000007E-2</v>
      </c>
      <c r="AG158" s="4">
        <v>9</v>
      </c>
      <c r="AH158" s="4">
        <v>188</v>
      </c>
      <c r="AI158" s="4" t="s">
        <v>67</v>
      </c>
      <c r="AJ158" s="4">
        <v>3700</v>
      </c>
      <c r="AK158" s="4">
        <v>2.5</v>
      </c>
      <c r="AL158" s="4">
        <v>11</v>
      </c>
      <c r="AM158" s="4" t="s">
        <v>68</v>
      </c>
      <c r="AN158" s="4">
        <v>23.7</v>
      </c>
      <c r="AO158" s="4">
        <v>4.2</v>
      </c>
      <c r="AP158" s="4">
        <v>39</v>
      </c>
      <c r="AQ158" s="4">
        <v>1.2</v>
      </c>
      <c r="AR158" s="4" t="s">
        <v>69</v>
      </c>
      <c r="AS158" s="4">
        <v>16.399999999999999</v>
      </c>
      <c r="AT158" s="4">
        <v>3850</v>
      </c>
      <c r="AU158" s="4">
        <v>0.6</v>
      </c>
      <c r="AV158" s="4">
        <v>4</v>
      </c>
      <c r="AW158" s="4">
        <v>80</v>
      </c>
      <c r="AX158" s="4">
        <v>66</v>
      </c>
      <c r="AY158" s="4">
        <v>18</v>
      </c>
      <c r="AZ158" s="4">
        <v>28</v>
      </c>
      <c r="BA158" s="4">
        <f t="shared" si="97"/>
        <v>4.2488619119878598E-5</v>
      </c>
      <c r="BB158" s="4">
        <v>132</v>
      </c>
      <c r="BC158" s="4">
        <v>46.5</v>
      </c>
      <c r="BD158" s="4">
        <v>78.900000000000006</v>
      </c>
      <c r="BE158" s="4">
        <v>8.5500000000000007</v>
      </c>
      <c r="BF158" s="4">
        <v>28</v>
      </c>
      <c r="BG158" s="4">
        <v>4.6500000000000004</v>
      </c>
      <c r="BH158" s="4">
        <v>0.85</v>
      </c>
      <c r="BI158" s="4">
        <v>4.2</v>
      </c>
      <c r="BJ158" s="4">
        <v>0.62</v>
      </c>
      <c r="BK158" s="4">
        <v>3.7</v>
      </c>
      <c r="BL158" s="4">
        <v>0.72</v>
      </c>
      <c r="BM158" s="4">
        <v>2.25</v>
      </c>
      <c r="BN158" s="4">
        <v>0.35</v>
      </c>
      <c r="BO158" s="4">
        <v>2.0499999999999998</v>
      </c>
      <c r="BP158" s="4">
        <v>0.34</v>
      </c>
      <c r="BQ158" s="4">
        <f t="shared" si="81"/>
        <v>1.2236842105263157</v>
      </c>
      <c r="BR158" s="4">
        <f t="shared" si="82"/>
        <v>0.98625000000000007</v>
      </c>
      <c r="BS158" s="4">
        <f t="shared" si="83"/>
        <v>0.9606741573033708</v>
      </c>
      <c r="BT158" s="4">
        <f t="shared" si="84"/>
        <v>0.875</v>
      </c>
      <c r="BU158" s="4">
        <f t="shared" si="85"/>
        <v>0.83035714285714302</v>
      </c>
      <c r="BV158" s="4">
        <f t="shared" si="86"/>
        <v>0.7727272727272726</v>
      </c>
      <c r="BW158" s="4">
        <f t="shared" si="87"/>
        <v>0.8936170212765957</v>
      </c>
      <c r="BX158" s="4">
        <f t="shared" si="88"/>
        <v>0.80519480519480513</v>
      </c>
      <c r="BY158" s="4">
        <f t="shared" si="89"/>
        <v>0.84090909090909083</v>
      </c>
      <c r="BZ158" s="4">
        <f t="shared" si="90"/>
        <v>0.66666666666666663</v>
      </c>
      <c r="CA158" s="4">
        <f t="shared" si="91"/>
        <v>0.72</v>
      </c>
      <c r="CB158" s="4">
        <f t="shared" si="92"/>
        <v>0.77586206896551724</v>
      </c>
      <c r="CC158" s="4">
        <f t="shared" si="93"/>
        <v>0.87499999999999989</v>
      </c>
      <c r="CD158" s="4">
        <f t="shared" si="94"/>
        <v>0.7321428571428571</v>
      </c>
      <c r="CE158" s="4">
        <f t="shared" si="95"/>
        <v>0.79069767441860472</v>
      </c>
      <c r="CF158" s="4">
        <f t="shared" si="98"/>
        <v>0.93506726428644715</v>
      </c>
      <c r="CG158" s="4"/>
      <c r="CH158" s="4"/>
      <c r="CI158" s="4"/>
      <c r="CJ158" s="4"/>
      <c r="CK158" s="4"/>
    </row>
    <row r="159" spans="1:89" x14ac:dyDescent="0.25">
      <c r="A159" s="4" t="s">
        <v>235</v>
      </c>
      <c r="B159" s="4">
        <v>519.36</v>
      </c>
      <c r="C159" s="4" t="s">
        <v>203</v>
      </c>
      <c r="D159" s="4" t="e">
        <f t="shared" si="78"/>
        <v>#VALUE!</v>
      </c>
      <c r="E159" s="4">
        <f t="shared" si="79"/>
        <v>0.68337129840546706</v>
      </c>
      <c r="F159" s="4">
        <f t="shared" si="80"/>
        <v>9.1116173120728927</v>
      </c>
      <c r="G159" s="4" t="s">
        <v>69</v>
      </c>
      <c r="H159" s="4">
        <v>4.3899999999999997</v>
      </c>
      <c r="I159" s="4">
        <v>5</v>
      </c>
      <c r="J159" s="4">
        <v>780</v>
      </c>
      <c r="K159" s="4">
        <v>1.5</v>
      </c>
      <c r="L159" s="4">
        <v>0.4</v>
      </c>
      <c r="M159" s="4">
        <v>10.4</v>
      </c>
      <c r="N159" s="4" t="s">
        <v>65</v>
      </c>
      <c r="O159" s="4">
        <v>33</v>
      </c>
      <c r="P159" s="4">
        <v>40</v>
      </c>
      <c r="Q159" s="4">
        <v>6.3</v>
      </c>
      <c r="R159" s="4">
        <v>6</v>
      </c>
      <c r="S159" s="4">
        <v>2.35</v>
      </c>
      <c r="T159" s="4">
        <f t="shared" si="96"/>
        <v>4.2076991942703668E-6</v>
      </c>
      <c r="U159" s="4">
        <v>13.6</v>
      </c>
      <c r="V159" s="4">
        <v>3.2</v>
      </c>
      <c r="W159" s="4" t="s">
        <v>66</v>
      </c>
      <c r="X159" s="4">
        <v>4.03</v>
      </c>
      <c r="Y159" s="4">
        <v>40</v>
      </c>
      <c r="Z159" s="4">
        <v>5.27</v>
      </c>
      <c r="AA159" s="4">
        <v>0.45500000000000002</v>
      </c>
      <c r="AB159" s="4" t="s">
        <v>65</v>
      </c>
      <c r="AC159" s="4">
        <v>0.1</v>
      </c>
      <c r="AD159" s="4">
        <v>9</v>
      </c>
      <c r="AE159" s="4">
        <v>20</v>
      </c>
      <c r="AF159" s="4">
        <v>0.05</v>
      </c>
      <c r="AG159" s="4">
        <v>6</v>
      </c>
      <c r="AH159" s="4">
        <v>134</v>
      </c>
      <c r="AI159" s="4" t="s">
        <v>67</v>
      </c>
      <c r="AJ159" s="4" t="s">
        <v>77</v>
      </c>
      <c r="AK159" s="4">
        <v>0.8</v>
      </c>
      <c r="AL159" s="4">
        <v>9</v>
      </c>
      <c r="AM159" s="4" t="s">
        <v>68</v>
      </c>
      <c r="AN159" s="4">
        <v>18.7</v>
      </c>
      <c r="AO159" s="4">
        <v>2.9</v>
      </c>
      <c r="AP159" s="4">
        <v>36.5</v>
      </c>
      <c r="AQ159" s="4">
        <v>0.9</v>
      </c>
      <c r="AR159" s="4" t="s">
        <v>69</v>
      </c>
      <c r="AS159" s="4">
        <v>12.6</v>
      </c>
      <c r="AT159" s="4">
        <v>2700</v>
      </c>
      <c r="AU159" s="4">
        <v>0.4</v>
      </c>
      <c r="AV159" s="4">
        <v>3</v>
      </c>
      <c r="AW159" s="4">
        <v>40</v>
      </c>
      <c r="AX159" s="4">
        <v>123</v>
      </c>
      <c r="AY159" s="4">
        <v>20</v>
      </c>
      <c r="AZ159" s="4">
        <v>20</v>
      </c>
      <c r="BA159" s="4">
        <f t="shared" si="97"/>
        <v>3.0349013657056145E-5</v>
      </c>
      <c r="BB159" s="4">
        <v>125</v>
      </c>
      <c r="BC159" s="4">
        <v>29.8</v>
      </c>
      <c r="BD159" s="4">
        <v>58.2</v>
      </c>
      <c r="BE159" s="4">
        <v>6.9</v>
      </c>
      <c r="BF159" s="4">
        <v>24.4</v>
      </c>
      <c r="BG159" s="4">
        <v>4.6500000000000004</v>
      </c>
      <c r="BH159" s="4">
        <v>0.9</v>
      </c>
      <c r="BI159" s="4">
        <v>4.4000000000000004</v>
      </c>
      <c r="BJ159" s="4">
        <v>0.62</v>
      </c>
      <c r="BK159" s="4">
        <v>3.75</v>
      </c>
      <c r="BL159" s="4">
        <v>0.74</v>
      </c>
      <c r="BM159" s="4">
        <v>2.25</v>
      </c>
      <c r="BN159" s="4">
        <v>0.35</v>
      </c>
      <c r="BO159" s="4">
        <v>2.0499999999999998</v>
      </c>
      <c r="BP159" s="4">
        <v>0.34</v>
      </c>
      <c r="BQ159" s="4">
        <f t="shared" si="81"/>
        <v>0.78421052631578947</v>
      </c>
      <c r="BR159" s="4">
        <f t="shared" si="82"/>
        <v>0.72750000000000004</v>
      </c>
      <c r="BS159" s="4">
        <f t="shared" si="83"/>
        <v>0.7752808988764045</v>
      </c>
      <c r="BT159" s="4">
        <f t="shared" si="84"/>
        <v>0.76249999999999996</v>
      </c>
      <c r="BU159" s="4">
        <f t="shared" si="85"/>
        <v>0.83035714285714302</v>
      </c>
      <c r="BV159" s="4">
        <f t="shared" si="86"/>
        <v>0.81818181818181812</v>
      </c>
      <c r="BW159" s="4">
        <f t="shared" si="87"/>
        <v>0.93617021276595747</v>
      </c>
      <c r="BX159" s="4">
        <f t="shared" si="88"/>
        <v>0.80519480519480513</v>
      </c>
      <c r="BY159" s="4">
        <f t="shared" si="89"/>
        <v>0.85227272727272718</v>
      </c>
      <c r="BZ159" s="4">
        <f t="shared" si="90"/>
        <v>0.7407407407407407</v>
      </c>
      <c r="CA159" s="4">
        <f t="shared" si="91"/>
        <v>0.74</v>
      </c>
      <c r="CB159" s="4">
        <f t="shared" si="92"/>
        <v>0.77586206896551724</v>
      </c>
      <c r="CC159" s="4">
        <f t="shared" si="93"/>
        <v>0.87499999999999989</v>
      </c>
      <c r="CD159" s="4">
        <f t="shared" si="94"/>
        <v>0.7321428571428571</v>
      </c>
      <c r="CE159" s="4">
        <f t="shared" si="95"/>
        <v>0.79069767441860472</v>
      </c>
      <c r="CF159" s="4">
        <f t="shared" si="98"/>
        <v>0.92290006695022053</v>
      </c>
      <c r="CG159" s="4"/>
      <c r="CH159" s="4"/>
      <c r="CI159" s="4"/>
      <c r="CJ159" s="4"/>
      <c r="CK159" s="4"/>
    </row>
    <row r="160" spans="1:89" x14ac:dyDescent="0.25">
      <c r="A160" s="4" t="s">
        <v>236</v>
      </c>
      <c r="B160" s="4">
        <v>520.79999999999995</v>
      </c>
      <c r="C160" s="4" t="s">
        <v>203</v>
      </c>
      <c r="D160" s="4">
        <f t="shared" si="78"/>
        <v>0.91911764705882348</v>
      </c>
      <c r="E160" s="4">
        <f t="shared" si="79"/>
        <v>0.73529411764705876</v>
      </c>
      <c r="F160" s="4">
        <f t="shared" si="80"/>
        <v>14.705882352941176</v>
      </c>
      <c r="G160" s="4" t="s">
        <v>69</v>
      </c>
      <c r="H160" s="4">
        <v>2.72</v>
      </c>
      <c r="I160" s="4">
        <v>5</v>
      </c>
      <c r="J160" s="4">
        <v>3720</v>
      </c>
      <c r="K160" s="4">
        <v>0.5</v>
      </c>
      <c r="L160" s="4">
        <v>0.2</v>
      </c>
      <c r="M160" s="4">
        <v>12.6</v>
      </c>
      <c r="N160" s="4" t="s">
        <v>65</v>
      </c>
      <c r="O160" s="4">
        <v>24</v>
      </c>
      <c r="P160" s="4">
        <v>20</v>
      </c>
      <c r="Q160" s="4">
        <v>2.8</v>
      </c>
      <c r="R160" s="4">
        <v>12</v>
      </c>
      <c r="S160" s="4">
        <v>4.76</v>
      </c>
      <c r="T160" s="4">
        <f t="shared" si="96"/>
        <v>8.5228290062667869E-6</v>
      </c>
      <c r="U160" s="4">
        <v>7</v>
      </c>
      <c r="V160" s="4">
        <v>0.8</v>
      </c>
      <c r="W160" s="4" t="s">
        <v>66</v>
      </c>
      <c r="X160" s="4">
        <v>2.56</v>
      </c>
      <c r="Y160" s="4">
        <v>20</v>
      </c>
      <c r="Z160" s="4">
        <v>6.18</v>
      </c>
      <c r="AA160" s="4">
        <v>0.57499999999999996</v>
      </c>
      <c r="AB160" s="4">
        <v>2.5</v>
      </c>
      <c r="AC160" s="4">
        <v>0.08</v>
      </c>
      <c r="AD160" s="4">
        <v>3.5</v>
      </c>
      <c r="AE160" s="4">
        <v>12</v>
      </c>
      <c r="AF160" s="4">
        <v>0.04</v>
      </c>
      <c r="AG160" s="4">
        <v>4</v>
      </c>
      <c r="AH160" s="4">
        <v>61.5</v>
      </c>
      <c r="AI160" s="4" t="s">
        <v>67</v>
      </c>
      <c r="AJ160" s="4">
        <v>400</v>
      </c>
      <c r="AK160" s="4">
        <v>1.1000000000000001</v>
      </c>
      <c r="AL160" s="4">
        <v>4</v>
      </c>
      <c r="AM160" s="4" t="s">
        <v>68</v>
      </c>
      <c r="AN160" s="4">
        <v>15.8</v>
      </c>
      <c r="AO160" s="4">
        <v>1.3</v>
      </c>
      <c r="AP160" s="4">
        <v>42.5</v>
      </c>
      <c r="AQ160" s="4">
        <v>0.3</v>
      </c>
      <c r="AR160" s="4" t="s">
        <v>69</v>
      </c>
      <c r="AS160" s="4">
        <v>4</v>
      </c>
      <c r="AT160" s="4">
        <v>950</v>
      </c>
      <c r="AU160" s="4">
        <v>0.2</v>
      </c>
      <c r="AV160" s="4">
        <v>2</v>
      </c>
      <c r="AW160" s="4">
        <v>40</v>
      </c>
      <c r="AX160" s="4">
        <v>66</v>
      </c>
      <c r="AY160" s="4">
        <v>11</v>
      </c>
      <c r="AZ160" s="4">
        <v>12</v>
      </c>
      <c r="BA160" s="4">
        <f t="shared" si="97"/>
        <v>1.8209408194233688E-5</v>
      </c>
      <c r="BB160" s="4">
        <v>28</v>
      </c>
      <c r="BC160" s="4">
        <v>13.2</v>
      </c>
      <c r="BD160" s="4">
        <v>30.8</v>
      </c>
      <c r="BE160" s="4">
        <v>4.05</v>
      </c>
      <c r="BF160" s="4">
        <v>15.9</v>
      </c>
      <c r="BG160" s="4">
        <v>2.9</v>
      </c>
      <c r="BH160" s="4">
        <v>0.55000000000000004</v>
      </c>
      <c r="BI160" s="4">
        <v>2.8</v>
      </c>
      <c r="BJ160" s="4">
        <v>0.36</v>
      </c>
      <c r="BK160" s="4">
        <v>1.9</v>
      </c>
      <c r="BL160" s="4">
        <v>0.36</v>
      </c>
      <c r="BM160" s="4">
        <v>1.05</v>
      </c>
      <c r="BN160" s="4">
        <v>0.15</v>
      </c>
      <c r="BO160" s="4">
        <v>0.9</v>
      </c>
      <c r="BP160" s="4">
        <v>0.14000000000000001</v>
      </c>
      <c r="BQ160" s="4">
        <f t="shared" si="81"/>
        <v>0.34736842105263155</v>
      </c>
      <c r="BR160" s="4">
        <f t="shared" si="82"/>
        <v>0.38500000000000001</v>
      </c>
      <c r="BS160" s="4">
        <f t="shared" si="83"/>
        <v>0.45505617977528084</v>
      </c>
      <c r="BT160" s="4">
        <f t="shared" si="84"/>
        <v>0.49687500000000001</v>
      </c>
      <c r="BU160" s="4">
        <f t="shared" si="85"/>
        <v>0.5178571428571429</v>
      </c>
      <c r="BV160" s="4">
        <f t="shared" si="86"/>
        <v>0.5</v>
      </c>
      <c r="BW160" s="4">
        <f t="shared" si="87"/>
        <v>0.5957446808510638</v>
      </c>
      <c r="BX160" s="4">
        <f t="shared" si="88"/>
        <v>0.46753246753246752</v>
      </c>
      <c r="BY160" s="4">
        <f t="shared" si="89"/>
        <v>0.43181818181818177</v>
      </c>
      <c r="BZ160" s="4">
        <f t="shared" si="90"/>
        <v>0.40740740740740738</v>
      </c>
      <c r="CA160" s="4">
        <f t="shared" si="91"/>
        <v>0.36</v>
      </c>
      <c r="CB160" s="4">
        <f t="shared" si="92"/>
        <v>0.36206896551724138</v>
      </c>
      <c r="CC160" s="4">
        <f t="shared" si="93"/>
        <v>0.37499999999999994</v>
      </c>
      <c r="CD160" s="4">
        <f t="shared" si="94"/>
        <v>0.32142857142857145</v>
      </c>
      <c r="CE160" s="4">
        <f t="shared" si="95"/>
        <v>0.32558139534883723</v>
      </c>
      <c r="CF160" s="4">
        <f t="shared" si="98"/>
        <v>0.92379975422953853</v>
      </c>
      <c r="CG160" s="4"/>
      <c r="CH160" s="4"/>
      <c r="CI160" s="4"/>
      <c r="CJ160" s="4"/>
      <c r="CK160" s="4"/>
    </row>
    <row r="161" spans="1:89" x14ac:dyDescent="0.25">
      <c r="A161" s="4" t="s">
        <v>237</v>
      </c>
      <c r="B161" s="4">
        <v>523</v>
      </c>
      <c r="C161" s="4" t="s">
        <v>203</v>
      </c>
      <c r="D161" s="4">
        <f t="shared" si="78"/>
        <v>0.47468354430379744</v>
      </c>
      <c r="E161" s="4">
        <f t="shared" si="79"/>
        <v>0.63291139240506322</v>
      </c>
      <c r="F161" s="4">
        <f t="shared" si="80"/>
        <v>12.658227848101266</v>
      </c>
      <c r="G161" s="4" t="s">
        <v>69</v>
      </c>
      <c r="H161" s="4">
        <v>3.16</v>
      </c>
      <c r="I161" s="4" t="s">
        <v>122</v>
      </c>
      <c r="J161" s="4">
        <v>980</v>
      </c>
      <c r="K161" s="4">
        <v>1.5</v>
      </c>
      <c r="L161" s="4">
        <v>0.3</v>
      </c>
      <c r="M161" s="4">
        <v>14.4</v>
      </c>
      <c r="N161" s="4" t="s">
        <v>65</v>
      </c>
      <c r="O161" s="4">
        <v>22</v>
      </c>
      <c r="P161" s="4">
        <v>20</v>
      </c>
      <c r="Q161" s="4">
        <v>2.8</v>
      </c>
      <c r="R161" s="4">
        <v>4</v>
      </c>
      <c r="S161" s="4">
        <v>2.5</v>
      </c>
      <c r="T161" s="4">
        <f t="shared" si="96"/>
        <v>4.4762757385854968E-6</v>
      </c>
      <c r="U161" s="4">
        <v>8.8000000000000007</v>
      </c>
      <c r="V161" s="4">
        <v>2</v>
      </c>
      <c r="W161" s="4" t="s">
        <v>66</v>
      </c>
      <c r="X161" s="4">
        <v>3.11</v>
      </c>
      <c r="Y161" s="4">
        <v>20</v>
      </c>
      <c r="Z161" s="4">
        <v>6.88</v>
      </c>
      <c r="AA161" s="4">
        <v>0.59499999999999997</v>
      </c>
      <c r="AB161" s="4">
        <v>1.5</v>
      </c>
      <c r="AC161" s="4">
        <v>0.09</v>
      </c>
      <c r="AD161" s="4">
        <v>6</v>
      </c>
      <c r="AE161" s="4">
        <v>14</v>
      </c>
      <c r="AF161" s="4">
        <v>0.05</v>
      </c>
      <c r="AG161" s="4">
        <v>4</v>
      </c>
      <c r="AH161" s="4">
        <v>72</v>
      </c>
      <c r="AI161" s="4" t="s">
        <v>67</v>
      </c>
      <c r="AJ161" s="4" t="s">
        <v>77</v>
      </c>
      <c r="AK161" s="4">
        <v>0.5</v>
      </c>
      <c r="AL161" s="4">
        <v>5</v>
      </c>
      <c r="AM161" s="4" t="s">
        <v>68</v>
      </c>
      <c r="AN161" s="4">
        <v>13.2</v>
      </c>
      <c r="AO161" s="4">
        <v>2.1</v>
      </c>
      <c r="AP161" s="4">
        <v>29</v>
      </c>
      <c r="AQ161" s="4">
        <v>0.6</v>
      </c>
      <c r="AR161" s="4" t="s">
        <v>69</v>
      </c>
      <c r="AS161" s="4">
        <v>7.9</v>
      </c>
      <c r="AT161" s="4">
        <v>1750</v>
      </c>
      <c r="AU161" s="4">
        <v>0.3</v>
      </c>
      <c r="AV161" s="4">
        <v>2</v>
      </c>
      <c r="AW161" s="4">
        <v>40</v>
      </c>
      <c r="AX161" s="4">
        <v>63</v>
      </c>
      <c r="AY161" s="4">
        <v>13</v>
      </c>
      <c r="AZ161" s="4">
        <v>16</v>
      </c>
      <c r="BA161" s="4">
        <f t="shared" si="97"/>
        <v>2.4279210925644913E-5</v>
      </c>
      <c r="BB161" s="4">
        <v>73</v>
      </c>
      <c r="BC161" s="4">
        <v>19.600000000000001</v>
      </c>
      <c r="BD161" s="4">
        <v>38.9</v>
      </c>
      <c r="BE161" s="4">
        <v>4.6500000000000004</v>
      </c>
      <c r="BF161" s="4">
        <v>17.3</v>
      </c>
      <c r="BG161" s="4">
        <v>3.3</v>
      </c>
      <c r="BH161" s="4">
        <v>0.65</v>
      </c>
      <c r="BI161" s="4">
        <v>3.2</v>
      </c>
      <c r="BJ161" s="4">
        <v>0.46</v>
      </c>
      <c r="BK161" s="4">
        <v>2.7</v>
      </c>
      <c r="BL161" s="4">
        <v>0.5</v>
      </c>
      <c r="BM161" s="4">
        <v>1.5</v>
      </c>
      <c r="BN161" s="4">
        <v>0.2</v>
      </c>
      <c r="BO161" s="4">
        <v>1.4</v>
      </c>
      <c r="BP161" s="4">
        <v>0.22</v>
      </c>
      <c r="BQ161" s="4">
        <f t="shared" si="81"/>
        <v>0.51578947368421058</v>
      </c>
      <c r="BR161" s="4">
        <f t="shared" si="82"/>
        <v>0.48624999999999996</v>
      </c>
      <c r="BS161" s="4">
        <f t="shared" si="83"/>
        <v>0.52247191011235961</v>
      </c>
      <c r="BT161" s="4">
        <f t="shared" si="84"/>
        <v>0.54062500000000002</v>
      </c>
      <c r="BU161" s="4">
        <f t="shared" si="85"/>
        <v>0.5892857142857143</v>
      </c>
      <c r="BV161" s="4">
        <f t="shared" si="86"/>
        <v>0.59090909090909083</v>
      </c>
      <c r="BW161" s="4">
        <f t="shared" si="87"/>
        <v>0.68085106382978722</v>
      </c>
      <c r="BX161" s="4">
        <f t="shared" si="88"/>
        <v>0.59740259740259738</v>
      </c>
      <c r="BY161" s="4">
        <f t="shared" si="89"/>
        <v>0.61363636363636365</v>
      </c>
      <c r="BZ161" s="4">
        <f t="shared" si="90"/>
        <v>0.48148148148148145</v>
      </c>
      <c r="CA161" s="4">
        <f t="shared" si="91"/>
        <v>0.5</v>
      </c>
      <c r="CB161" s="4">
        <f t="shared" si="92"/>
        <v>0.51724137931034486</v>
      </c>
      <c r="CC161" s="4">
        <f t="shared" si="93"/>
        <v>0.5</v>
      </c>
      <c r="CD161" s="4">
        <f t="shared" si="94"/>
        <v>0.5</v>
      </c>
      <c r="CE161" s="4">
        <f t="shared" si="95"/>
        <v>0.51162790697674421</v>
      </c>
      <c r="CF161" s="4">
        <f t="shared" si="98"/>
        <v>0.96300789289224153</v>
      </c>
      <c r="CG161" s="4"/>
      <c r="CH161" s="4"/>
      <c r="CI161" s="4"/>
      <c r="CJ161" s="4"/>
      <c r="CK161" s="4"/>
    </row>
    <row r="162" spans="1:89" x14ac:dyDescent="0.25">
      <c r="A162" s="4" t="s">
        <v>238</v>
      </c>
      <c r="B162" s="4">
        <v>524</v>
      </c>
      <c r="C162" s="4" t="s">
        <v>203</v>
      </c>
      <c r="D162" s="4">
        <f t="shared" ref="D162:D193" si="99">AB162/H162</f>
        <v>0.15673981191222572</v>
      </c>
      <c r="E162" s="4">
        <f t="shared" ref="E162:E193" si="100">AV162/H162</f>
        <v>0.62695924764890287</v>
      </c>
      <c r="F162" s="4">
        <f t="shared" ref="F162:F193" si="101">AW162/H162</f>
        <v>12.539184952978056</v>
      </c>
      <c r="G162" s="4" t="s">
        <v>69</v>
      </c>
      <c r="H162" s="4">
        <v>6.38</v>
      </c>
      <c r="I162" s="4">
        <v>2</v>
      </c>
      <c r="J162" s="4">
        <v>300</v>
      </c>
      <c r="K162" s="4">
        <v>2.5</v>
      </c>
      <c r="L162" s="4">
        <v>0.3</v>
      </c>
      <c r="M162" s="4">
        <v>7.05</v>
      </c>
      <c r="N162" s="4" t="s">
        <v>65</v>
      </c>
      <c r="O162" s="4">
        <v>20</v>
      </c>
      <c r="P162" s="4">
        <v>60</v>
      </c>
      <c r="Q162" s="4">
        <v>7.7</v>
      </c>
      <c r="R162" s="4">
        <v>54</v>
      </c>
      <c r="S162" s="4">
        <v>3.14</v>
      </c>
      <c r="T162" s="4">
        <f t="shared" si="96"/>
        <v>5.6222023276633841E-6</v>
      </c>
      <c r="U162" s="4">
        <v>21</v>
      </c>
      <c r="V162" s="4">
        <v>3</v>
      </c>
      <c r="W162" s="4" t="s">
        <v>66</v>
      </c>
      <c r="X162" s="4">
        <v>5.5</v>
      </c>
      <c r="Y162" s="4">
        <v>60</v>
      </c>
      <c r="Z162" s="4">
        <v>4.04</v>
      </c>
      <c r="AA162" s="4">
        <v>0.35</v>
      </c>
      <c r="AB162" s="4">
        <v>1</v>
      </c>
      <c r="AC162" s="4">
        <v>0.11</v>
      </c>
      <c r="AD162" s="4">
        <v>11</v>
      </c>
      <c r="AE162" s="4">
        <v>28</v>
      </c>
      <c r="AF162" s="4">
        <v>7.0000000000000007E-2</v>
      </c>
      <c r="AG162" s="4">
        <v>6</v>
      </c>
      <c r="AH162" s="4">
        <v>163</v>
      </c>
      <c r="AI162" s="4" t="s">
        <v>67</v>
      </c>
      <c r="AJ162" s="4" t="s">
        <v>77</v>
      </c>
      <c r="AK162" s="4">
        <v>0.7</v>
      </c>
      <c r="AL162" s="4">
        <v>10</v>
      </c>
      <c r="AM162" s="4" t="s">
        <v>68</v>
      </c>
      <c r="AN162" s="4">
        <v>21.3</v>
      </c>
      <c r="AO162" s="4">
        <v>3.7</v>
      </c>
      <c r="AP162" s="4">
        <v>25</v>
      </c>
      <c r="AQ162" s="4">
        <v>1</v>
      </c>
      <c r="AR162" s="4" t="s">
        <v>69</v>
      </c>
      <c r="AS162" s="4">
        <v>14.8</v>
      </c>
      <c r="AT162" s="4">
        <v>3300</v>
      </c>
      <c r="AU162" s="4">
        <v>0.4</v>
      </c>
      <c r="AV162" s="4">
        <v>4</v>
      </c>
      <c r="AW162" s="4">
        <v>80</v>
      </c>
      <c r="AX162" s="4">
        <v>63</v>
      </c>
      <c r="AY162" s="4">
        <v>16</v>
      </c>
      <c r="AZ162" s="4">
        <v>42</v>
      </c>
      <c r="BA162" s="4">
        <f t="shared" si="97"/>
        <v>6.3732928679817894E-5</v>
      </c>
      <c r="BB162" s="4">
        <v>121</v>
      </c>
      <c r="BC162" s="4">
        <v>27.6</v>
      </c>
      <c r="BD162" s="4">
        <v>47.1</v>
      </c>
      <c r="BE162" s="4">
        <v>5.35</v>
      </c>
      <c r="BF162" s="4">
        <v>19.399999999999999</v>
      </c>
      <c r="BG162" s="4">
        <v>3.85</v>
      </c>
      <c r="BH162" s="4">
        <v>0.75</v>
      </c>
      <c r="BI162" s="4">
        <v>3.6</v>
      </c>
      <c r="BJ162" s="4">
        <v>0.52</v>
      </c>
      <c r="BK162" s="4">
        <v>3</v>
      </c>
      <c r="BL162" s="4">
        <v>0.6</v>
      </c>
      <c r="BM162" s="4">
        <v>1.9</v>
      </c>
      <c r="BN162" s="4">
        <v>0.3</v>
      </c>
      <c r="BO162" s="4">
        <v>1.9</v>
      </c>
      <c r="BP162" s="4">
        <v>0.3</v>
      </c>
      <c r="BQ162" s="4">
        <f t="shared" ref="BQ162:BQ190" si="102">BC162/38</f>
        <v>0.72631578947368425</v>
      </c>
      <c r="BR162" s="4">
        <f t="shared" ref="BR162:BR193" si="103">BD162/80</f>
        <v>0.58875</v>
      </c>
      <c r="BS162" s="4">
        <f t="shared" ref="BS162:BS193" si="104">BE162/8.9</f>
        <v>0.60112359550561789</v>
      </c>
      <c r="BT162" s="4">
        <f t="shared" ref="BT162:BT193" si="105">BF162/32</f>
        <v>0.60624999999999996</v>
      </c>
      <c r="BU162" s="4">
        <f t="shared" ref="BU162:BU193" si="106">BG162/5.6</f>
        <v>0.68750000000000011</v>
      </c>
      <c r="BV162" s="4">
        <f t="shared" ref="BV162:BV193" si="107">BH162/1.1</f>
        <v>0.68181818181818177</v>
      </c>
      <c r="BW162" s="4">
        <f t="shared" ref="BW162:BW193" si="108">BI162/4.7</f>
        <v>0.76595744680851063</v>
      </c>
      <c r="BX162" s="4">
        <f t="shared" ref="BX162:BX193" si="109">BJ162/0.77</f>
        <v>0.67532467532467533</v>
      </c>
      <c r="BY162" s="4">
        <f t="shared" ref="BY162:BY193" si="110">BK162/4.4</f>
        <v>0.68181818181818177</v>
      </c>
      <c r="BZ162" s="4">
        <f t="shared" ref="BZ162:BZ193" si="111">AY162/27</f>
        <v>0.59259259259259256</v>
      </c>
      <c r="CA162" s="4">
        <f t="shared" ref="CA162:CA193" si="112">BL162/1</f>
        <v>0.6</v>
      </c>
      <c r="CB162" s="4">
        <f t="shared" ref="CB162:CB193" si="113">BM162/2.9</f>
        <v>0.65517241379310343</v>
      </c>
      <c r="CC162" s="4">
        <f t="shared" ref="CC162:CC193" si="114">BN162/0.4</f>
        <v>0.74999999999999989</v>
      </c>
      <c r="CD162" s="4">
        <f t="shared" ref="CD162:CD193" si="115">BO162/2.8</f>
        <v>0.6785714285714286</v>
      </c>
      <c r="CE162" s="4">
        <f t="shared" ref="CE162:CE193" si="116">BP162/0.43</f>
        <v>0.69767441860465118</v>
      </c>
      <c r="CF162" s="4">
        <f t="shared" si="98"/>
        <v>0.98776838315573434</v>
      </c>
      <c r="CG162" s="4"/>
      <c r="CH162" s="4"/>
      <c r="CI162" s="4"/>
      <c r="CJ162" s="4"/>
      <c r="CK162" s="4"/>
    </row>
    <row r="163" spans="1:89" x14ac:dyDescent="0.25">
      <c r="A163" s="4" t="s">
        <v>239</v>
      </c>
      <c r="B163" s="4">
        <v>525.20000000000005</v>
      </c>
      <c r="C163" s="4" t="s">
        <v>203</v>
      </c>
      <c r="D163" s="4">
        <f t="shared" si="99"/>
        <v>0.20661157024793389</v>
      </c>
      <c r="E163" s="4">
        <f t="shared" si="100"/>
        <v>0.6198347107438017</v>
      </c>
      <c r="F163" s="4">
        <f t="shared" si="101"/>
        <v>12.396694214876034</v>
      </c>
      <c r="G163" s="4" t="s">
        <v>69</v>
      </c>
      <c r="H163" s="4">
        <v>4.84</v>
      </c>
      <c r="I163" s="4">
        <v>3</v>
      </c>
      <c r="J163" s="4">
        <v>1180</v>
      </c>
      <c r="K163" s="4">
        <v>2</v>
      </c>
      <c r="L163" s="4">
        <v>0.4</v>
      </c>
      <c r="M163" s="4">
        <v>10.1</v>
      </c>
      <c r="N163" s="4" t="s">
        <v>65</v>
      </c>
      <c r="O163" s="4">
        <v>20</v>
      </c>
      <c r="P163" s="4">
        <v>40</v>
      </c>
      <c r="Q163" s="4">
        <v>6</v>
      </c>
      <c r="R163" s="4">
        <v>64</v>
      </c>
      <c r="S163" s="4">
        <v>3.03</v>
      </c>
      <c r="T163" s="4">
        <f t="shared" si="96"/>
        <v>5.4252461951656222E-6</v>
      </c>
      <c r="U163" s="4">
        <v>16.2</v>
      </c>
      <c r="V163" s="4">
        <v>2.8</v>
      </c>
      <c r="W163" s="4" t="s">
        <v>66</v>
      </c>
      <c r="X163" s="4">
        <v>4.25</v>
      </c>
      <c r="Y163" s="4">
        <v>50</v>
      </c>
      <c r="Z163" s="4">
        <v>4.96</v>
      </c>
      <c r="AA163" s="4">
        <v>0.46500000000000002</v>
      </c>
      <c r="AB163" s="4">
        <v>1</v>
      </c>
      <c r="AC163" s="4">
        <v>0.09</v>
      </c>
      <c r="AD163" s="4">
        <v>9</v>
      </c>
      <c r="AE163" s="4">
        <v>22</v>
      </c>
      <c r="AF163" s="4">
        <v>0.06</v>
      </c>
      <c r="AG163" s="4">
        <v>6</v>
      </c>
      <c r="AH163" s="4">
        <v>119</v>
      </c>
      <c r="AI163" s="4" t="s">
        <v>67</v>
      </c>
      <c r="AJ163" s="4" t="s">
        <v>77</v>
      </c>
      <c r="AK163" s="4">
        <v>0.7</v>
      </c>
      <c r="AL163" s="4">
        <v>9</v>
      </c>
      <c r="AM163" s="4" t="s">
        <v>68</v>
      </c>
      <c r="AN163" s="4">
        <v>18.3</v>
      </c>
      <c r="AO163" s="4">
        <v>3.1</v>
      </c>
      <c r="AP163" s="4">
        <v>35</v>
      </c>
      <c r="AQ163" s="4">
        <v>0.9</v>
      </c>
      <c r="AR163" s="4" t="s">
        <v>69</v>
      </c>
      <c r="AS163" s="4">
        <v>12.4</v>
      </c>
      <c r="AT163" s="4">
        <v>2800.0000000000005</v>
      </c>
      <c r="AU163" s="4">
        <v>0.4</v>
      </c>
      <c r="AV163" s="4">
        <v>3</v>
      </c>
      <c r="AW163" s="4">
        <v>60</v>
      </c>
      <c r="AX163" s="4">
        <v>60</v>
      </c>
      <c r="AY163" s="4">
        <v>16</v>
      </c>
      <c r="AZ163" s="4">
        <v>36</v>
      </c>
      <c r="BA163" s="4">
        <f t="shared" si="97"/>
        <v>5.4628224582701055E-5</v>
      </c>
      <c r="BB163" s="4">
        <v>113</v>
      </c>
      <c r="BC163" s="4">
        <v>26.4</v>
      </c>
      <c r="BD163" s="4">
        <v>47</v>
      </c>
      <c r="BE163" s="4">
        <v>5.5</v>
      </c>
      <c r="BF163" s="4">
        <v>20.100000000000001</v>
      </c>
      <c r="BG163" s="4">
        <v>3.95</v>
      </c>
      <c r="BH163" s="4">
        <v>0.75</v>
      </c>
      <c r="BI163" s="4">
        <v>3.8</v>
      </c>
      <c r="BJ163" s="4">
        <v>0.52</v>
      </c>
      <c r="BK163" s="4">
        <v>3.2</v>
      </c>
      <c r="BL163" s="4">
        <v>0.62</v>
      </c>
      <c r="BM163" s="4">
        <v>1.9</v>
      </c>
      <c r="BN163" s="4">
        <v>0.3</v>
      </c>
      <c r="BO163" s="4">
        <v>1.85</v>
      </c>
      <c r="BP163" s="4">
        <v>0.3</v>
      </c>
      <c r="BQ163" s="4">
        <f t="shared" si="102"/>
        <v>0.6947368421052631</v>
      </c>
      <c r="BR163" s="4">
        <f t="shared" si="103"/>
        <v>0.58750000000000002</v>
      </c>
      <c r="BS163" s="4">
        <f t="shared" si="104"/>
        <v>0.6179775280898876</v>
      </c>
      <c r="BT163" s="4">
        <f t="shared" si="105"/>
        <v>0.62812500000000004</v>
      </c>
      <c r="BU163" s="4">
        <f t="shared" si="106"/>
        <v>0.7053571428571429</v>
      </c>
      <c r="BV163" s="4">
        <f t="shared" si="107"/>
        <v>0.68181818181818177</v>
      </c>
      <c r="BW163" s="4">
        <f t="shared" si="108"/>
        <v>0.80851063829787229</v>
      </c>
      <c r="BX163" s="4">
        <f t="shared" si="109"/>
        <v>0.67532467532467533</v>
      </c>
      <c r="BY163" s="4">
        <f t="shared" si="110"/>
        <v>0.72727272727272729</v>
      </c>
      <c r="BZ163" s="4">
        <f t="shared" si="111"/>
        <v>0.59259259259259256</v>
      </c>
      <c r="CA163" s="4">
        <f t="shared" si="112"/>
        <v>0.62</v>
      </c>
      <c r="CB163" s="4">
        <f t="shared" si="113"/>
        <v>0.65517241379310343</v>
      </c>
      <c r="CC163" s="4">
        <f t="shared" si="114"/>
        <v>0.74999999999999989</v>
      </c>
      <c r="CD163" s="4">
        <f t="shared" si="115"/>
        <v>0.66071428571428581</v>
      </c>
      <c r="CE163" s="4">
        <f t="shared" si="116"/>
        <v>0.69767441860465118</v>
      </c>
      <c r="CF163" s="4">
        <f t="shared" si="98"/>
        <v>0.96629244576446294</v>
      </c>
      <c r="CG163" s="4"/>
      <c r="CH163" s="4"/>
      <c r="CI163" s="4"/>
      <c r="CJ163" s="4"/>
      <c r="CK163" s="4"/>
    </row>
    <row r="164" spans="1:89" x14ac:dyDescent="0.25">
      <c r="A164" s="4" t="s">
        <v>240</v>
      </c>
      <c r="B164" s="4">
        <v>526.65</v>
      </c>
      <c r="C164" s="4" t="s">
        <v>203</v>
      </c>
      <c r="D164" s="4">
        <f t="shared" si="99"/>
        <v>0.28409090909090906</v>
      </c>
      <c r="E164" s="4">
        <f t="shared" si="100"/>
        <v>0.75757575757575757</v>
      </c>
      <c r="F164" s="4">
        <f t="shared" si="101"/>
        <v>11.363636363636363</v>
      </c>
      <c r="G164" s="4" t="s">
        <v>69</v>
      </c>
      <c r="H164" s="4">
        <v>5.28</v>
      </c>
      <c r="I164" s="4">
        <v>3</v>
      </c>
      <c r="J164" s="4">
        <v>2900</v>
      </c>
      <c r="K164" s="4">
        <v>2</v>
      </c>
      <c r="L164" s="4">
        <v>0.2</v>
      </c>
      <c r="M164" s="4">
        <v>10</v>
      </c>
      <c r="N164" s="4" t="s">
        <v>65</v>
      </c>
      <c r="O164" s="4">
        <v>17</v>
      </c>
      <c r="P164" s="4">
        <v>20</v>
      </c>
      <c r="Q164" s="4">
        <v>5.2</v>
      </c>
      <c r="R164" s="4">
        <v>8</v>
      </c>
      <c r="S164" s="4">
        <v>2.65</v>
      </c>
      <c r="T164" s="4">
        <f t="shared" si="96"/>
        <v>4.744852282900626E-6</v>
      </c>
      <c r="U164" s="4">
        <v>14.2</v>
      </c>
      <c r="V164" s="4">
        <v>2.4</v>
      </c>
      <c r="W164" s="4" t="s">
        <v>66</v>
      </c>
      <c r="X164" s="4">
        <v>4.97</v>
      </c>
      <c r="Y164" s="4">
        <v>60</v>
      </c>
      <c r="Z164" s="4">
        <v>4.99</v>
      </c>
      <c r="AA164" s="4">
        <v>0.43</v>
      </c>
      <c r="AB164" s="4">
        <v>1.5</v>
      </c>
      <c r="AC164" s="4">
        <v>0.09</v>
      </c>
      <c r="AD164" s="4">
        <v>8</v>
      </c>
      <c r="AE164" s="4">
        <v>24</v>
      </c>
      <c r="AF164" s="4">
        <v>5.5E-2</v>
      </c>
      <c r="AG164" s="4">
        <v>4</v>
      </c>
      <c r="AH164" s="4">
        <v>135</v>
      </c>
      <c r="AI164" s="4" t="s">
        <v>67</v>
      </c>
      <c r="AJ164" s="4">
        <v>300</v>
      </c>
      <c r="AK164" s="4">
        <v>0.5</v>
      </c>
      <c r="AL164" s="4">
        <v>10</v>
      </c>
      <c r="AM164" s="4" t="s">
        <v>68</v>
      </c>
      <c r="AN164" s="4">
        <v>18.100000000000001</v>
      </c>
      <c r="AO164" s="4">
        <v>2.7</v>
      </c>
      <c r="AP164" s="4">
        <v>36</v>
      </c>
      <c r="AQ164" s="4">
        <v>0.7</v>
      </c>
      <c r="AR164" s="4" t="s">
        <v>69</v>
      </c>
      <c r="AS164" s="4">
        <v>10.199999999999999</v>
      </c>
      <c r="AT164" s="4">
        <v>2500</v>
      </c>
      <c r="AU164" s="4">
        <v>0.3</v>
      </c>
      <c r="AV164" s="4">
        <v>4</v>
      </c>
      <c r="AW164" s="4">
        <v>60</v>
      </c>
      <c r="AX164" s="4">
        <v>51</v>
      </c>
      <c r="AY164" s="4">
        <v>16</v>
      </c>
      <c r="AZ164" s="4">
        <v>42</v>
      </c>
      <c r="BA164" s="4">
        <f t="shared" si="97"/>
        <v>6.3732928679817894E-5</v>
      </c>
      <c r="BB164" s="4">
        <v>90</v>
      </c>
      <c r="BC164" s="4">
        <v>24.4</v>
      </c>
      <c r="BD164" s="4">
        <v>43.4</v>
      </c>
      <c r="BE164" s="4">
        <v>5.2</v>
      </c>
      <c r="BF164" s="4">
        <v>18.600000000000001</v>
      </c>
      <c r="BG164" s="4">
        <v>3.65</v>
      </c>
      <c r="BH164" s="4">
        <v>0.7</v>
      </c>
      <c r="BI164" s="4">
        <v>3.4</v>
      </c>
      <c r="BJ164" s="4">
        <v>0.48</v>
      </c>
      <c r="BK164" s="4">
        <v>2.95</v>
      </c>
      <c r="BL164" s="4">
        <v>0.57999999999999996</v>
      </c>
      <c r="BM164" s="4">
        <v>1.8</v>
      </c>
      <c r="BN164" s="4">
        <v>0.3</v>
      </c>
      <c r="BO164" s="4">
        <v>1.7</v>
      </c>
      <c r="BP164" s="4">
        <v>0.28000000000000003</v>
      </c>
      <c r="BQ164" s="4">
        <f t="shared" si="102"/>
        <v>0.64210526315789473</v>
      </c>
      <c r="BR164" s="4">
        <f t="shared" si="103"/>
        <v>0.54249999999999998</v>
      </c>
      <c r="BS164" s="4">
        <f t="shared" si="104"/>
        <v>0.5842696629213483</v>
      </c>
      <c r="BT164" s="4">
        <f t="shared" si="105"/>
        <v>0.58125000000000004</v>
      </c>
      <c r="BU164" s="4">
        <f t="shared" si="106"/>
        <v>0.6517857142857143</v>
      </c>
      <c r="BV164" s="4">
        <f t="shared" si="107"/>
        <v>0.63636363636363624</v>
      </c>
      <c r="BW164" s="4">
        <f t="shared" si="108"/>
        <v>0.72340425531914887</v>
      </c>
      <c r="BX164" s="4">
        <f t="shared" si="109"/>
        <v>0.62337662337662336</v>
      </c>
      <c r="BY164" s="4">
        <f t="shared" si="110"/>
        <v>0.67045454545454541</v>
      </c>
      <c r="BZ164" s="4">
        <f t="shared" si="111"/>
        <v>0.59259259259259256</v>
      </c>
      <c r="CA164" s="4">
        <f t="shared" si="112"/>
        <v>0.57999999999999996</v>
      </c>
      <c r="CB164" s="4">
        <f t="shared" si="113"/>
        <v>0.62068965517241381</v>
      </c>
      <c r="CC164" s="4">
        <f t="shared" si="114"/>
        <v>0.74999999999999989</v>
      </c>
      <c r="CD164" s="4">
        <f t="shared" si="115"/>
        <v>0.60714285714285721</v>
      </c>
      <c r="CE164" s="4">
        <f t="shared" si="116"/>
        <v>0.65116279069767447</v>
      </c>
      <c r="CF164" s="4">
        <f t="shared" si="98"/>
        <v>0.92371082770894974</v>
      </c>
      <c r="CG164" s="4"/>
      <c r="CH164" s="4"/>
      <c r="CI164" s="4"/>
      <c r="CJ164" s="4"/>
      <c r="CK164" s="4"/>
    </row>
    <row r="165" spans="1:89" x14ac:dyDescent="0.25">
      <c r="A165" s="4" t="s">
        <v>241</v>
      </c>
      <c r="B165" s="4">
        <v>527</v>
      </c>
      <c r="C165" s="4" t="s">
        <v>203</v>
      </c>
      <c r="D165" s="4">
        <f t="shared" si="99"/>
        <v>0.14184397163120568</v>
      </c>
      <c r="E165" s="4">
        <f t="shared" si="100"/>
        <v>0.78014184397163122</v>
      </c>
      <c r="F165" s="4">
        <f t="shared" si="101"/>
        <v>17.021276595744681</v>
      </c>
      <c r="G165" s="4" t="s">
        <v>69</v>
      </c>
      <c r="H165" s="4">
        <v>7.05</v>
      </c>
      <c r="I165" s="4">
        <v>9</v>
      </c>
      <c r="J165" s="4">
        <v>600</v>
      </c>
      <c r="K165" s="4">
        <v>4</v>
      </c>
      <c r="L165" s="4">
        <v>0.3</v>
      </c>
      <c r="M165" s="4">
        <v>4.6100000000000003</v>
      </c>
      <c r="N165" s="4" t="s">
        <v>65</v>
      </c>
      <c r="O165" s="4">
        <v>16</v>
      </c>
      <c r="P165" s="4">
        <v>40</v>
      </c>
      <c r="Q165" s="4">
        <v>11.9</v>
      </c>
      <c r="R165" s="4">
        <v>348</v>
      </c>
      <c r="S165" s="4">
        <v>4.96</v>
      </c>
      <c r="T165" s="4">
        <f t="shared" si="96"/>
        <v>8.8809310653536264E-6</v>
      </c>
      <c r="U165" s="4">
        <v>24.6</v>
      </c>
      <c r="V165" s="4">
        <v>3.2</v>
      </c>
      <c r="W165" s="4" t="s">
        <v>66</v>
      </c>
      <c r="X165" s="4">
        <v>5.95</v>
      </c>
      <c r="Y165" s="4">
        <v>300</v>
      </c>
      <c r="Z165" s="4">
        <v>4</v>
      </c>
      <c r="AA165" s="4">
        <v>0.23</v>
      </c>
      <c r="AB165" s="4">
        <v>1</v>
      </c>
      <c r="AC165" s="4">
        <v>0.12</v>
      </c>
      <c r="AD165" s="4">
        <v>13.5</v>
      </c>
      <c r="AE165" s="4">
        <v>26</v>
      </c>
      <c r="AF165" s="4">
        <v>0.05</v>
      </c>
      <c r="AG165" s="4">
        <v>5</v>
      </c>
      <c r="AH165" s="4">
        <v>253</v>
      </c>
      <c r="AI165" s="4" t="s">
        <v>67</v>
      </c>
      <c r="AJ165" s="4">
        <v>1050</v>
      </c>
      <c r="AK165" s="4">
        <v>0.8</v>
      </c>
      <c r="AL165" s="4">
        <v>9</v>
      </c>
      <c r="AM165" s="4" t="s">
        <v>68</v>
      </c>
      <c r="AN165" s="4">
        <v>22.4</v>
      </c>
      <c r="AO165" s="4">
        <v>3.9</v>
      </c>
      <c r="AP165" s="4">
        <v>30</v>
      </c>
      <c r="AQ165" s="4">
        <v>1.1000000000000001</v>
      </c>
      <c r="AR165" s="4">
        <v>0.4</v>
      </c>
      <c r="AS165" s="4">
        <v>15.2</v>
      </c>
      <c r="AT165" s="4">
        <v>2400</v>
      </c>
      <c r="AU165" s="4">
        <v>0.5</v>
      </c>
      <c r="AV165" s="4">
        <v>5.5</v>
      </c>
      <c r="AW165" s="4">
        <v>120</v>
      </c>
      <c r="AX165" s="4">
        <v>42</v>
      </c>
      <c r="AY165" s="4">
        <v>16</v>
      </c>
      <c r="AZ165" s="4">
        <v>36</v>
      </c>
      <c r="BA165" s="4">
        <f t="shared" si="97"/>
        <v>5.4628224582701055E-5</v>
      </c>
      <c r="BB165" s="4">
        <v>121</v>
      </c>
      <c r="BC165" s="4">
        <v>19.600000000000001</v>
      </c>
      <c r="BD165" s="4">
        <v>29.8</v>
      </c>
      <c r="BE165" s="4">
        <v>3.35</v>
      </c>
      <c r="BF165" s="4">
        <v>12.3</v>
      </c>
      <c r="BG165" s="4">
        <v>2.75</v>
      </c>
      <c r="BH165" s="4">
        <v>0.55000000000000004</v>
      </c>
      <c r="BI165" s="4">
        <v>3</v>
      </c>
      <c r="BJ165" s="4">
        <v>0.44</v>
      </c>
      <c r="BK165" s="4">
        <v>2.85</v>
      </c>
      <c r="BL165" s="4">
        <v>0.57999999999999996</v>
      </c>
      <c r="BM165" s="4">
        <v>1.85</v>
      </c>
      <c r="BN165" s="4">
        <v>0.3</v>
      </c>
      <c r="BO165" s="4">
        <v>1.8</v>
      </c>
      <c r="BP165" s="4">
        <v>0.28000000000000003</v>
      </c>
      <c r="BQ165" s="4">
        <f t="shared" si="102"/>
        <v>0.51578947368421058</v>
      </c>
      <c r="BR165" s="4">
        <f t="shared" si="103"/>
        <v>0.3725</v>
      </c>
      <c r="BS165" s="4">
        <f t="shared" si="104"/>
        <v>0.37640449438202245</v>
      </c>
      <c r="BT165" s="4">
        <f t="shared" si="105"/>
        <v>0.38437500000000002</v>
      </c>
      <c r="BU165" s="4">
        <f t="shared" si="106"/>
        <v>0.4910714285714286</v>
      </c>
      <c r="BV165" s="4">
        <f t="shared" si="107"/>
        <v>0.5</v>
      </c>
      <c r="BW165" s="4">
        <f t="shared" si="108"/>
        <v>0.63829787234042545</v>
      </c>
      <c r="BX165" s="4">
        <f t="shared" si="109"/>
        <v>0.5714285714285714</v>
      </c>
      <c r="BY165" s="4">
        <f t="shared" si="110"/>
        <v>0.64772727272727271</v>
      </c>
      <c r="BZ165" s="4">
        <f t="shared" si="111"/>
        <v>0.59259259259259256</v>
      </c>
      <c r="CA165" s="4">
        <f t="shared" si="112"/>
        <v>0.57999999999999996</v>
      </c>
      <c r="CB165" s="4">
        <f t="shared" si="113"/>
        <v>0.63793103448275867</v>
      </c>
      <c r="CC165" s="4">
        <f t="shared" si="114"/>
        <v>0.74999999999999989</v>
      </c>
      <c r="CD165" s="4">
        <f t="shared" si="115"/>
        <v>0.6428571428571429</v>
      </c>
      <c r="CE165" s="4">
        <f t="shared" si="116"/>
        <v>0.65116279069767447</v>
      </c>
      <c r="CF165" s="4">
        <f t="shared" si="98"/>
        <v>1.0105825838159948</v>
      </c>
      <c r="CG165" s="4"/>
      <c r="CH165" s="4"/>
      <c r="CI165" s="4"/>
      <c r="CJ165" s="4"/>
      <c r="CK165" s="4"/>
    </row>
    <row r="166" spans="1:89" x14ac:dyDescent="0.25">
      <c r="A166" s="4" t="s">
        <v>242</v>
      </c>
      <c r="B166" s="4">
        <v>527.65</v>
      </c>
      <c r="C166" s="4" t="s">
        <v>203</v>
      </c>
      <c r="D166" s="4">
        <f t="shared" si="99"/>
        <v>0.26269702276707529</v>
      </c>
      <c r="E166" s="4">
        <f t="shared" si="100"/>
        <v>0.87565674255691772</v>
      </c>
      <c r="F166" s="4">
        <f t="shared" si="101"/>
        <v>10.507880910683012</v>
      </c>
      <c r="G166" s="4" t="s">
        <v>69</v>
      </c>
      <c r="H166" s="4">
        <v>5.71</v>
      </c>
      <c r="I166" s="4">
        <v>3</v>
      </c>
      <c r="J166" s="4">
        <v>240</v>
      </c>
      <c r="K166" s="4">
        <v>3</v>
      </c>
      <c r="L166" s="4">
        <v>0.3</v>
      </c>
      <c r="M166" s="4">
        <v>9.52</v>
      </c>
      <c r="N166" s="4" t="s">
        <v>65</v>
      </c>
      <c r="O166" s="4">
        <v>17</v>
      </c>
      <c r="P166" s="4">
        <v>40</v>
      </c>
      <c r="Q166" s="4">
        <v>6.7</v>
      </c>
      <c r="R166" s="4">
        <v>16</v>
      </c>
      <c r="S166" s="4">
        <v>3</v>
      </c>
      <c r="T166" s="4">
        <f t="shared" si="96"/>
        <v>5.3715308863025963E-6</v>
      </c>
      <c r="U166" s="4">
        <v>16.399999999999999</v>
      </c>
      <c r="V166" s="4">
        <v>2.6</v>
      </c>
      <c r="W166" s="4" t="s">
        <v>66</v>
      </c>
      <c r="X166" s="4">
        <v>5.0599999999999996</v>
      </c>
      <c r="Y166" s="4">
        <v>70</v>
      </c>
      <c r="Z166" s="4">
        <v>5.12</v>
      </c>
      <c r="AA166" s="4">
        <v>0.43</v>
      </c>
      <c r="AB166" s="4">
        <v>1.5</v>
      </c>
      <c r="AC166" s="4">
        <v>0.09</v>
      </c>
      <c r="AD166" s="4">
        <v>8.5</v>
      </c>
      <c r="AE166" s="4">
        <v>24</v>
      </c>
      <c r="AF166" s="4">
        <v>0.06</v>
      </c>
      <c r="AG166" s="4">
        <v>5</v>
      </c>
      <c r="AH166" s="4">
        <v>139</v>
      </c>
      <c r="AI166" s="4" t="s">
        <v>67</v>
      </c>
      <c r="AJ166" s="4" t="s">
        <v>77</v>
      </c>
      <c r="AK166" s="4">
        <v>0.6</v>
      </c>
      <c r="AL166" s="4">
        <v>9</v>
      </c>
      <c r="AM166" s="4" t="s">
        <v>68</v>
      </c>
      <c r="AN166" s="4">
        <v>18.399999999999999</v>
      </c>
      <c r="AO166" s="4">
        <v>3.2</v>
      </c>
      <c r="AP166" s="4">
        <v>24</v>
      </c>
      <c r="AQ166" s="4">
        <v>0.8</v>
      </c>
      <c r="AR166" s="4" t="s">
        <v>69</v>
      </c>
      <c r="AS166" s="4">
        <v>11.7</v>
      </c>
      <c r="AT166" s="4">
        <v>2500</v>
      </c>
      <c r="AU166" s="4">
        <v>0.3</v>
      </c>
      <c r="AV166" s="4">
        <v>5</v>
      </c>
      <c r="AW166" s="4">
        <v>60</v>
      </c>
      <c r="AX166" s="4">
        <v>48</v>
      </c>
      <c r="AY166" s="4">
        <v>16</v>
      </c>
      <c r="AZ166" s="4">
        <v>38</v>
      </c>
      <c r="BA166" s="4">
        <f t="shared" si="97"/>
        <v>5.7663125948406679E-5</v>
      </c>
      <c r="BB166" s="4">
        <v>99</v>
      </c>
      <c r="BC166" s="4">
        <v>26.6</v>
      </c>
      <c r="BD166" s="4">
        <v>47.1</v>
      </c>
      <c r="BE166" s="4">
        <v>5.45</v>
      </c>
      <c r="BF166" s="4">
        <v>20.399999999999999</v>
      </c>
      <c r="BG166" s="4">
        <v>4.05</v>
      </c>
      <c r="BH166" s="4">
        <v>0.75</v>
      </c>
      <c r="BI166" s="4">
        <v>3.6</v>
      </c>
      <c r="BJ166" s="4">
        <v>0.54</v>
      </c>
      <c r="BK166" s="4">
        <v>3.25</v>
      </c>
      <c r="BL166" s="4">
        <v>0.64</v>
      </c>
      <c r="BM166" s="4">
        <v>1.95</v>
      </c>
      <c r="BN166" s="4">
        <v>0.3</v>
      </c>
      <c r="BO166" s="4">
        <v>1.85</v>
      </c>
      <c r="BP166" s="4">
        <v>0.3</v>
      </c>
      <c r="BQ166" s="4">
        <f t="shared" si="102"/>
        <v>0.70000000000000007</v>
      </c>
      <c r="BR166" s="4">
        <f t="shared" si="103"/>
        <v>0.58875</v>
      </c>
      <c r="BS166" s="4">
        <f t="shared" si="104"/>
        <v>0.61235955056179769</v>
      </c>
      <c r="BT166" s="4">
        <f t="shared" si="105"/>
        <v>0.63749999999999996</v>
      </c>
      <c r="BU166" s="4">
        <f t="shared" si="106"/>
        <v>0.7232142857142857</v>
      </c>
      <c r="BV166" s="4">
        <f t="shared" si="107"/>
        <v>0.68181818181818177</v>
      </c>
      <c r="BW166" s="4">
        <f t="shared" si="108"/>
        <v>0.76595744680851063</v>
      </c>
      <c r="BX166" s="4">
        <f t="shared" si="109"/>
        <v>0.70129870129870131</v>
      </c>
      <c r="BY166" s="4">
        <f t="shared" si="110"/>
        <v>0.73863636363636354</v>
      </c>
      <c r="BZ166" s="4">
        <f t="shared" si="111"/>
        <v>0.59259259259259256</v>
      </c>
      <c r="CA166" s="4">
        <f t="shared" si="112"/>
        <v>0.64</v>
      </c>
      <c r="CB166" s="4">
        <f t="shared" si="113"/>
        <v>0.67241379310344829</v>
      </c>
      <c r="CC166" s="4">
        <f t="shared" si="114"/>
        <v>0.74999999999999989</v>
      </c>
      <c r="CD166" s="4">
        <f t="shared" si="115"/>
        <v>0.66071428571428581</v>
      </c>
      <c r="CE166" s="4">
        <f t="shared" si="116"/>
        <v>0.69767441860465118</v>
      </c>
      <c r="CF166" s="4">
        <f t="shared" si="98"/>
        <v>1.0009171208231633</v>
      </c>
      <c r="CG166" s="4"/>
      <c r="CH166" s="4"/>
      <c r="CI166" s="4"/>
      <c r="CJ166" s="4"/>
      <c r="CK166" s="4"/>
    </row>
    <row r="167" spans="1:89" x14ac:dyDescent="0.25">
      <c r="A167" s="4" t="s">
        <v>243</v>
      </c>
      <c r="B167" s="4">
        <v>528.6</v>
      </c>
      <c r="C167" s="4" t="s">
        <v>203</v>
      </c>
      <c r="D167" s="4">
        <f t="shared" si="99"/>
        <v>0.15015015015015015</v>
      </c>
      <c r="E167" s="4">
        <f t="shared" si="100"/>
        <v>0.82582582582582575</v>
      </c>
      <c r="F167" s="4">
        <f t="shared" si="101"/>
        <v>21.021021021021021</v>
      </c>
      <c r="G167" s="4" t="s">
        <v>69</v>
      </c>
      <c r="H167" s="4">
        <v>6.66</v>
      </c>
      <c r="I167" s="4">
        <v>4</v>
      </c>
      <c r="J167" s="4">
        <v>620</v>
      </c>
      <c r="K167" s="4">
        <v>6</v>
      </c>
      <c r="L167" s="4">
        <v>0.5</v>
      </c>
      <c r="M167" s="4">
        <v>4.3</v>
      </c>
      <c r="N167" s="4" t="s">
        <v>65</v>
      </c>
      <c r="O167" s="4">
        <v>14</v>
      </c>
      <c r="P167" s="4">
        <v>40</v>
      </c>
      <c r="Q167" s="4">
        <v>12.9</v>
      </c>
      <c r="R167" s="4">
        <v>636</v>
      </c>
      <c r="S167" s="4">
        <v>6.01</v>
      </c>
      <c r="T167" s="4">
        <f t="shared" si="96"/>
        <v>1.0760966875559534E-5</v>
      </c>
      <c r="U167" s="4">
        <v>32</v>
      </c>
      <c r="V167" s="4">
        <v>2.2000000000000002</v>
      </c>
      <c r="W167" s="4" t="s">
        <v>66</v>
      </c>
      <c r="X167" s="4">
        <v>5.3</v>
      </c>
      <c r="Y167" s="4">
        <v>360</v>
      </c>
      <c r="Z167" s="4">
        <v>3.92</v>
      </c>
      <c r="AA167" s="4">
        <v>0.24</v>
      </c>
      <c r="AB167" s="4">
        <v>1</v>
      </c>
      <c r="AC167" s="4">
        <v>0.12</v>
      </c>
      <c r="AD167" s="4">
        <v>8.5</v>
      </c>
      <c r="AE167" s="4">
        <v>26</v>
      </c>
      <c r="AF167" s="4">
        <v>0.04</v>
      </c>
      <c r="AG167" s="4">
        <v>6</v>
      </c>
      <c r="AH167" s="4">
        <v>262</v>
      </c>
      <c r="AI167" s="4" t="s">
        <v>67</v>
      </c>
      <c r="AJ167" s="4">
        <v>700</v>
      </c>
      <c r="AK167" s="4">
        <v>0.8</v>
      </c>
      <c r="AL167" s="4">
        <v>7</v>
      </c>
      <c r="AM167" s="4" t="s">
        <v>68</v>
      </c>
      <c r="AN167" s="4">
        <v>22.8</v>
      </c>
      <c r="AO167" s="4">
        <v>4.0999999999999996</v>
      </c>
      <c r="AP167" s="4">
        <v>28</v>
      </c>
      <c r="AQ167" s="4">
        <v>0.9</v>
      </c>
      <c r="AR167" s="4">
        <v>0.2</v>
      </c>
      <c r="AS167" s="4">
        <v>12.5</v>
      </c>
      <c r="AT167" s="4">
        <v>2450</v>
      </c>
      <c r="AU167" s="4">
        <v>0.6</v>
      </c>
      <c r="AV167" s="4">
        <v>5.5</v>
      </c>
      <c r="AW167" s="4">
        <v>140</v>
      </c>
      <c r="AX167" s="4">
        <v>30</v>
      </c>
      <c r="AY167" s="4">
        <v>11</v>
      </c>
      <c r="AZ167" s="4">
        <v>38</v>
      </c>
      <c r="BA167" s="4">
        <f t="shared" si="97"/>
        <v>5.7663125948406679E-5</v>
      </c>
      <c r="BB167" s="4">
        <v>83</v>
      </c>
      <c r="BC167" s="4">
        <v>14.9</v>
      </c>
      <c r="BD167" s="4">
        <v>27</v>
      </c>
      <c r="BE167" s="4">
        <v>3.2</v>
      </c>
      <c r="BF167" s="4">
        <v>11.6</v>
      </c>
      <c r="BG167" s="4">
        <v>2.35</v>
      </c>
      <c r="BH167" s="4">
        <v>0.5</v>
      </c>
      <c r="BI167" s="4">
        <v>2.4</v>
      </c>
      <c r="BJ167" s="4">
        <v>0.34</v>
      </c>
      <c r="BK167" s="4">
        <v>2.1</v>
      </c>
      <c r="BL167" s="4">
        <v>0.44</v>
      </c>
      <c r="BM167" s="4">
        <v>1.35</v>
      </c>
      <c r="BN167" s="4">
        <v>0.2</v>
      </c>
      <c r="BO167" s="4">
        <v>1.3</v>
      </c>
      <c r="BP167" s="4">
        <v>0.22</v>
      </c>
      <c r="BQ167" s="4">
        <f t="shared" si="102"/>
        <v>0.39210526315789473</v>
      </c>
      <c r="BR167" s="4">
        <f t="shared" si="103"/>
        <v>0.33750000000000002</v>
      </c>
      <c r="BS167" s="4">
        <f t="shared" si="104"/>
        <v>0.3595505617977528</v>
      </c>
      <c r="BT167" s="4">
        <f t="shared" si="105"/>
        <v>0.36249999999999999</v>
      </c>
      <c r="BU167" s="4">
        <f t="shared" si="106"/>
        <v>0.41964285714285721</v>
      </c>
      <c r="BV167" s="4">
        <f t="shared" si="107"/>
        <v>0.45454545454545453</v>
      </c>
      <c r="BW167" s="4">
        <f t="shared" si="108"/>
        <v>0.51063829787234039</v>
      </c>
      <c r="BX167" s="4">
        <f t="shared" si="109"/>
        <v>0.44155844155844159</v>
      </c>
      <c r="BY167" s="4">
        <f t="shared" si="110"/>
        <v>0.47727272727272724</v>
      </c>
      <c r="BZ167" s="4">
        <f t="shared" si="111"/>
        <v>0.40740740740740738</v>
      </c>
      <c r="CA167" s="4">
        <f t="shared" si="112"/>
        <v>0.44</v>
      </c>
      <c r="CB167" s="4">
        <f t="shared" si="113"/>
        <v>0.46551724137931039</v>
      </c>
      <c r="CC167" s="4">
        <f t="shared" si="114"/>
        <v>0.5</v>
      </c>
      <c r="CD167" s="4">
        <f t="shared" si="115"/>
        <v>0.46428571428571436</v>
      </c>
      <c r="CE167" s="4">
        <f t="shared" si="116"/>
        <v>0.51162790697674421</v>
      </c>
      <c r="CF167" s="4">
        <f t="shared" si="98"/>
        <v>0.94637191772460949</v>
      </c>
      <c r="CG167" s="4"/>
      <c r="CH167" s="4"/>
      <c r="CI167" s="4"/>
      <c r="CJ167" s="4"/>
      <c r="CK167" s="4"/>
    </row>
    <row r="168" spans="1:89" x14ac:dyDescent="0.25">
      <c r="A168" s="4" t="s">
        <v>244</v>
      </c>
      <c r="B168" s="4">
        <v>529.5</v>
      </c>
      <c r="C168" s="4" t="s">
        <v>203</v>
      </c>
      <c r="D168" s="4">
        <f t="shared" si="99"/>
        <v>0.27173913043478259</v>
      </c>
      <c r="E168" s="4">
        <f t="shared" si="100"/>
        <v>0.54347826086956519</v>
      </c>
      <c r="F168" s="4">
        <f t="shared" si="101"/>
        <v>16.304347826086957</v>
      </c>
      <c r="G168" s="4" t="s">
        <v>69</v>
      </c>
      <c r="H168" s="4">
        <v>3.68</v>
      </c>
      <c r="I168" s="4">
        <v>2</v>
      </c>
      <c r="J168" s="4">
        <v>900</v>
      </c>
      <c r="K168" s="4">
        <v>1.5</v>
      </c>
      <c r="L168" s="4">
        <v>0.2</v>
      </c>
      <c r="M168" s="4">
        <v>11.7</v>
      </c>
      <c r="N168" s="4" t="s">
        <v>65</v>
      </c>
      <c r="O168" s="4">
        <v>18</v>
      </c>
      <c r="P168" s="4">
        <v>20</v>
      </c>
      <c r="Q168" s="4">
        <v>4.8</v>
      </c>
      <c r="R168" s="4">
        <v>8</v>
      </c>
      <c r="S168" s="4">
        <v>4.03</v>
      </c>
      <c r="T168" s="4">
        <f t="shared" si="96"/>
        <v>7.2157564905998212E-6</v>
      </c>
      <c r="U168" s="4">
        <v>10.8</v>
      </c>
      <c r="V168" s="4">
        <v>1.4</v>
      </c>
      <c r="W168" s="4" t="s">
        <v>66</v>
      </c>
      <c r="X168" s="4">
        <v>2.72</v>
      </c>
      <c r="Y168" s="4">
        <v>60</v>
      </c>
      <c r="Z168" s="4">
        <v>5.95</v>
      </c>
      <c r="AA168" s="4">
        <v>0.57499999999999996</v>
      </c>
      <c r="AB168" s="4">
        <v>1</v>
      </c>
      <c r="AC168" s="4">
        <v>0.09</v>
      </c>
      <c r="AD168" s="4">
        <v>6</v>
      </c>
      <c r="AE168" s="4">
        <v>18</v>
      </c>
      <c r="AF168" s="4">
        <v>0.05</v>
      </c>
      <c r="AG168" s="4">
        <v>3</v>
      </c>
      <c r="AH168" s="4">
        <v>92.5</v>
      </c>
      <c r="AI168" s="4" t="s">
        <v>67</v>
      </c>
      <c r="AJ168" s="4" t="s">
        <v>77</v>
      </c>
      <c r="AK168" s="4">
        <v>0.5</v>
      </c>
      <c r="AL168" s="4">
        <v>6</v>
      </c>
      <c r="AM168" s="4" t="s">
        <v>68</v>
      </c>
      <c r="AN168" s="4">
        <v>16.7</v>
      </c>
      <c r="AO168" s="4">
        <v>2.2000000000000002</v>
      </c>
      <c r="AP168" s="4">
        <v>31</v>
      </c>
      <c r="AQ168" s="4">
        <v>0.6</v>
      </c>
      <c r="AR168" s="4" t="s">
        <v>69</v>
      </c>
      <c r="AS168" s="4">
        <v>7.4</v>
      </c>
      <c r="AT168" s="4">
        <v>1700.0000000000002</v>
      </c>
      <c r="AU168" s="4">
        <v>0.3</v>
      </c>
      <c r="AV168" s="4">
        <v>2</v>
      </c>
      <c r="AW168" s="4">
        <v>60</v>
      </c>
      <c r="AX168" s="4">
        <v>63</v>
      </c>
      <c r="AY168" s="4">
        <v>14</v>
      </c>
      <c r="AZ168" s="4">
        <v>26</v>
      </c>
      <c r="BA168" s="4">
        <f t="shared" si="97"/>
        <v>3.9453717754172987E-5</v>
      </c>
      <c r="BB168" s="4">
        <v>55</v>
      </c>
      <c r="BC168" s="4">
        <v>19.399999999999999</v>
      </c>
      <c r="BD168" s="4">
        <v>36.4</v>
      </c>
      <c r="BE168" s="4">
        <v>4.3499999999999996</v>
      </c>
      <c r="BF168" s="4">
        <v>16.7</v>
      </c>
      <c r="BG168" s="4">
        <v>3.1</v>
      </c>
      <c r="BH168" s="4">
        <v>0.6</v>
      </c>
      <c r="BI168" s="4">
        <v>3</v>
      </c>
      <c r="BJ168" s="4">
        <v>0.42</v>
      </c>
      <c r="BK168" s="4">
        <v>2.4</v>
      </c>
      <c r="BL168" s="4">
        <v>0.46</v>
      </c>
      <c r="BM168" s="4">
        <v>1.45</v>
      </c>
      <c r="BN168" s="4">
        <v>0.2</v>
      </c>
      <c r="BO168" s="4">
        <v>1.25</v>
      </c>
      <c r="BP168" s="4">
        <v>0.2</v>
      </c>
      <c r="BQ168" s="4">
        <f t="shared" si="102"/>
        <v>0.51052631578947361</v>
      </c>
      <c r="BR168" s="4">
        <f t="shared" si="103"/>
        <v>0.45499999999999996</v>
      </c>
      <c r="BS168" s="4">
        <f t="shared" si="104"/>
        <v>0.48876404494382014</v>
      </c>
      <c r="BT168" s="4">
        <f t="shared" si="105"/>
        <v>0.52187499999999998</v>
      </c>
      <c r="BU168" s="4">
        <f t="shared" si="106"/>
        <v>0.5535714285714286</v>
      </c>
      <c r="BV168" s="4">
        <f t="shared" si="107"/>
        <v>0.54545454545454541</v>
      </c>
      <c r="BW168" s="4">
        <f t="shared" si="108"/>
        <v>0.63829787234042545</v>
      </c>
      <c r="BX168" s="4">
        <f t="shared" si="109"/>
        <v>0.54545454545454541</v>
      </c>
      <c r="BY168" s="4">
        <f t="shared" si="110"/>
        <v>0.54545454545454541</v>
      </c>
      <c r="BZ168" s="4">
        <f t="shared" si="111"/>
        <v>0.51851851851851849</v>
      </c>
      <c r="CA168" s="4">
        <f t="shared" si="112"/>
        <v>0.46</v>
      </c>
      <c r="CB168" s="4">
        <f t="shared" si="113"/>
        <v>0.5</v>
      </c>
      <c r="CC168" s="4">
        <f t="shared" si="114"/>
        <v>0.5</v>
      </c>
      <c r="CD168" s="4">
        <f t="shared" si="115"/>
        <v>0.44642857142857145</v>
      </c>
      <c r="CE168" s="4">
        <f t="shared" si="116"/>
        <v>0.46511627906976749</v>
      </c>
      <c r="CF168" s="4">
        <f t="shared" si="98"/>
        <v>0.99398398896815987</v>
      </c>
      <c r="CG168" s="4"/>
      <c r="CH168" s="4"/>
      <c r="CI168" s="4"/>
      <c r="CJ168" s="4"/>
      <c r="CK168" s="4"/>
    </row>
    <row r="169" spans="1:89" x14ac:dyDescent="0.25">
      <c r="A169" s="4" t="s">
        <v>245</v>
      </c>
      <c r="B169" s="4">
        <v>531.16999999999996</v>
      </c>
      <c r="C169" s="4" t="s">
        <v>203</v>
      </c>
      <c r="D169" s="4">
        <f t="shared" si="99"/>
        <v>0.22831050228310501</v>
      </c>
      <c r="E169" s="4">
        <f t="shared" si="100"/>
        <v>1.4459665144596652</v>
      </c>
      <c r="F169" s="4">
        <f t="shared" si="101"/>
        <v>9.1324200913242013</v>
      </c>
      <c r="G169" s="4" t="s">
        <v>69</v>
      </c>
      <c r="H169" s="4">
        <v>6.57</v>
      </c>
      <c r="I169" s="4">
        <v>4</v>
      </c>
      <c r="J169" s="4">
        <v>260</v>
      </c>
      <c r="K169" s="4">
        <v>4.5</v>
      </c>
      <c r="L169" s="4" t="s">
        <v>67</v>
      </c>
      <c r="M169" s="4">
        <v>6.24</v>
      </c>
      <c r="N169" s="4" t="s">
        <v>65</v>
      </c>
      <c r="O169" s="4">
        <v>17</v>
      </c>
      <c r="P169" s="4" t="s">
        <v>120</v>
      </c>
      <c r="Q169" s="4">
        <v>14.8</v>
      </c>
      <c r="R169" s="4">
        <v>1980</v>
      </c>
      <c r="S169" s="4">
        <v>2.67</v>
      </c>
      <c r="T169" s="4">
        <f t="shared" si="96"/>
        <v>4.7806624888093104E-6</v>
      </c>
      <c r="U169" s="4">
        <v>19.8</v>
      </c>
      <c r="V169" s="4">
        <v>7.2</v>
      </c>
      <c r="W169" s="4" t="s">
        <v>66</v>
      </c>
      <c r="X169" s="4">
        <v>5.23</v>
      </c>
      <c r="Y169" s="4">
        <v>110</v>
      </c>
      <c r="Z169" s="4">
        <v>3.86</v>
      </c>
      <c r="AA169" s="4">
        <v>0.26500000000000001</v>
      </c>
      <c r="AB169" s="4">
        <v>1.5</v>
      </c>
      <c r="AC169" s="4">
        <v>0.11</v>
      </c>
      <c r="AD169" s="4">
        <v>18.5</v>
      </c>
      <c r="AE169" s="4">
        <v>18</v>
      </c>
      <c r="AF169" s="4">
        <v>0.05</v>
      </c>
      <c r="AG169" s="4">
        <v>6</v>
      </c>
      <c r="AH169" s="4">
        <v>181</v>
      </c>
      <c r="AI169" s="4" t="s">
        <v>67</v>
      </c>
      <c r="AJ169" s="4">
        <v>2400</v>
      </c>
      <c r="AK169" s="4">
        <v>0.5</v>
      </c>
      <c r="AL169" s="4">
        <v>8</v>
      </c>
      <c r="AM169" s="4" t="s">
        <v>68</v>
      </c>
      <c r="AN169" s="4">
        <v>20</v>
      </c>
      <c r="AO169" s="4">
        <v>7.2</v>
      </c>
      <c r="AP169" s="4">
        <v>25.5</v>
      </c>
      <c r="AQ169" s="4">
        <v>3.2</v>
      </c>
      <c r="AR169" s="4" t="s">
        <v>69</v>
      </c>
      <c r="AS169" s="4">
        <v>49.6</v>
      </c>
      <c r="AT169" s="4">
        <v>2200</v>
      </c>
      <c r="AU169" s="4">
        <v>0.4</v>
      </c>
      <c r="AV169" s="4">
        <v>9.5</v>
      </c>
      <c r="AW169" s="4">
        <v>60</v>
      </c>
      <c r="AX169" s="4">
        <v>60</v>
      </c>
      <c r="AY169" s="4">
        <v>21</v>
      </c>
      <c r="AZ169" s="4">
        <v>30</v>
      </c>
      <c r="BA169" s="4">
        <f t="shared" si="97"/>
        <v>4.5523520485584216E-5</v>
      </c>
      <c r="BB169" s="4">
        <v>227</v>
      </c>
      <c r="BC169" s="4">
        <v>19.2</v>
      </c>
      <c r="BD169" s="4">
        <v>37.6</v>
      </c>
      <c r="BE169" s="4">
        <v>4.7</v>
      </c>
      <c r="BF169" s="4">
        <v>18.399999999999999</v>
      </c>
      <c r="BG169" s="4">
        <v>4.55</v>
      </c>
      <c r="BH169" s="4">
        <v>0.95</v>
      </c>
      <c r="BI169" s="4">
        <v>4.5999999999999996</v>
      </c>
      <c r="BJ169" s="4">
        <v>0.7</v>
      </c>
      <c r="BK169" s="4">
        <v>4.5</v>
      </c>
      <c r="BL169" s="4">
        <v>0.94</v>
      </c>
      <c r="BM169" s="4">
        <v>3.05</v>
      </c>
      <c r="BN169" s="4">
        <v>0.5</v>
      </c>
      <c r="BO169" s="4">
        <v>3.25</v>
      </c>
      <c r="BP169" s="4">
        <v>0.52</v>
      </c>
      <c r="BQ169" s="4">
        <f t="shared" si="102"/>
        <v>0.50526315789473686</v>
      </c>
      <c r="BR169" s="4">
        <f t="shared" si="103"/>
        <v>0.47000000000000003</v>
      </c>
      <c r="BS169" s="4">
        <f t="shared" si="104"/>
        <v>0.5280898876404494</v>
      </c>
      <c r="BT169" s="4">
        <f t="shared" si="105"/>
        <v>0.57499999999999996</v>
      </c>
      <c r="BU169" s="4">
        <f t="shared" si="106"/>
        <v>0.8125</v>
      </c>
      <c r="BV169" s="4">
        <f t="shared" si="107"/>
        <v>0.86363636363636354</v>
      </c>
      <c r="BW169" s="4">
        <f t="shared" si="108"/>
        <v>0.97872340425531901</v>
      </c>
      <c r="BX169" s="4">
        <f t="shared" si="109"/>
        <v>0.90909090909090906</v>
      </c>
      <c r="BY169" s="4">
        <f t="shared" si="110"/>
        <v>1.0227272727272727</v>
      </c>
      <c r="BZ169" s="4">
        <f t="shared" si="111"/>
        <v>0.77777777777777779</v>
      </c>
      <c r="CA169" s="4">
        <f t="shared" si="112"/>
        <v>0.94</v>
      </c>
      <c r="CB169" s="4">
        <f t="shared" si="113"/>
        <v>1.0517241379310345</v>
      </c>
      <c r="CC169" s="4">
        <f t="shared" si="114"/>
        <v>1.25</v>
      </c>
      <c r="CD169" s="4">
        <f t="shared" si="115"/>
        <v>1.1607142857142858</v>
      </c>
      <c r="CE169" s="4">
        <f t="shared" si="116"/>
        <v>1.2093023255813955</v>
      </c>
      <c r="CF169" s="4">
        <f t="shared" si="98"/>
        <v>0.96905851063829807</v>
      </c>
      <c r="CG169" s="4"/>
      <c r="CH169" s="4"/>
      <c r="CI169" s="4"/>
      <c r="CJ169" s="4"/>
      <c r="CK169" s="4"/>
    </row>
    <row r="170" spans="1:89" x14ac:dyDescent="0.25">
      <c r="A170" s="4" t="s">
        <v>246</v>
      </c>
      <c r="B170" s="4">
        <v>532.79999999999995</v>
      </c>
      <c r="C170" s="4" t="s">
        <v>203</v>
      </c>
      <c r="D170" s="4">
        <f t="shared" si="99"/>
        <v>0.30864197530864196</v>
      </c>
      <c r="E170" s="4">
        <f t="shared" si="100"/>
        <v>1.0288065843621399</v>
      </c>
      <c r="F170" s="4">
        <f t="shared" si="101"/>
        <v>20.576131687242796</v>
      </c>
      <c r="G170" s="4" t="s">
        <v>69</v>
      </c>
      <c r="H170" s="4">
        <v>4.8600000000000003</v>
      </c>
      <c r="I170" s="4">
        <v>6</v>
      </c>
      <c r="J170" s="4">
        <v>680</v>
      </c>
      <c r="K170" s="4">
        <v>3</v>
      </c>
      <c r="L170" s="4">
        <v>0.4</v>
      </c>
      <c r="M170" s="4">
        <v>6.96</v>
      </c>
      <c r="N170" s="4" t="s">
        <v>65</v>
      </c>
      <c r="O170" s="4">
        <v>31</v>
      </c>
      <c r="P170" s="4">
        <v>40</v>
      </c>
      <c r="Q170" s="4">
        <v>7.6</v>
      </c>
      <c r="R170" s="4">
        <v>10</v>
      </c>
      <c r="S170" s="4">
        <v>2.79</v>
      </c>
      <c r="T170" s="4">
        <f t="shared" si="96"/>
        <v>4.9955237242614146E-6</v>
      </c>
      <c r="U170" s="4">
        <v>16</v>
      </c>
      <c r="V170" s="4">
        <v>2</v>
      </c>
      <c r="W170" s="4" t="s">
        <v>66</v>
      </c>
      <c r="X170" s="4">
        <v>4</v>
      </c>
      <c r="Y170" s="4">
        <v>100</v>
      </c>
      <c r="Z170" s="4">
        <v>3.97</v>
      </c>
      <c r="AA170" s="4">
        <v>0.34</v>
      </c>
      <c r="AB170" s="4">
        <v>1.5</v>
      </c>
      <c r="AC170" s="4">
        <v>0.12</v>
      </c>
      <c r="AD170" s="4">
        <v>8.5</v>
      </c>
      <c r="AE170" s="4">
        <v>20</v>
      </c>
      <c r="AF170" s="4">
        <v>5.5E-2</v>
      </c>
      <c r="AG170" s="4">
        <v>5</v>
      </c>
      <c r="AH170" s="4">
        <v>156</v>
      </c>
      <c r="AI170" s="4" t="s">
        <v>67</v>
      </c>
      <c r="AJ170" s="4">
        <v>300</v>
      </c>
      <c r="AK170" s="4">
        <v>1.1000000000000001</v>
      </c>
      <c r="AL170" s="4">
        <v>9</v>
      </c>
      <c r="AM170" s="4" t="s">
        <v>68</v>
      </c>
      <c r="AN170" s="4">
        <v>22.3</v>
      </c>
      <c r="AO170" s="4">
        <v>2.8</v>
      </c>
      <c r="AP170" s="4">
        <v>32</v>
      </c>
      <c r="AQ170" s="4">
        <v>0.8</v>
      </c>
      <c r="AR170" s="4" t="s">
        <v>69</v>
      </c>
      <c r="AS170" s="4">
        <v>10.5</v>
      </c>
      <c r="AT170" s="4">
        <v>2350</v>
      </c>
      <c r="AU170" s="4">
        <v>0.4</v>
      </c>
      <c r="AV170" s="4">
        <v>5</v>
      </c>
      <c r="AW170" s="4">
        <v>100</v>
      </c>
      <c r="AX170" s="4">
        <v>87</v>
      </c>
      <c r="AY170" s="4">
        <v>13</v>
      </c>
      <c r="AZ170" s="4">
        <v>36</v>
      </c>
      <c r="BA170" s="4">
        <f t="shared" si="97"/>
        <v>5.4628224582701055E-5</v>
      </c>
      <c r="BB170" s="4">
        <v>78</v>
      </c>
      <c r="BC170" s="4">
        <v>24.9</v>
      </c>
      <c r="BD170" s="4">
        <v>45.6</v>
      </c>
      <c r="BE170" s="4">
        <v>5.45</v>
      </c>
      <c r="BF170" s="4">
        <v>19.7</v>
      </c>
      <c r="BG170" s="4">
        <v>3.75</v>
      </c>
      <c r="BH170" s="4">
        <v>0.75</v>
      </c>
      <c r="BI170" s="4">
        <v>3.6</v>
      </c>
      <c r="BJ170" s="4">
        <v>0.48</v>
      </c>
      <c r="BK170" s="4">
        <v>2.7</v>
      </c>
      <c r="BL170" s="4">
        <v>0.5</v>
      </c>
      <c r="BM170" s="4">
        <v>1.6</v>
      </c>
      <c r="BN170" s="4">
        <v>0.25</v>
      </c>
      <c r="BO170" s="4">
        <v>1.45</v>
      </c>
      <c r="BP170" s="4">
        <v>0.24</v>
      </c>
      <c r="BQ170" s="4">
        <f t="shared" si="102"/>
        <v>0.65526315789473677</v>
      </c>
      <c r="BR170" s="4">
        <f t="shared" si="103"/>
        <v>0.57000000000000006</v>
      </c>
      <c r="BS170" s="4">
        <f t="shared" si="104"/>
        <v>0.61235955056179769</v>
      </c>
      <c r="BT170" s="4">
        <f t="shared" si="105"/>
        <v>0.61562499999999998</v>
      </c>
      <c r="BU170" s="4">
        <f t="shared" si="106"/>
        <v>0.66964285714285721</v>
      </c>
      <c r="BV170" s="4">
        <f t="shared" si="107"/>
        <v>0.68181818181818177</v>
      </c>
      <c r="BW170" s="4">
        <f t="shared" si="108"/>
        <v>0.76595744680851063</v>
      </c>
      <c r="BX170" s="4">
        <f t="shared" si="109"/>
        <v>0.62337662337662336</v>
      </c>
      <c r="BY170" s="4">
        <f t="shared" si="110"/>
        <v>0.61363636363636365</v>
      </c>
      <c r="BZ170" s="4">
        <f t="shared" si="111"/>
        <v>0.48148148148148145</v>
      </c>
      <c r="CA170" s="4">
        <f t="shared" si="112"/>
        <v>0.5</v>
      </c>
      <c r="CB170" s="4">
        <f t="shared" si="113"/>
        <v>0.55172413793103448</v>
      </c>
      <c r="CC170" s="4">
        <f t="shared" si="114"/>
        <v>0.625</v>
      </c>
      <c r="CD170" s="4">
        <f t="shared" si="115"/>
        <v>0.5178571428571429</v>
      </c>
      <c r="CE170" s="4">
        <f t="shared" si="116"/>
        <v>0.55813953488372092</v>
      </c>
      <c r="CF170" s="4">
        <f t="shared" si="98"/>
        <v>0.9357893801026852</v>
      </c>
      <c r="CG170" s="4"/>
      <c r="CH170" s="4"/>
      <c r="CI170" s="4"/>
      <c r="CJ170" s="4"/>
      <c r="CK170" s="4"/>
    </row>
    <row r="171" spans="1:89" x14ac:dyDescent="0.25">
      <c r="A171" s="4" t="s">
        <v>247</v>
      </c>
      <c r="B171" s="4">
        <v>534.29999999999995</v>
      </c>
      <c r="C171" s="4" t="s">
        <v>203</v>
      </c>
      <c r="D171" s="4">
        <f t="shared" si="99"/>
        <v>0.46357615894039739</v>
      </c>
      <c r="E171" s="4">
        <f t="shared" si="100"/>
        <v>0.99337748344370869</v>
      </c>
      <c r="F171" s="4">
        <f t="shared" si="101"/>
        <v>31.788079470198678</v>
      </c>
      <c r="G171" s="4">
        <v>0.6</v>
      </c>
      <c r="H171" s="4">
        <v>7.55</v>
      </c>
      <c r="I171" s="4">
        <v>29</v>
      </c>
      <c r="J171" s="4">
        <v>400</v>
      </c>
      <c r="K171" s="4">
        <v>4</v>
      </c>
      <c r="L171" s="4">
        <v>1.5</v>
      </c>
      <c r="M171" s="4">
        <v>2.4500000000000002</v>
      </c>
      <c r="N171" s="4" t="s">
        <v>65</v>
      </c>
      <c r="O171" s="4">
        <v>34</v>
      </c>
      <c r="P171" s="4">
        <v>60</v>
      </c>
      <c r="Q171" s="4">
        <v>13.8</v>
      </c>
      <c r="R171" s="4">
        <v>16</v>
      </c>
      <c r="S171" s="4">
        <v>2.75</v>
      </c>
      <c r="T171" s="4">
        <f t="shared" si="96"/>
        <v>4.9239033124440466E-6</v>
      </c>
      <c r="U171" s="4">
        <v>25.4</v>
      </c>
      <c r="V171" s="4">
        <v>3.2</v>
      </c>
      <c r="W171" s="4" t="s">
        <v>66</v>
      </c>
      <c r="X171" s="4">
        <v>5.59</v>
      </c>
      <c r="Y171" s="4">
        <v>170</v>
      </c>
      <c r="Z171" s="4">
        <v>2.5499999999999998</v>
      </c>
      <c r="AA171" s="4">
        <v>0.11</v>
      </c>
      <c r="AB171" s="4">
        <v>3.5</v>
      </c>
      <c r="AC171" s="4">
        <v>0.13</v>
      </c>
      <c r="AD171" s="4">
        <v>13</v>
      </c>
      <c r="AE171" s="4">
        <v>42</v>
      </c>
      <c r="AF171" s="4">
        <v>0.06</v>
      </c>
      <c r="AG171" s="4">
        <v>13</v>
      </c>
      <c r="AH171" s="4">
        <v>245</v>
      </c>
      <c r="AI171" s="4" t="s">
        <v>67</v>
      </c>
      <c r="AJ171" s="4">
        <v>1900</v>
      </c>
      <c r="AK171" s="4">
        <v>1.9</v>
      </c>
      <c r="AL171" s="4">
        <v>14</v>
      </c>
      <c r="AM171" s="4" t="s">
        <v>68</v>
      </c>
      <c r="AN171" s="4">
        <v>26.1</v>
      </c>
      <c r="AO171" s="4">
        <v>4.4000000000000004</v>
      </c>
      <c r="AP171" s="4">
        <v>30</v>
      </c>
      <c r="AQ171" s="4">
        <v>1.2</v>
      </c>
      <c r="AR171" s="4" t="s">
        <v>69</v>
      </c>
      <c r="AS171" s="4">
        <v>15.7</v>
      </c>
      <c r="AT171" s="4">
        <v>3550</v>
      </c>
      <c r="AU171" s="4">
        <v>1.4</v>
      </c>
      <c r="AV171" s="4">
        <v>7.5</v>
      </c>
      <c r="AW171" s="4">
        <v>240</v>
      </c>
      <c r="AX171" s="4">
        <v>60</v>
      </c>
      <c r="AY171" s="4">
        <v>15</v>
      </c>
      <c r="AZ171" s="4">
        <v>48</v>
      </c>
      <c r="BA171" s="4">
        <f t="shared" si="97"/>
        <v>7.2837632776934753E-5</v>
      </c>
      <c r="BB171" s="4">
        <v>125</v>
      </c>
      <c r="BC171" s="4">
        <v>36.799999999999997</v>
      </c>
      <c r="BD171" s="4">
        <v>55.9</v>
      </c>
      <c r="BE171" s="4">
        <v>6</v>
      </c>
      <c r="BF171" s="4">
        <v>21.7</v>
      </c>
      <c r="BG171" s="4">
        <v>3.85</v>
      </c>
      <c r="BH171" s="4">
        <v>0.75</v>
      </c>
      <c r="BI171" s="4">
        <v>3.6</v>
      </c>
      <c r="BJ171" s="4">
        <v>0.48</v>
      </c>
      <c r="BK171" s="4">
        <v>3</v>
      </c>
      <c r="BL171" s="4">
        <v>0.57999999999999996</v>
      </c>
      <c r="BM171" s="4">
        <v>1.85</v>
      </c>
      <c r="BN171" s="4">
        <v>0.3</v>
      </c>
      <c r="BO171" s="4">
        <v>1.85</v>
      </c>
      <c r="BP171" s="4">
        <v>0.3</v>
      </c>
      <c r="BQ171" s="4">
        <f t="shared" si="102"/>
        <v>0.96842105263157885</v>
      </c>
      <c r="BR171" s="4">
        <f t="shared" si="103"/>
        <v>0.69874999999999998</v>
      </c>
      <c r="BS171" s="4">
        <f t="shared" si="104"/>
        <v>0.6741573033707865</v>
      </c>
      <c r="BT171" s="4">
        <f t="shared" si="105"/>
        <v>0.67812499999999998</v>
      </c>
      <c r="BU171" s="4">
        <f t="shared" si="106"/>
        <v>0.68750000000000011</v>
      </c>
      <c r="BV171" s="4">
        <f t="shared" si="107"/>
        <v>0.68181818181818177</v>
      </c>
      <c r="BW171" s="4">
        <f t="shared" si="108"/>
        <v>0.76595744680851063</v>
      </c>
      <c r="BX171" s="4">
        <f t="shared" si="109"/>
        <v>0.62337662337662336</v>
      </c>
      <c r="BY171" s="4">
        <f t="shared" si="110"/>
        <v>0.68181818181818177</v>
      </c>
      <c r="BZ171" s="4">
        <f t="shared" si="111"/>
        <v>0.55555555555555558</v>
      </c>
      <c r="CA171" s="4">
        <f t="shared" si="112"/>
        <v>0.57999999999999996</v>
      </c>
      <c r="CB171" s="4">
        <f t="shared" si="113"/>
        <v>0.63793103448275867</v>
      </c>
      <c r="CC171" s="4">
        <f t="shared" si="114"/>
        <v>0.74999999999999989</v>
      </c>
      <c r="CD171" s="4">
        <f t="shared" si="115"/>
        <v>0.66071428571428581</v>
      </c>
      <c r="CE171" s="4">
        <f t="shared" si="116"/>
        <v>0.69767441860465118</v>
      </c>
      <c r="CF171" s="4">
        <f t="shared" si="98"/>
        <v>1.0425792784288195</v>
      </c>
      <c r="CG171" s="4"/>
      <c r="CH171" s="4"/>
      <c r="CI171" s="4"/>
      <c r="CJ171" s="4"/>
      <c r="CK171" s="4"/>
    </row>
    <row r="172" spans="1:89" x14ac:dyDescent="0.25">
      <c r="A172" s="4" t="s">
        <v>248</v>
      </c>
      <c r="B172" s="4">
        <v>537.45000000000005</v>
      </c>
      <c r="C172" s="4" t="s">
        <v>203</v>
      </c>
      <c r="D172" s="4">
        <f t="shared" si="99"/>
        <v>0.37878787878787878</v>
      </c>
      <c r="E172" s="4">
        <f t="shared" si="100"/>
        <v>1.1363636363636365</v>
      </c>
      <c r="F172" s="4">
        <f t="shared" si="101"/>
        <v>27.777777777777779</v>
      </c>
      <c r="G172" s="4">
        <v>0.4</v>
      </c>
      <c r="H172" s="4">
        <v>7.92</v>
      </c>
      <c r="I172" s="4">
        <v>13</v>
      </c>
      <c r="J172" s="4">
        <v>360</v>
      </c>
      <c r="K172" s="4">
        <v>5</v>
      </c>
      <c r="L172" s="4">
        <v>0.5</v>
      </c>
      <c r="M172" s="4">
        <v>4.32</v>
      </c>
      <c r="N172" s="4" t="s">
        <v>65</v>
      </c>
      <c r="O172" s="4">
        <v>19</v>
      </c>
      <c r="P172" s="4">
        <v>60</v>
      </c>
      <c r="Q172" s="4">
        <v>14.9</v>
      </c>
      <c r="R172" s="4">
        <v>10</v>
      </c>
      <c r="S172" s="4">
        <v>2.92</v>
      </c>
      <c r="T172" s="4">
        <f t="shared" si="96"/>
        <v>5.2282900626678602E-6</v>
      </c>
      <c r="U172" s="4">
        <v>30</v>
      </c>
      <c r="V172" s="4">
        <v>3.2</v>
      </c>
      <c r="W172" s="4" t="s">
        <v>66</v>
      </c>
      <c r="X172" s="4">
        <v>5.92</v>
      </c>
      <c r="Y172" s="4">
        <v>180</v>
      </c>
      <c r="Z172" s="4">
        <v>3.32</v>
      </c>
      <c r="AA172" s="4">
        <v>0.17</v>
      </c>
      <c r="AB172" s="4">
        <v>3</v>
      </c>
      <c r="AC172" s="4">
        <v>0.12</v>
      </c>
      <c r="AD172" s="4">
        <v>13</v>
      </c>
      <c r="AE172" s="4">
        <v>26</v>
      </c>
      <c r="AF172" s="4">
        <v>7.0000000000000007E-2</v>
      </c>
      <c r="AG172" s="4">
        <v>10</v>
      </c>
      <c r="AH172" s="4">
        <v>239</v>
      </c>
      <c r="AI172" s="4" t="s">
        <v>67</v>
      </c>
      <c r="AJ172" s="4">
        <v>2450</v>
      </c>
      <c r="AK172" s="4">
        <v>1.5</v>
      </c>
      <c r="AL172" s="4">
        <v>14</v>
      </c>
      <c r="AM172" s="4" t="s">
        <v>68</v>
      </c>
      <c r="AN172" s="4">
        <v>23.1</v>
      </c>
      <c r="AO172" s="4">
        <v>5</v>
      </c>
      <c r="AP172" s="4">
        <v>30.5</v>
      </c>
      <c r="AQ172" s="4">
        <v>1.1000000000000001</v>
      </c>
      <c r="AR172" s="4" t="s">
        <v>69</v>
      </c>
      <c r="AS172" s="4">
        <v>14.8</v>
      </c>
      <c r="AT172" s="4">
        <v>3150</v>
      </c>
      <c r="AU172" s="4">
        <v>1.4</v>
      </c>
      <c r="AV172" s="4">
        <v>9</v>
      </c>
      <c r="AW172" s="4">
        <v>220</v>
      </c>
      <c r="AX172" s="4">
        <v>33</v>
      </c>
      <c r="AY172" s="4">
        <v>19</v>
      </c>
      <c r="AZ172" s="4">
        <v>42</v>
      </c>
      <c r="BA172" s="4">
        <f t="shared" si="97"/>
        <v>6.3732928679817894E-5</v>
      </c>
      <c r="BB172" s="4">
        <v>125</v>
      </c>
      <c r="BC172" s="4">
        <v>44.1</v>
      </c>
      <c r="BD172" s="4">
        <v>77.8</v>
      </c>
      <c r="BE172" s="4">
        <v>9.3000000000000007</v>
      </c>
      <c r="BF172" s="4">
        <v>33.4</v>
      </c>
      <c r="BG172" s="4">
        <v>8.15</v>
      </c>
      <c r="BH172" s="4">
        <v>1.1499999999999999</v>
      </c>
      <c r="BI172" s="4">
        <v>5.4</v>
      </c>
      <c r="BJ172" s="4">
        <v>0.76</v>
      </c>
      <c r="BK172" s="4">
        <v>4.55</v>
      </c>
      <c r="BL172" s="4">
        <v>0.88</v>
      </c>
      <c r="BM172" s="4">
        <v>2.7</v>
      </c>
      <c r="BN172" s="4">
        <v>0.4</v>
      </c>
      <c r="BO172" s="4">
        <v>2.4500000000000002</v>
      </c>
      <c r="BP172" s="4">
        <v>0.4</v>
      </c>
      <c r="BQ172" s="4">
        <f t="shared" si="102"/>
        <v>1.1605263157894736</v>
      </c>
      <c r="BR172" s="4">
        <f t="shared" si="103"/>
        <v>0.97249999999999992</v>
      </c>
      <c r="BS172" s="4">
        <f t="shared" si="104"/>
        <v>1.0449438202247192</v>
      </c>
      <c r="BT172" s="4">
        <f t="shared" si="105"/>
        <v>1.04375</v>
      </c>
      <c r="BU172" s="4">
        <f t="shared" si="106"/>
        <v>1.455357142857143</v>
      </c>
      <c r="BV172" s="4">
        <f t="shared" si="107"/>
        <v>1.0454545454545452</v>
      </c>
      <c r="BW172" s="4">
        <f t="shared" si="108"/>
        <v>1.1489361702127661</v>
      </c>
      <c r="BX172" s="4">
        <f t="shared" si="109"/>
        <v>0.98701298701298701</v>
      </c>
      <c r="BY172" s="4">
        <f t="shared" si="110"/>
        <v>1.0340909090909089</v>
      </c>
      <c r="BZ172" s="4">
        <f t="shared" si="111"/>
        <v>0.70370370370370372</v>
      </c>
      <c r="CA172" s="4">
        <f t="shared" si="112"/>
        <v>0.88</v>
      </c>
      <c r="CB172" s="4">
        <f t="shared" si="113"/>
        <v>0.93103448275862077</v>
      </c>
      <c r="CC172" s="4">
        <f t="shared" si="114"/>
        <v>1</v>
      </c>
      <c r="CD172" s="4">
        <f t="shared" si="115"/>
        <v>0.87500000000000011</v>
      </c>
      <c r="CE172" s="4">
        <f t="shared" si="116"/>
        <v>0.93023255813953498</v>
      </c>
      <c r="CF172" s="4">
        <f t="shared" si="98"/>
        <v>0.92960877521967822</v>
      </c>
      <c r="CG172" s="4"/>
      <c r="CH172" s="4"/>
      <c r="CI172" s="4"/>
      <c r="CJ172" s="4"/>
      <c r="CK172" s="4"/>
    </row>
    <row r="173" spans="1:89" x14ac:dyDescent="0.25">
      <c r="A173" s="4" t="s">
        <v>249</v>
      </c>
      <c r="B173" s="4">
        <v>538.1</v>
      </c>
      <c r="C173" s="4" t="s">
        <v>203</v>
      </c>
      <c r="D173" s="4">
        <f t="shared" si="99"/>
        <v>0.59760956175298807</v>
      </c>
      <c r="E173" s="4">
        <f t="shared" si="100"/>
        <v>1.1952191235059761</v>
      </c>
      <c r="F173" s="4">
        <f t="shared" si="101"/>
        <v>23.904382470119526</v>
      </c>
      <c r="G173" s="4" t="s">
        <v>69</v>
      </c>
      <c r="H173" s="4">
        <v>5.0199999999999996</v>
      </c>
      <c r="I173" s="4">
        <v>10</v>
      </c>
      <c r="J173" s="4">
        <v>220</v>
      </c>
      <c r="K173" s="4">
        <v>1.5</v>
      </c>
      <c r="L173" s="4">
        <v>0.3</v>
      </c>
      <c r="M173" s="4">
        <v>2.64</v>
      </c>
      <c r="N173" s="4" t="s">
        <v>65</v>
      </c>
      <c r="O173" s="4">
        <v>36</v>
      </c>
      <c r="P173" s="4">
        <v>20</v>
      </c>
      <c r="Q173" s="4">
        <v>3.5</v>
      </c>
      <c r="R173" s="4">
        <v>10</v>
      </c>
      <c r="S173" s="4">
        <v>1.37</v>
      </c>
      <c r="T173" s="4">
        <f t="shared" si="96"/>
        <v>2.4529991047448522E-6</v>
      </c>
      <c r="U173" s="4">
        <v>9.4</v>
      </c>
      <c r="V173" s="4">
        <v>1.6</v>
      </c>
      <c r="W173" s="4" t="s">
        <v>66</v>
      </c>
      <c r="X173" s="4">
        <v>5.51</v>
      </c>
      <c r="Y173" s="4">
        <v>40</v>
      </c>
      <c r="Z173" s="4">
        <v>1.64</v>
      </c>
      <c r="AA173" s="4">
        <v>0.09</v>
      </c>
      <c r="AB173" s="4">
        <v>3</v>
      </c>
      <c r="AC173" s="4">
        <v>0.08</v>
      </c>
      <c r="AD173" s="4">
        <v>5.5</v>
      </c>
      <c r="AE173" s="4">
        <v>14</v>
      </c>
      <c r="AF173" s="4">
        <v>4.4999999999999998E-2</v>
      </c>
      <c r="AG173" s="4">
        <v>36</v>
      </c>
      <c r="AH173" s="4">
        <v>125</v>
      </c>
      <c r="AI173" s="4" t="s">
        <v>67</v>
      </c>
      <c r="AJ173" s="4">
        <v>1300</v>
      </c>
      <c r="AK173" s="4">
        <v>1.3</v>
      </c>
      <c r="AL173" s="4">
        <v>5</v>
      </c>
      <c r="AM173" s="4" t="s">
        <v>68</v>
      </c>
      <c r="AN173" s="4">
        <v>32.4</v>
      </c>
      <c r="AO173" s="4">
        <v>1.7</v>
      </c>
      <c r="AP173" s="4">
        <v>14</v>
      </c>
      <c r="AQ173" s="4">
        <v>0.5</v>
      </c>
      <c r="AR173" s="4">
        <v>0.4</v>
      </c>
      <c r="AS173" s="4">
        <v>6.2</v>
      </c>
      <c r="AT173" s="4">
        <v>1550</v>
      </c>
      <c r="AU173" s="4">
        <v>0.9</v>
      </c>
      <c r="AV173" s="4">
        <v>6</v>
      </c>
      <c r="AW173" s="4">
        <v>120</v>
      </c>
      <c r="AX173" s="4">
        <v>198</v>
      </c>
      <c r="AY173" s="4">
        <v>8</v>
      </c>
      <c r="AZ173" s="4">
        <v>20</v>
      </c>
      <c r="BA173" s="4">
        <f t="shared" si="97"/>
        <v>3.0349013657056145E-5</v>
      </c>
      <c r="BB173" s="4">
        <v>42</v>
      </c>
      <c r="BC173" s="4">
        <v>14.6</v>
      </c>
      <c r="BD173" s="4">
        <v>29.8</v>
      </c>
      <c r="BE173" s="4">
        <v>3.8</v>
      </c>
      <c r="BF173" s="4">
        <v>14.3</v>
      </c>
      <c r="BG173" s="4">
        <v>2.75</v>
      </c>
      <c r="BH173" s="4">
        <v>0.5</v>
      </c>
      <c r="BI173" s="4">
        <v>2.4</v>
      </c>
      <c r="BJ173" s="4">
        <v>0.32</v>
      </c>
      <c r="BK173" s="4">
        <v>1.8</v>
      </c>
      <c r="BL173" s="4">
        <v>0.32</v>
      </c>
      <c r="BM173" s="4">
        <v>0.9</v>
      </c>
      <c r="BN173" s="4">
        <v>0.15</v>
      </c>
      <c r="BO173" s="4">
        <v>0.8</v>
      </c>
      <c r="BP173" s="4">
        <v>0.14000000000000001</v>
      </c>
      <c r="BQ173" s="4">
        <f t="shared" si="102"/>
        <v>0.38421052631578945</v>
      </c>
      <c r="BR173" s="4">
        <f t="shared" si="103"/>
        <v>0.3725</v>
      </c>
      <c r="BS173" s="4">
        <f t="shared" si="104"/>
        <v>0.42696629213483145</v>
      </c>
      <c r="BT173" s="4">
        <f t="shared" si="105"/>
        <v>0.44687500000000002</v>
      </c>
      <c r="BU173" s="4">
        <f t="shared" si="106"/>
        <v>0.4910714285714286</v>
      </c>
      <c r="BV173" s="4">
        <f t="shared" si="107"/>
        <v>0.45454545454545453</v>
      </c>
      <c r="BW173" s="4">
        <f t="shared" si="108"/>
        <v>0.51063829787234039</v>
      </c>
      <c r="BX173" s="4">
        <f t="shared" si="109"/>
        <v>0.41558441558441556</v>
      </c>
      <c r="BY173" s="4">
        <f t="shared" si="110"/>
        <v>0.40909090909090906</v>
      </c>
      <c r="BZ173" s="4">
        <f t="shared" si="111"/>
        <v>0.29629629629629628</v>
      </c>
      <c r="CA173" s="4">
        <f t="shared" si="112"/>
        <v>0.32</v>
      </c>
      <c r="CB173" s="4">
        <f t="shared" si="113"/>
        <v>0.31034482758620691</v>
      </c>
      <c r="CC173" s="4">
        <f t="shared" si="114"/>
        <v>0.37499999999999994</v>
      </c>
      <c r="CD173" s="4">
        <f t="shared" si="115"/>
        <v>0.28571428571428575</v>
      </c>
      <c r="CE173" s="4">
        <f t="shared" si="116"/>
        <v>0.32558139534883723</v>
      </c>
      <c r="CF173" s="4">
        <f t="shared" si="98"/>
        <v>0.91311432544148197</v>
      </c>
      <c r="CG173" s="4"/>
      <c r="CH173" s="4"/>
      <c r="CI173" s="4"/>
      <c r="CJ173" s="4"/>
      <c r="CK173" s="4"/>
    </row>
    <row r="174" spans="1:89" x14ac:dyDescent="0.25">
      <c r="A174" s="4" t="s">
        <v>250</v>
      </c>
      <c r="B174" s="4">
        <v>539.1</v>
      </c>
      <c r="C174" s="4" t="s">
        <v>203</v>
      </c>
      <c r="D174" s="4">
        <f t="shared" si="99"/>
        <v>3.2352941176470589</v>
      </c>
      <c r="E174" s="4">
        <f t="shared" si="100"/>
        <v>1.2745098039215688</v>
      </c>
      <c r="F174" s="4">
        <f t="shared" si="101"/>
        <v>27.450980392156865</v>
      </c>
      <c r="G174" s="4">
        <v>0.6</v>
      </c>
      <c r="H174" s="4">
        <v>5.0999999999999996</v>
      </c>
      <c r="I174" s="4">
        <v>20</v>
      </c>
      <c r="J174" s="4">
        <v>240</v>
      </c>
      <c r="K174" s="4">
        <v>1.5</v>
      </c>
      <c r="L174" s="4">
        <v>0.7</v>
      </c>
      <c r="M174" s="4">
        <v>3.71</v>
      </c>
      <c r="N174" s="4" t="s">
        <v>65</v>
      </c>
      <c r="O174" s="4">
        <v>33</v>
      </c>
      <c r="P174" s="4">
        <v>40</v>
      </c>
      <c r="Q174" s="4">
        <v>4.0999999999999996</v>
      </c>
      <c r="R174" s="4">
        <v>126</v>
      </c>
      <c r="S174" s="4">
        <v>1.78</v>
      </c>
      <c r="T174" s="4">
        <f t="shared" si="96"/>
        <v>3.1871083258728742E-6</v>
      </c>
      <c r="U174" s="4">
        <v>10.8</v>
      </c>
      <c r="V174" s="4">
        <v>1.4</v>
      </c>
      <c r="W174" s="4" t="s">
        <v>66</v>
      </c>
      <c r="X174" s="4">
        <v>5.51</v>
      </c>
      <c r="Y174" s="4">
        <v>40</v>
      </c>
      <c r="Z174" s="4">
        <v>2.15</v>
      </c>
      <c r="AA174" s="4">
        <v>0.13</v>
      </c>
      <c r="AB174" s="4">
        <v>16.5</v>
      </c>
      <c r="AC174" s="4">
        <v>7.0000000000000007E-2</v>
      </c>
      <c r="AD174" s="4">
        <v>6</v>
      </c>
      <c r="AE174" s="4">
        <v>20</v>
      </c>
      <c r="AF174" s="4">
        <v>3.5000000000000003E-2</v>
      </c>
      <c r="AG174" s="4">
        <v>43</v>
      </c>
      <c r="AH174" s="4">
        <v>128</v>
      </c>
      <c r="AI174" s="4" t="s">
        <v>67</v>
      </c>
      <c r="AJ174" s="4">
        <v>2850</v>
      </c>
      <c r="AK174" s="4">
        <v>2.4</v>
      </c>
      <c r="AL174" s="4">
        <v>7</v>
      </c>
      <c r="AM174" s="4" t="s">
        <v>68</v>
      </c>
      <c r="AN174" s="4">
        <v>28.9</v>
      </c>
      <c r="AO174" s="4">
        <v>2</v>
      </c>
      <c r="AP174" s="4">
        <v>16.5</v>
      </c>
      <c r="AQ174" s="4">
        <v>0.6</v>
      </c>
      <c r="AR174" s="4">
        <v>0.2</v>
      </c>
      <c r="AS174" s="4">
        <v>7.2</v>
      </c>
      <c r="AT174" s="4">
        <v>1700.0000000000002</v>
      </c>
      <c r="AU174" s="4">
        <v>1.5</v>
      </c>
      <c r="AV174" s="4">
        <v>6.5</v>
      </c>
      <c r="AW174" s="4">
        <v>140</v>
      </c>
      <c r="AX174" s="4">
        <v>162</v>
      </c>
      <c r="AY174" s="4">
        <v>8</v>
      </c>
      <c r="AZ174" s="4">
        <v>20</v>
      </c>
      <c r="BA174" s="4">
        <f t="shared" si="97"/>
        <v>3.0349013657056145E-5</v>
      </c>
      <c r="BB174" s="4">
        <v>48</v>
      </c>
      <c r="BC174" s="4">
        <v>17</v>
      </c>
      <c r="BD174" s="4">
        <v>32.200000000000003</v>
      </c>
      <c r="BE174" s="4">
        <v>4</v>
      </c>
      <c r="BF174" s="4">
        <v>15.3</v>
      </c>
      <c r="BG174" s="4">
        <v>2.8</v>
      </c>
      <c r="BH174" s="4">
        <v>0.5</v>
      </c>
      <c r="BI174" s="4">
        <v>2.6</v>
      </c>
      <c r="BJ174" s="4">
        <v>0.34</v>
      </c>
      <c r="BK174" s="4">
        <v>1.9</v>
      </c>
      <c r="BL174" s="4">
        <v>0.38</v>
      </c>
      <c r="BM174" s="4">
        <v>1.1000000000000001</v>
      </c>
      <c r="BN174" s="4">
        <v>0.15</v>
      </c>
      <c r="BO174" s="4">
        <v>1</v>
      </c>
      <c r="BP174" s="4">
        <v>0.16</v>
      </c>
      <c r="BQ174" s="4">
        <f t="shared" si="102"/>
        <v>0.44736842105263158</v>
      </c>
      <c r="BR174" s="4">
        <f t="shared" si="103"/>
        <v>0.40250000000000002</v>
      </c>
      <c r="BS174" s="4">
        <f t="shared" si="104"/>
        <v>0.449438202247191</v>
      </c>
      <c r="BT174" s="4">
        <f t="shared" si="105"/>
        <v>0.47812500000000002</v>
      </c>
      <c r="BU174" s="4">
        <f t="shared" si="106"/>
        <v>0.5</v>
      </c>
      <c r="BV174" s="4">
        <f t="shared" si="107"/>
        <v>0.45454545454545453</v>
      </c>
      <c r="BW174" s="4">
        <f t="shared" si="108"/>
        <v>0.55319148936170215</v>
      </c>
      <c r="BX174" s="4">
        <f t="shared" si="109"/>
        <v>0.44155844155844159</v>
      </c>
      <c r="BY174" s="4">
        <f t="shared" si="110"/>
        <v>0.43181818181818177</v>
      </c>
      <c r="BZ174" s="4">
        <f t="shared" si="111"/>
        <v>0.29629629629629628</v>
      </c>
      <c r="CA174" s="4">
        <f t="shared" si="112"/>
        <v>0.38</v>
      </c>
      <c r="CB174" s="4">
        <f t="shared" si="113"/>
        <v>0.37931034482758624</v>
      </c>
      <c r="CC174" s="4">
        <f t="shared" si="114"/>
        <v>0.37499999999999994</v>
      </c>
      <c r="CD174" s="4">
        <f t="shared" si="115"/>
        <v>0.35714285714285715</v>
      </c>
      <c r="CE174" s="4">
        <f t="shared" si="116"/>
        <v>0.37209302325581395</v>
      </c>
      <c r="CF174" s="4">
        <f t="shared" si="98"/>
        <v>0.95272457519531273</v>
      </c>
      <c r="CG174" s="4"/>
      <c r="CH174" s="4"/>
      <c r="CI174" s="4"/>
      <c r="CJ174" s="4"/>
      <c r="CK174" s="4"/>
    </row>
    <row r="175" spans="1:89" x14ac:dyDescent="0.25">
      <c r="A175" s="4" t="s">
        <v>251</v>
      </c>
      <c r="B175" s="4">
        <v>540.70000000000005</v>
      </c>
      <c r="C175" s="4" t="s">
        <v>203</v>
      </c>
      <c r="D175" s="4">
        <f t="shared" si="99"/>
        <v>2.8074866310160425</v>
      </c>
      <c r="E175" s="4">
        <f t="shared" si="100"/>
        <v>1.0026737967914439</v>
      </c>
      <c r="F175" s="4">
        <f t="shared" si="101"/>
        <v>8.0213903743315509</v>
      </c>
      <c r="G175" s="4">
        <v>1.2</v>
      </c>
      <c r="H175" s="4">
        <v>7.48</v>
      </c>
      <c r="I175" s="4">
        <v>45</v>
      </c>
      <c r="J175" s="4">
        <v>220</v>
      </c>
      <c r="K175" s="4">
        <v>1.5</v>
      </c>
      <c r="L175" s="4">
        <v>1.1000000000000001</v>
      </c>
      <c r="M175" s="4">
        <v>3.77</v>
      </c>
      <c r="N175" s="4" t="s">
        <v>65</v>
      </c>
      <c r="O175" s="4">
        <v>44</v>
      </c>
      <c r="P175" s="4">
        <v>20</v>
      </c>
      <c r="Q175" s="4">
        <v>4.3</v>
      </c>
      <c r="R175" s="4">
        <v>34</v>
      </c>
      <c r="S175" s="4">
        <v>2.56</v>
      </c>
      <c r="T175" s="4">
        <f t="shared" si="96"/>
        <v>4.5837063563115485E-6</v>
      </c>
      <c r="U175" s="4">
        <v>13.4</v>
      </c>
      <c r="V175" s="4">
        <v>2.2000000000000002</v>
      </c>
      <c r="W175" s="4" t="s">
        <v>66</v>
      </c>
      <c r="X175" s="4">
        <v>8.67</v>
      </c>
      <c r="Y175" s="4">
        <v>50</v>
      </c>
      <c r="Z175" s="4">
        <v>1.99</v>
      </c>
      <c r="AA175" s="4">
        <v>0.13</v>
      </c>
      <c r="AB175" s="4">
        <v>21</v>
      </c>
      <c r="AC175" s="4">
        <v>7.0000000000000007E-2</v>
      </c>
      <c r="AD175" s="4">
        <v>8.5</v>
      </c>
      <c r="AE175" s="4">
        <v>34</v>
      </c>
      <c r="AF175" s="4">
        <v>7.4999999999999997E-2</v>
      </c>
      <c r="AG175" s="4">
        <v>48</v>
      </c>
      <c r="AH175" s="4">
        <v>156</v>
      </c>
      <c r="AI175" s="4" t="s">
        <v>67</v>
      </c>
      <c r="AJ175" s="4">
        <v>14500</v>
      </c>
      <c r="AK175" s="4">
        <v>6.2</v>
      </c>
      <c r="AL175" s="4">
        <v>7</v>
      </c>
      <c r="AM175" s="4" t="s">
        <v>68</v>
      </c>
      <c r="AN175" s="4">
        <v>25.1</v>
      </c>
      <c r="AO175" s="4">
        <v>2.9</v>
      </c>
      <c r="AP175" s="4">
        <v>15</v>
      </c>
      <c r="AQ175" s="4">
        <v>0.7</v>
      </c>
      <c r="AR175" s="4">
        <v>0.4</v>
      </c>
      <c r="AS175" s="4">
        <v>10.6</v>
      </c>
      <c r="AT175" s="4">
        <v>1250</v>
      </c>
      <c r="AU175" s="4">
        <v>2</v>
      </c>
      <c r="AV175" s="4">
        <v>7.5</v>
      </c>
      <c r="AW175" s="4">
        <v>60</v>
      </c>
      <c r="AX175" s="4">
        <v>156</v>
      </c>
      <c r="AY175" s="4">
        <v>11</v>
      </c>
      <c r="AZ175" s="4">
        <v>30</v>
      </c>
      <c r="BA175" s="4">
        <f t="shared" si="97"/>
        <v>4.5523520485584216E-5</v>
      </c>
      <c r="BB175" s="4">
        <v>55</v>
      </c>
      <c r="BC175" s="4">
        <v>16.899999999999999</v>
      </c>
      <c r="BD175" s="4">
        <v>33.299999999999997</v>
      </c>
      <c r="BE175" s="4">
        <v>4.45</v>
      </c>
      <c r="BF175" s="4">
        <v>18.399999999999999</v>
      </c>
      <c r="BG175" s="4">
        <v>3.85</v>
      </c>
      <c r="BH175" s="4">
        <v>0.7</v>
      </c>
      <c r="BI175" s="4">
        <v>3.6</v>
      </c>
      <c r="BJ175" s="4">
        <v>0.44</v>
      </c>
      <c r="BK175" s="4">
        <v>2.4</v>
      </c>
      <c r="BL175" s="4">
        <v>0.44</v>
      </c>
      <c r="BM175" s="4">
        <v>1.2</v>
      </c>
      <c r="BN175" s="4">
        <v>0.15</v>
      </c>
      <c r="BO175" s="4">
        <v>1</v>
      </c>
      <c r="BP175" s="4">
        <v>0.16</v>
      </c>
      <c r="BQ175" s="4">
        <f t="shared" si="102"/>
        <v>0.4447368421052631</v>
      </c>
      <c r="BR175" s="4">
        <f t="shared" si="103"/>
        <v>0.41624999999999995</v>
      </c>
      <c r="BS175" s="4">
        <f t="shared" si="104"/>
        <v>0.5</v>
      </c>
      <c r="BT175" s="4">
        <f t="shared" si="105"/>
        <v>0.57499999999999996</v>
      </c>
      <c r="BU175" s="4">
        <f t="shared" si="106"/>
        <v>0.68750000000000011</v>
      </c>
      <c r="BV175" s="4">
        <f t="shared" si="107"/>
        <v>0.63636363636363624</v>
      </c>
      <c r="BW175" s="4">
        <f t="shared" si="108"/>
        <v>0.76595744680851063</v>
      </c>
      <c r="BX175" s="4">
        <f t="shared" si="109"/>
        <v>0.5714285714285714</v>
      </c>
      <c r="BY175" s="4">
        <f t="shared" si="110"/>
        <v>0.54545454545454541</v>
      </c>
      <c r="BZ175" s="4">
        <f t="shared" si="111"/>
        <v>0.40740740740740738</v>
      </c>
      <c r="CA175" s="4">
        <f t="shared" si="112"/>
        <v>0.44</v>
      </c>
      <c r="CB175" s="4">
        <f t="shared" si="113"/>
        <v>0.41379310344827586</v>
      </c>
      <c r="CC175" s="4">
        <f t="shared" si="114"/>
        <v>0.37499999999999994</v>
      </c>
      <c r="CD175" s="4">
        <f t="shared" si="115"/>
        <v>0.35714285714285715</v>
      </c>
      <c r="CE175" s="4">
        <f t="shared" si="116"/>
        <v>0.37209302325581395</v>
      </c>
      <c r="CF175" s="4">
        <f t="shared" si="98"/>
        <v>0.95737499999999986</v>
      </c>
      <c r="CG175" s="4"/>
      <c r="CH175" s="4"/>
      <c r="CI175" s="4"/>
      <c r="CJ175" s="4"/>
      <c r="CK175" s="4"/>
    </row>
    <row r="176" spans="1:89" x14ac:dyDescent="0.25">
      <c r="A176" s="4" t="s">
        <v>252</v>
      </c>
      <c r="B176" s="4">
        <v>541.45000000000005</v>
      </c>
      <c r="C176" s="4" t="s">
        <v>203</v>
      </c>
      <c r="D176" s="4">
        <f t="shared" si="99"/>
        <v>3.6330049261083746</v>
      </c>
      <c r="E176" s="4">
        <f t="shared" si="100"/>
        <v>4.4950738916256165</v>
      </c>
      <c r="F176" s="4">
        <f t="shared" si="101"/>
        <v>61.576354679802961</v>
      </c>
      <c r="G176" s="4">
        <v>0.8</v>
      </c>
      <c r="H176" s="4">
        <v>8.1199999999999992</v>
      </c>
      <c r="I176" s="4">
        <v>27</v>
      </c>
      <c r="J176" s="4">
        <v>520</v>
      </c>
      <c r="K176" s="4">
        <v>5.5</v>
      </c>
      <c r="L176" s="4">
        <v>1.6</v>
      </c>
      <c r="M176" s="4">
        <v>3.45</v>
      </c>
      <c r="N176" s="4" t="s">
        <v>65</v>
      </c>
      <c r="O176" s="4">
        <v>22</v>
      </c>
      <c r="P176" s="4">
        <v>60</v>
      </c>
      <c r="Q176" s="4">
        <v>12.1</v>
      </c>
      <c r="R176" s="4">
        <v>8</v>
      </c>
      <c r="S176" s="4">
        <v>2.73</v>
      </c>
      <c r="T176" s="4">
        <f t="shared" si="96"/>
        <v>4.888093106535363E-6</v>
      </c>
      <c r="U176" s="4">
        <v>29.8</v>
      </c>
      <c r="V176" s="4">
        <v>10.6</v>
      </c>
      <c r="W176" s="4" t="s">
        <v>66</v>
      </c>
      <c r="X176" s="4">
        <v>6.71</v>
      </c>
      <c r="Y176" s="4">
        <v>140</v>
      </c>
      <c r="Z176" s="4">
        <v>2.69</v>
      </c>
      <c r="AA176" s="4">
        <v>0.115</v>
      </c>
      <c r="AB176" s="4">
        <v>29.5</v>
      </c>
      <c r="AC176" s="4">
        <v>0.12</v>
      </c>
      <c r="AD176" s="4">
        <v>27.5</v>
      </c>
      <c r="AE176" s="4">
        <v>32</v>
      </c>
      <c r="AF176" s="4">
        <v>6.5000000000000002E-2</v>
      </c>
      <c r="AG176" s="4">
        <v>29</v>
      </c>
      <c r="AH176" s="4">
        <v>244</v>
      </c>
      <c r="AI176" s="4" t="s">
        <v>67</v>
      </c>
      <c r="AJ176" s="4">
        <v>5100</v>
      </c>
      <c r="AK176" s="4">
        <v>3.4</v>
      </c>
      <c r="AL176" s="4">
        <v>13</v>
      </c>
      <c r="AM176" s="4" t="s">
        <v>68</v>
      </c>
      <c r="AN176" s="4">
        <v>24.6</v>
      </c>
      <c r="AO176" s="4">
        <v>6.1</v>
      </c>
      <c r="AP176" s="4">
        <v>33</v>
      </c>
      <c r="AQ176" s="4">
        <v>2.7</v>
      </c>
      <c r="AR176" s="4">
        <v>0.6</v>
      </c>
      <c r="AS176" s="4">
        <v>41.5</v>
      </c>
      <c r="AT176" s="4">
        <v>5100</v>
      </c>
      <c r="AU176" s="4">
        <v>3.1</v>
      </c>
      <c r="AV176" s="4">
        <v>36.5</v>
      </c>
      <c r="AW176" s="4">
        <v>500</v>
      </c>
      <c r="AX176" s="4">
        <v>75</v>
      </c>
      <c r="AY176" s="4">
        <v>37</v>
      </c>
      <c r="AZ176" s="4">
        <v>34</v>
      </c>
      <c r="BA176" s="4">
        <f t="shared" si="97"/>
        <v>5.1593323216995437E-5</v>
      </c>
      <c r="BB176" s="4">
        <v>346</v>
      </c>
      <c r="BC176" s="4">
        <v>17.100000000000001</v>
      </c>
      <c r="BD176" s="4">
        <v>33.9</v>
      </c>
      <c r="BE176" s="4">
        <v>4.5999999999999996</v>
      </c>
      <c r="BF176" s="4">
        <v>19.399999999999999</v>
      </c>
      <c r="BG176" s="4">
        <v>5.9</v>
      </c>
      <c r="BH176" s="4">
        <v>1.3</v>
      </c>
      <c r="BI176" s="4">
        <v>6.6</v>
      </c>
      <c r="BJ176" s="4">
        <v>0.98</v>
      </c>
      <c r="BK176" s="4">
        <v>6.4</v>
      </c>
      <c r="BL176" s="4">
        <v>1.36</v>
      </c>
      <c r="BM176" s="4">
        <v>4.7</v>
      </c>
      <c r="BN176" s="4">
        <v>0.8</v>
      </c>
      <c r="BO176" s="4">
        <v>4.95</v>
      </c>
      <c r="BP176" s="4">
        <v>0.82</v>
      </c>
      <c r="BQ176" s="4">
        <f t="shared" si="102"/>
        <v>0.45</v>
      </c>
      <c r="BR176" s="4">
        <f t="shared" si="103"/>
        <v>0.42374999999999996</v>
      </c>
      <c r="BS176" s="4">
        <f t="shared" si="104"/>
        <v>0.51685393258426959</v>
      </c>
      <c r="BT176" s="4">
        <f t="shared" si="105"/>
        <v>0.60624999999999996</v>
      </c>
      <c r="BU176" s="4">
        <f t="shared" si="106"/>
        <v>1.0535714285714286</v>
      </c>
      <c r="BV176" s="4">
        <f t="shared" si="107"/>
        <v>1.1818181818181817</v>
      </c>
      <c r="BW176" s="4">
        <f t="shared" si="108"/>
        <v>1.404255319148936</v>
      </c>
      <c r="BX176" s="4">
        <f t="shared" si="109"/>
        <v>1.2727272727272727</v>
      </c>
      <c r="BY176" s="4">
        <f t="shared" si="110"/>
        <v>1.4545454545454546</v>
      </c>
      <c r="BZ176" s="4">
        <f t="shared" si="111"/>
        <v>1.3703703703703705</v>
      </c>
      <c r="CA176" s="4">
        <f t="shared" si="112"/>
        <v>1.36</v>
      </c>
      <c r="CB176" s="4">
        <f t="shared" si="113"/>
        <v>1.6206896551724139</v>
      </c>
      <c r="CC176" s="4">
        <f t="shared" si="114"/>
        <v>2</v>
      </c>
      <c r="CD176" s="4">
        <f t="shared" si="115"/>
        <v>1.767857142857143</v>
      </c>
      <c r="CE176" s="4">
        <f t="shared" si="116"/>
        <v>1.9069767441860463</v>
      </c>
      <c r="CF176" s="4">
        <f t="shared" si="98"/>
        <v>0.96166943451677711</v>
      </c>
      <c r="CG176" s="4"/>
      <c r="CH176" s="4"/>
      <c r="CI176" s="4"/>
      <c r="CJ176" s="4"/>
      <c r="CK176" s="4"/>
    </row>
    <row r="177" spans="1:95" x14ac:dyDescent="0.25">
      <c r="A177" s="4" t="s">
        <v>253</v>
      </c>
      <c r="B177" s="4">
        <v>544.5</v>
      </c>
      <c r="C177" s="4" t="s">
        <v>203</v>
      </c>
      <c r="D177" s="4">
        <f t="shared" si="99"/>
        <v>4.1580041580041582</v>
      </c>
      <c r="E177" s="4">
        <f t="shared" si="100"/>
        <v>2.182952182952183</v>
      </c>
      <c r="F177" s="4">
        <f t="shared" si="101"/>
        <v>24.948024948024951</v>
      </c>
      <c r="G177" s="4">
        <v>1.8</v>
      </c>
      <c r="H177" s="4">
        <v>4.8099999999999996</v>
      </c>
      <c r="I177" s="4">
        <v>75</v>
      </c>
      <c r="J177" s="4">
        <v>360</v>
      </c>
      <c r="K177" s="4">
        <v>1</v>
      </c>
      <c r="L177" s="4">
        <v>1.2</v>
      </c>
      <c r="M177" s="4">
        <v>0.28000000000000003</v>
      </c>
      <c r="N177" s="4">
        <v>5.5</v>
      </c>
      <c r="O177" s="4">
        <v>48</v>
      </c>
      <c r="P177" s="4">
        <v>40</v>
      </c>
      <c r="Q177" s="4">
        <v>4.3</v>
      </c>
      <c r="R177" s="4">
        <v>98</v>
      </c>
      <c r="S177" s="4">
        <v>4</v>
      </c>
      <c r="T177" s="4">
        <f t="shared" si="96"/>
        <v>7.1620411817367946E-6</v>
      </c>
      <c r="U177" s="4">
        <v>13.6</v>
      </c>
      <c r="V177" s="4">
        <v>2.2000000000000002</v>
      </c>
      <c r="W177" s="4" t="s">
        <v>66</v>
      </c>
      <c r="X177" s="4">
        <v>4.84</v>
      </c>
      <c r="Y177" s="4">
        <v>40</v>
      </c>
      <c r="Z177" s="4">
        <v>0.51</v>
      </c>
      <c r="AA177" s="4">
        <v>5.0000000000000001E-3</v>
      </c>
      <c r="AB177" s="4">
        <v>20</v>
      </c>
      <c r="AC177" s="4">
        <v>0.09</v>
      </c>
      <c r="AD177" s="4">
        <v>9</v>
      </c>
      <c r="AE177" s="4">
        <v>66</v>
      </c>
      <c r="AF177" s="4">
        <v>7.0000000000000007E-2</v>
      </c>
      <c r="AG177" s="4">
        <v>177</v>
      </c>
      <c r="AH177" s="4">
        <v>119</v>
      </c>
      <c r="AI177" s="4" t="s">
        <v>67</v>
      </c>
      <c r="AJ177" s="4">
        <v>40300</v>
      </c>
      <c r="AK177" s="4">
        <v>8.6999999999999993</v>
      </c>
      <c r="AL177" s="4">
        <v>6</v>
      </c>
      <c r="AM177" s="4" t="s">
        <v>68</v>
      </c>
      <c r="AN177" s="4">
        <v>31.9</v>
      </c>
      <c r="AO177" s="4">
        <v>2.4</v>
      </c>
      <c r="AP177" s="4">
        <v>18</v>
      </c>
      <c r="AQ177" s="4">
        <v>0.9</v>
      </c>
      <c r="AR177" s="4">
        <v>0.4</v>
      </c>
      <c r="AS177" s="4">
        <v>11.7</v>
      </c>
      <c r="AT177" s="4">
        <v>2400</v>
      </c>
      <c r="AU177" s="4">
        <v>7.1</v>
      </c>
      <c r="AV177" s="4">
        <v>10.5</v>
      </c>
      <c r="AW177" s="4">
        <v>120</v>
      </c>
      <c r="AX177" s="4">
        <v>117</v>
      </c>
      <c r="AY177" s="4">
        <v>8</v>
      </c>
      <c r="AZ177" s="4">
        <v>1540</v>
      </c>
      <c r="BA177" s="4">
        <f t="shared" si="97"/>
        <v>2.336874051593323E-3</v>
      </c>
      <c r="BB177" s="4">
        <v>80</v>
      </c>
      <c r="BC177" s="4">
        <v>16.600000000000001</v>
      </c>
      <c r="BD177" s="4">
        <v>33</v>
      </c>
      <c r="BE177" s="4">
        <v>4.1500000000000004</v>
      </c>
      <c r="BF177" s="4">
        <v>15.4</v>
      </c>
      <c r="BG177" s="4">
        <v>3.05</v>
      </c>
      <c r="BH177" s="4">
        <v>0.55000000000000004</v>
      </c>
      <c r="BI177" s="4">
        <v>2.8</v>
      </c>
      <c r="BJ177" s="4">
        <v>0.34</v>
      </c>
      <c r="BK177" s="4">
        <v>2.0499999999999998</v>
      </c>
      <c r="BL177" s="4">
        <v>0.4</v>
      </c>
      <c r="BM177" s="4">
        <v>1.1499999999999999</v>
      </c>
      <c r="BN177" s="4">
        <v>0.15</v>
      </c>
      <c r="BO177" s="4">
        <v>1</v>
      </c>
      <c r="BP177" s="4">
        <v>0.16</v>
      </c>
      <c r="BQ177" s="4">
        <f t="shared" si="102"/>
        <v>0.43684210526315792</v>
      </c>
      <c r="BR177" s="4">
        <f t="shared" si="103"/>
        <v>0.41249999999999998</v>
      </c>
      <c r="BS177" s="4">
        <f t="shared" si="104"/>
        <v>0.4662921348314607</v>
      </c>
      <c r="BT177" s="4">
        <f t="shared" si="105"/>
        <v>0.48125000000000001</v>
      </c>
      <c r="BU177" s="4">
        <f t="shared" si="106"/>
        <v>0.5446428571428571</v>
      </c>
      <c r="BV177" s="4">
        <f t="shared" si="107"/>
        <v>0.5</v>
      </c>
      <c r="BW177" s="4">
        <f t="shared" si="108"/>
        <v>0.5957446808510638</v>
      </c>
      <c r="BX177" s="4">
        <f t="shared" si="109"/>
        <v>0.44155844155844159</v>
      </c>
      <c r="BY177" s="4">
        <f t="shared" si="110"/>
        <v>0.46590909090909083</v>
      </c>
      <c r="BZ177" s="4">
        <f t="shared" si="111"/>
        <v>0.29629629629629628</v>
      </c>
      <c r="CA177" s="4">
        <f t="shared" si="112"/>
        <v>0.4</v>
      </c>
      <c r="CB177" s="4">
        <f t="shared" si="113"/>
        <v>0.39655172413793099</v>
      </c>
      <c r="CC177" s="4">
        <f t="shared" si="114"/>
        <v>0.37499999999999994</v>
      </c>
      <c r="CD177" s="4">
        <f t="shared" si="115"/>
        <v>0.35714285714285715</v>
      </c>
      <c r="CE177" s="4">
        <f t="shared" si="116"/>
        <v>0.37209302325581395</v>
      </c>
      <c r="CF177" s="4">
        <f t="shared" si="98"/>
        <v>0.91301626687472759</v>
      </c>
      <c r="CG177" s="4"/>
      <c r="CH177" s="4"/>
      <c r="CI177" s="4"/>
      <c r="CJ177" s="4"/>
      <c r="CK177" s="4"/>
    </row>
    <row r="178" spans="1:95" x14ac:dyDescent="0.25">
      <c r="A178" s="4" t="s">
        <v>254</v>
      </c>
      <c r="B178" s="4">
        <v>544.79999999999995</v>
      </c>
      <c r="C178" s="4" t="s">
        <v>203</v>
      </c>
      <c r="D178" s="4">
        <f t="shared" si="99"/>
        <v>2.4340770791075053</v>
      </c>
      <c r="E178" s="4">
        <f t="shared" si="100"/>
        <v>1.8255578093306288</v>
      </c>
      <c r="F178" s="4">
        <f t="shared" si="101"/>
        <v>16.227180527383368</v>
      </c>
      <c r="G178" s="4">
        <v>1.4</v>
      </c>
      <c r="H178" s="4">
        <v>4.93</v>
      </c>
      <c r="I178" s="4">
        <v>62</v>
      </c>
      <c r="J178" s="4">
        <v>300</v>
      </c>
      <c r="K178" s="4">
        <v>2</v>
      </c>
      <c r="L178" s="4">
        <v>1.1000000000000001</v>
      </c>
      <c r="M178" s="4">
        <v>0.55000000000000004</v>
      </c>
      <c r="N178" s="4">
        <v>3.5</v>
      </c>
      <c r="O178" s="4">
        <v>48</v>
      </c>
      <c r="P178" s="4">
        <v>40</v>
      </c>
      <c r="Q178" s="4">
        <v>4.8</v>
      </c>
      <c r="R178" s="4">
        <v>56</v>
      </c>
      <c r="S178" s="4">
        <v>3.56</v>
      </c>
      <c r="T178" s="4">
        <f t="shared" si="96"/>
        <v>6.3742166517457484E-6</v>
      </c>
      <c r="U178" s="4">
        <v>14.6</v>
      </c>
      <c r="V178" s="4">
        <v>2</v>
      </c>
      <c r="W178" s="4" t="s">
        <v>66</v>
      </c>
      <c r="X178" s="4">
        <v>5.04</v>
      </c>
      <c r="Y178" s="4">
        <v>40</v>
      </c>
      <c r="Z178" s="4">
        <v>0.54</v>
      </c>
      <c r="AA178" s="4">
        <v>5.0000000000000001E-3</v>
      </c>
      <c r="AB178" s="4">
        <v>12</v>
      </c>
      <c r="AC178" s="4">
        <v>0.09</v>
      </c>
      <c r="AD178" s="4">
        <v>8.5</v>
      </c>
      <c r="AE178" s="4">
        <v>50</v>
      </c>
      <c r="AF178" s="4">
        <v>0.12</v>
      </c>
      <c r="AG178" s="4">
        <v>97</v>
      </c>
      <c r="AH178" s="4">
        <v>124</v>
      </c>
      <c r="AI178" s="4" t="s">
        <v>67</v>
      </c>
      <c r="AJ178" s="4">
        <v>31400</v>
      </c>
      <c r="AK178" s="4">
        <v>6.3</v>
      </c>
      <c r="AL178" s="4">
        <v>7</v>
      </c>
      <c r="AM178" s="4" t="s">
        <v>68</v>
      </c>
      <c r="AN178" s="4">
        <v>31.5</v>
      </c>
      <c r="AO178" s="4">
        <v>2.5</v>
      </c>
      <c r="AP178" s="4">
        <v>20</v>
      </c>
      <c r="AQ178" s="4">
        <v>0.8</v>
      </c>
      <c r="AR178" s="4">
        <v>0.4</v>
      </c>
      <c r="AS178" s="4">
        <v>11.4</v>
      </c>
      <c r="AT178" s="4">
        <v>2250</v>
      </c>
      <c r="AU178" s="4">
        <v>5.9</v>
      </c>
      <c r="AV178" s="4">
        <v>9</v>
      </c>
      <c r="AW178" s="4">
        <v>80</v>
      </c>
      <c r="AX178" s="4">
        <v>132</v>
      </c>
      <c r="AY178" s="4">
        <v>10</v>
      </c>
      <c r="AZ178" s="4">
        <v>1030</v>
      </c>
      <c r="BA178" s="4">
        <f t="shared" si="97"/>
        <v>1.5629742033383914E-3</v>
      </c>
      <c r="BB178" s="4">
        <v>77</v>
      </c>
      <c r="BC178" s="4">
        <v>22.1</v>
      </c>
      <c r="BD178" s="4">
        <v>44.4</v>
      </c>
      <c r="BE178" s="4">
        <v>5.7</v>
      </c>
      <c r="BF178" s="4">
        <v>22</v>
      </c>
      <c r="BG178" s="4">
        <v>4.3499999999999996</v>
      </c>
      <c r="BH178" s="4">
        <v>0.7</v>
      </c>
      <c r="BI178" s="4">
        <v>3.8</v>
      </c>
      <c r="BJ178" s="4">
        <v>0.46</v>
      </c>
      <c r="BK178" s="4">
        <v>2.4500000000000002</v>
      </c>
      <c r="BL178" s="4">
        <v>0.44</v>
      </c>
      <c r="BM178" s="4">
        <v>1.3</v>
      </c>
      <c r="BN178" s="4">
        <v>0.2</v>
      </c>
      <c r="BO178" s="4">
        <v>1.05</v>
      </c>
      <c r="BP178" s="4">
        <v>0.18</v>
      </c>
      <c r="BQ178" s="4">
        <f t="shared" si="102"/>
        <v>0.58157894736842108</v>
      </c>
      <c r="BR178" s="4">
        <f t="shared" si="103"/>
        <v>0.55499999999999994</v>
      </c>
      <c r="BS178" s="4">
        <f t="shared" si="104"/>
        <v>0.6404494382022472</v>
      </c>
      <c r="BT178" s="4">
        <f t="shared" si="105"/>
        <v>0.6875</v>
      </c>
      <c r="BU178" s="4">
        <f t="shared" si="106"/>
        <v>0.7767857142857143</v>
      </c>
      <c r="BV178" s="4">
        <f t="shared" si="107"/>
        <v>0.63636363636363624</v>
      </c>
      <c r="BW178" s="4">
        <f t="shared" si="108"/>
        <v>0.80851063829787229</v>
      </c>
      <c r="BX178" s="4">
        <f t="shared" si="109"/>
        <v>0.59740259740259738</v>
      </c>
      <c r="BY178" s="4">
        <f t="shared" si="110"/>
        <v>0.55681818181818177</v>
      </c>
      <c r="BZ178" s="4">
        <f t="shared" si="111"/>
        <v>0.37037037037037035</v>
      </c>
      <c r="CA178" s="4">
        <f t="shared" si="112"/>
        <v>0.44</v>
      </c>
      <c r="CB178" s="4">
        <f t="shared" si="113"/>
        <v>0.44827586206896552</v>
      </c>
      <c r="CC178" s="4">
        <f t="shared" si="114"/>
        <v>0.5</v>
      </c>
      <c r="CD178" s="4">
        <f t="shared" si="115"/>
        <v>0.37500000000000006</v>
      </c>
      <c r="CE178" s="4">
        <f t="shared" si="116"/>
        <v>0.41860465116279066</v>
      </c>
      <c r="CF178" s="4">
        <f t="shared" si="98"/>
        <v>0.93024209372114475</v>
      </c>
      <c r="CG178" s="4"/>
      <c r="CH178" s="4"/>
      <c r="CI178" s="4"/>
      <c r="CJ178" s="4"/>
      <c r="CK178" s="4"/>
    </row>
    <row r="179" spans="1:95" x14ac:dyDescent="0.25">
      <c r="A179" s="4" t="s">
        <v>255</v>
      </c>
      <c r="B179" s="4">
        <v>546.79999999999995</v>
      </c>
      <c r="C179" s="4" t="s">
        <v>203</v>
      </c>
      <c r="D179" s="4">
        <f t="shared" si="99"/>
        <v>2.0766773162939298</v>
      </c>
      <c r="E179" s="4">
        <f t="shared" si="100"/>
        <v>1.9169329073482428</v>
      </c>
      <c r="F179" s="4">
        <f t="shared" si="101"/>
        <v>19.16932907348243</v>
      </c>
      <c r="G179" s="4">
        <v>0.6</v>
      </c>
      <c r="H179" s="4">
        <v>3.13</v>
      </c>
      <c r="I179" s="4">
        <v>22</v>
      </c>
      <c r="J179" s="4">
        <v>200</v>
      </c>
      <c r="K179" s="4">
        <v>1</v>
      </c>
      <c r="L179" s="4">
        <v>0.4</v>
      </c>
      <c r="M179" s="4">
        <v>8.15</v>
      </c>
      <c r="N179" s="4">
        <v>3.5</v>
      </c>
      <c r="O179" s="4">
        <v>24</v>
      </c>
      <c r="P179" s="4">
        <v>20</v>
      </c>
      <c r="Q179" s="4">
        <v>2.5</v>
      </c>
      <c r="R179" s="4">
        <v>28</v>
      </c>
      <c r="S179" s="4">
        <v>2.59</v>
      </c>
      <c r="T179" s="4">
        <f t="shared" si="96"/>
        <v>4.6374216651745735E-6</v>
      </c>
      <c r="U179" s="4">
        <v>7.8</v>
      </c>
      <c r="V179" s="4">
        <v>1.2</v>
      </c>
      <c r="W179" s="4" t="s">
        <v>66</v>
      </c>
      <c r="X179" s="4">
        <v>3.32</v>
      </c>
      <c r="Y179" s="4">
        <v>20</v>
      </c>
      <c r="Z179" s="4">
        <v>3.99</v>
      </c>
      <c r="AA179" s="4">
        <v>0.215</v>
      </c>
      <c r="AB179" s="4">
        <v>6.5</v>
      </c>
      <c r="AC179" s="4">
        <v>0.08</v>
      </c>
      <c r="AD179" s="4">
        <v>5</v>
      </c>
      <c r="AE179" s="4">
        <v>28</v>
      </c>
      <c r="AF179" s="4">
        <v>4.4999999999999998E-2</v>
      </c>
      <c r="AG179" s="4">
        <v>47</v>
      </c>
      <c r="AH179" s="4">
        <v>72</v>
      </c>
      <c r="AI179" s="4" t="s">
        <v>67</v>
      </c>
      <c r="AJ179" s="4">
        <v>9900</v>
      </c>
      <c r="AK179" s="4">
        <v>2.6</v>
      </c>
      <c r="AL179" s="4">
        <v>8</v>
      </c>
      <c r="AM179" s="4" t="s">
        <v>68</v>
      </c>
      <c r="AN179" s="4">
        <v>24.4</v>
      </c>
      <c r="AO179" s="4">
        <v>1.7</v>
      </c>
      <c r="AP179" s="4">
        <v>16.5</v>
      </c>
      <c r="AQ179" s="4">
        <v>0.5</v>
      </c>
      <c r="AR179" s="4" t="s">
        <v>69</v>
      </c>
      <c r="AS179" s="4">
        <v>5.8</v>
      </c>
      <c r="AT179" s="4">
        <v>1350</v>
      </c>
      <c r="AU179" s="4">
        <v>2</v>
      </c>
      <c r="AV179" s="4">
        <v>6</v>
      </c>
      <c r="AW179" s="4">
        <v>60</v>
      </c>
      <c r="AX179" s="4">
        <v>87</v>
      </c>
      <c r="AY179" s="4">
        <v>12</v>
      </c>
      <c r="AZ179" s="4">
        <v>716</v>
      </c>
      <c r="BA179" s="4">
        <f t="shared" si="97"/>
        <v>1.0864946889226098E-3</v>
      </c>
      <c r="BB179" s="4">
        <v>42</v>
      </c>
      <c r="BC179" s="4">
        <v>16.2</v>
      </c>
      <c r="BD179" s="4">
        <v>35</v>
      </c>
      <c r="BE179" s="4">
        <v>4.55</v>
      </c>
      <c r="BF179" s="4">
        <v>18.100000000000001</v>
      </c>
      <c r="BG179" s="4">
        <v>3.85</v>
      </c>
      <c r="BH179" s="4">
        <v>0.65</v>
      </c>
      <c r="BI179" s="4">
        <v>3.6</v>
      </c>
      <c r="BJ179" s="4">
        <v>0.48</v>
      </c>
      <c r="BK179" s="4">
        <v>2.8</v>
      </c>
      <c r="BL179" s="4">
        <v>0.48</v>
      </c>
      <c r="BM179" s="4">
        <v>1.25</v>
      </c>
      <c r="BN179" s="4">
        <v>0.2</v>
      </c>
      <c r="BO179" s="4">
        <v>1</v>
      </c>
      <c r="BP179" s="4">
        <v>0.16</v>
      </c>
      <c r="BQ179" s="4">
        <f t="shared" si="102"/>
        <v>0.4263157894736842</v>
      </c>
      <c r="BR179" s="4">
        <f t="shared" si="103"/>
        <v>0.4375</v>
      </c>
      <c r="BS179" s="4">
        <f t="shared" si="104"/>
        <v>0.51123595505617969</v>
      </c>
      <c r="BT179" s="4">
        <f t="shared" si="105"/>
        <v>0.56562500000000004</v>
      </c>
      <c r="BU179" s="4">
        <f t="shared" si="106"/>
        <v>0.68750000000000011</v>
      </c>
      <c r="BV179" s="4">
        <f t="shared" si="107"/>
        <v>0.59090909090909083</v>
      </c>
      <c r="BW179" s="4">
        <f t="shared" si="108"/>
        <v>0.76595744680851063</v>
      </c>
      <c r="BX179" s="4">
        <f t="shared" si="109"/>
        <v>0.62337662337662336</v>
      </c>
      <c r="BY179" s="4">
        <f t="shared" si="110"/>
        <v>0.63636363636363624</v>
      </c>
      <c r="BZ179" s="4">
        <f t="shared" si="111"/>
        <v>0.44444444444444442</v>
      </c>
      <c r="CA179" s="4">
        <f t="shared" si="112"/>
        <v>0.48</v>
      </c>
      <c r="CB179" s="4">
        <f t="shared" si="113"/>
        <v>0.43103448275862072</v>
      </c>
      <c r="CC179" s="4">
        <f t="shared" si="114"/>
        <v>0.5</v>
      </c>
      <c r="CD179" s="4">
        <f t="shared" si="115"/>
        <v>0.35714285714285715</v>
      </c>
      <c r="CE179" s="4">
        <f t="shared" si="116"/>
        <v>0.37209302325581395</v>
      </c>
      <c r="CF179" s="4">
        <f t="shared" si="98"/>
        <v>0.94681226225697412</v>
      </c>
      <c r="CG179" s="4"/>
      <c r="CH179" s="4"/>
      <c r="CI179" s="4"/>
      <c r="CJ179" s="4"/>
      <c r="CK179" s="4"/>
    </row>
    <row r="180" spans="1:95" x14ac:dyDescent="0.25">
      <c r="A180" s="4" t="s">
        <v>256</v>
      </c>
      <c r="B180" s="4">
        <v>547.9</v>
      </c>
      <c r="C180" s="4" t="s">
        <v>203</v>
      </c>
      <c r="D180" s="4">
        <f t="shared" si="99"/>
        <v>4.6075085324232079</v>
      </c>
      <c r="E180" s="4">
        <f t="shared" si="100"/>
        <v>1.7064846416382251</v>
      </c>
      <c r="F180" s="4">
        <f t="shared" si="101"/>
        <v>27.303754266211602</v>
      </c>
      <c r="G180" s="4">
        <v>0.4</v>
      </c>
      <c r="H180" s="4">
        <v>2.93</v>
      </c>
      <c r="I180" s="4">
        <v>7</v>
      </c>
      <c r="J180" s="4">
        <v>200</v>
      </c>
      <c r="K180" s="4">
        <v>1</v>
      </c>
      <c r="L180" s="4">
        <v>1.3</v>
      </c>
      <c r="M180" s="4">
        <v>1</v>
      </c>
      <c r="N180" s="4">
        <v>3</v>
      </c>
      <c r="O180" s="4">
        <v>48</v>
      </c>
      <c r="P180" s="4" t="s">
        <v>120</v>
      </c>
      <c r="Q180" s="4">
        <v>2.4</v>
      </c>
      <c r="R180" s="4">
        <v>184</v>
      </c>
      <c r="S180" s="4">
        <v>0.61</v>
      </c>
      <c r="T180" s="4">
        <f t="shared" si="96"/>
        <v>1.0922112802148613E-6</v>
      </c>
      <c r="U180" s="4">
        <v>5.8</v>
      </c>
      <c r="V180" s="4">
        <v>1.2</v>
      </c>
      <c r="W180" s="4" t="s">
        <v>66</v>
      </c>
      <c r="X180" s="4">
        <v>3.05</v>
      </c>
      <c r="Y180" s="4">
        <v>70</v>
      </c>
      <c r="Z180" s="4">
        <v>0.69</v>
      </c>
      <c r="AA180" s="4">
        <v>2.5000000000000001E-2</v>
      </c>
      <c r="AB180" s="4">
        <v>13.5</v>
      </c>
      <c r="AC180" s="4">
        <v>0.1</v>
      </c>
      <c r="AD180" s="4">
        <v>5.5</v>
      </c>
      <c r="AE180" s="4">
        <v>12</v>
      </c>
      <c r="AF180" s="4">
        <v>0.02</v>
      </c>
      <c r="AG180" s="4">
        <v>81</v>
      </c>
      <c r="AH180" s="4">
        <v>72</v>
      </c>
      <c r="AI180" s="4" t="s">
        <v>67</v>
      </c>
      <c r="AJ180" s="4">
        <v>1950</v>
      </c>
      <c r="AK180" s="4">
        <v>2.4</v>
      </c>
      <c r="AL180" s="4">
        <v>4</v>
      </c>
      <c r="AM180" s="4" t="s">
        <v>68</v>
      </c>
      <c r="AN180" s="4">
        <v>39.9</v>
      </c>
      <c r="AO180" s="4">
        <v>1.5</v>
      </c>
      <c r="AP180" s="4">
        <v>14.5</v>
      </c>
      <c r="AQ180" s="4">
        <v>0.5</v>
      </c>
      <c r="AR180" s="4" t="s">
        <v>69</v>
      </c>
      <c r="AS180" s="4">
        <v>7.3</v>
      </c>
      <c r="AT180" s="4">
        <v>950</v>
      </c>
      <c r="AU180" s="4">
        <v>1.2</v>
      </c>
      <c r="AV180" s="4">
        <v>5</v>
      </c>
      <c r="AW180" s="4">
        <v>80</v>
      </c>
      <c r="AX180" s="4">
        <v>219</v>
      </c>
      <c r="AY180" s="4">
        <v>8</v>
      </c>
      <c r="AZ180" s="4">
        <v>878</v>
      </c>
      <c r="BA180" s="4">
        <f t="shared" si="97"/>
        <v>1.3323216995447648E-3</v>
      </c>
      <c r="BB180" s="4">
        <v>45</v>
      </c>
      <c r="BC180" s="4">
        <v>38.4</v>
      </c>
      <c r="BD180" s="4">
        <v>75.900000000000006</v>
      </c>
      <c r="BE180" s="4">
        <v>8.4</v>
      </c>
      <c r="BF180" s="4">
        <v>27</v>
      </c>
      <c r="BG180" s="4">
        <v>3.8</v>
      </c>
      <c r="BH180" s="4">
        <v>0.5</v>
      </c>
      <c r="BI180" s="4">
        <v>2.6</v>
      </c>
      <c r="BJ180" s="4">
        <v>0.32</v>
      </c>
      <c r="BK180" s="4">
        <v>1.85</v>
      </c>
      <c r="BL180" s="4">
        <v>0.34</v>
      </c>
      <c r="BM180" s="4">
        <v>1.05</v>
      </c>
      <c r="BN180" s="4">
        <v>0.15</v>
      </c>
      <c r="BO180" s="4">
        <v>1</v>
      </c>
      <c r="BP180" s="4">
        <v>0.16</v>
      </c>
      <c r="BQ180" s="4">
        <f t="shared" si="102"/>
        <v>1.0105263157894737</v>
      </c>
      <c r="BR180" s="4">
        <f t="shared" si="103"/>
        <v>0.94875000000000009</v>
      </c>
      <c r="BS180" s="4">
        <f t="shared" si="104"/>
        <v>0.9438202247191011</v>
      </c>
      <c r="BT180" s="4">
        <f t="shared" si="105"/>
        <v>0.84375</v>
      </c>
      <c r="BU180" s="4">
        <f t="shared" si="106"/>
        <v>0.6785714285714286</v>
      </c>
      <c r="BV180" s="4">
        <f t="shared" si="107"/>
        <v>0.45454545454545453</v>
      </c>
      <c r="BW180" s="4">
        <f t="shared" si="108"/>
        <v>0.55319148936170215</v>
      </c>
      <c r="BX180" s="4">
        <f t="shared" si="109"/>
        <v>0.41558441558441556</v>
      </c>
      <c r="BY180" s="4">
        <f t="shared" si="110"/>
        <v>0.42045454545454541</v>
      </c>
      <c r="BZ180" s="4">
        <f t="shared" si="111"/>
        <v>0.29629629629629628</v>
      </c>
      <c r="CA180" s="4">
        <f t="shared" si="112"/>
        <v>0.34</v>
      </c>
      <c r="CB180" s="4">
        <f t="shared" si="113"/>
        <v>0.36206896551724138</v>
      </c>
      <c r="CC180" s="4">
        <f t="shared" si="114"/>
        <v>0.37499999999999994</v>
      </c>
      <c r="CD180" s="4">
        <f t="shared" si="115"/>
        <v>0.35714285714285715</v>
      </c>
      <c r="CE180" s="4">
        <f t="shared" si="116"/>
        <v>0.37209302325581395</v>
      </c>
      <c r="CF180" s="4">
        <f t="shared" si="98"/>
        <v>0.89864262794961747</v>
      </c>
      <c r="CG180" s="4"/>
      <c r="CH180" s="4"/>
      <c r="CI180" s="4"/>
      <c r="CJ180" s="4"/>
      <c r="CK180" s="4"/>
    </row>
    <row r="181" spans="1:95" x14ac:dyDescent="0.25">
      <c r="A181" s="4" t="s">
        <v>257</v>
      </c>
      <c r="B181" s="4">
        <v>548.9</v>
      </c>
      <c r="C181" s="4" t="s">
        <v>203</v>
      </c>
      <c r="D181" s="4">
        <f t="shared" si="99"/>
        <v>3.3216783216783217</v>
      </c>
      <c r="E181" s="4">
        <f t="shared" si="100"/>
        <v>1.5151515151515151</v>
      </c>
      <c r="F181" s="4">
        <f t="shared" si="101"/>
        <v>11.655011655011656</v>
      </c>
      <c r="G181" s="4">
        <v>1.8</v>
      </c>
      <c r="H181" s="4">
        <v>8.58</v>
      </c>
      <c r="I181" s="4">
        <v>70</v>
      </c>
      <c r="J181" s="4">
        <v>440</v>
      </c>
      <c r="K181" s="4">
        <v>5</v>
      </c>
      <c r="L181" s="4">
        <v>1.3</v>
      </c>
      <c r="M181" s="4">
        <v>0.28000000000000003</v>
      </c>
      <c r="N181" s="4">
        <v>2.5</v>
      </c>
      <c r="O181" s="4">
        <v>42</v>
      </c>
      <c r="P181" s="4">
        <v>40</v>
      </c>
      <c r="Q181" s="4">
        <v>10.4</v>
      </c>
      <c r="R181" s="4">
        <v>26</v>
      </c>
      <c r="S181" s="4">
        <v>3.66</v>
      </c>
      <c r="T181" s="4">
        <f t="shared" si="96"/>
        <v>6.5532676812891673E-6</v>
      </c>
      <c r="U181" s="4">
        <v>27.2</v>
      </c>
      <c r="V181" s="4">
        <v>5.4</v>
      </c>
      <c r="W181" s="4" t="s">
        <v>66</v>
      </c>
      <c r="X181" s="4">
        <v>7.84</v>
      </c>
      <c r="Y181" s="4">
        <v>120</v>
      </c>
      <c r="Z181" s="4">
        <v>1.17</v>
      </c>
      <c r="AA181" s="4">
        <v>0.01</v>
      </c>
      <c r="AB181" s="4">
        <v>28.5</v>
      </c>
      <c r="AC181" s="4">
        <v>0.1</v>
      </c>
      <c r="AD181" s="4">
        <v>16.5</v>
      </c>
      <c r="AE181" s="4">
        <v>56</v>
      </c>
      <c r="AF181" s="4">
        <v>6.5000000000000002E-2</v>
      </c>
      <c r="AG181" s="4">
        <v>70</v>
      </c>
      <c r="AH181" s="4">
        <v>234</v>
      </c>
      <c r="AI181" s="4" t="s">
        <v>67</v>
      </c>
      <c r="AJ181" s="4">
        <v>29300</v>
      </c>
      <c r="AK181" s="4">
        <v>6.2</v>
      </c>
      <c r="AL181" s="4">
        <v>15</v>
      </c>
      <c r="AM181" s="4" t="s">
        <v>68</v>
      </c>
      <c r="AN181" s="4">
        <v>26.3</v>
      </c>
      <c r="AO181" s="4">
        <v>4.5</v>
      </c>
      <c r="AP181" s="4">
        <v>26.5</v>
      </c>
      <c r="AQ181" s="4">
        <v>1.2</v>
      </c>
      <c r="AR181" s="4">
        <v>0.4</v>
      </c>
      <c r="AS181" s="4">
        <v>25.4</v>
      </c>
      <c r="AT181" s="4">
        <v>2800.0000000000005</v>
      </c>
      <c r="AU181" s="4">
        <v>7.6</v>
      </c>
      <c r="AV181" s="4">
        <v>13</v>
      </c>
      <c r="AW181" s="4">
        <v>100</v>
      </c>
      <c r="AX181" s="4">
        <v>99</v>
      </c>
      <c r="AY181" s="4">
        <v>25</v>
      </c>
      <c r="AZ181" s="4">
        <v>602</v>
      </c>
      <c r="BA181" s="4">
        <f t="shared" si="97"/>
        <v>9.1350531107738987E-4</v>
      </c>
      <c r="BB181" s="4">
        <v>188</v>
      </c>
      <c r="BC181" s="4">
        <v>41.9</v>
      </c>
      <c r="BD181" s="4">
        <v>79.900000000000006</v>
      </c>
      <c r="BE181" s="4">
        <v>9.1999999999999993</v>
      </c>
      <c r="BF181" s="4">
        <v>32.5</v>
      </c>
      <c r="BG181" s="4">
        <v>5.9</v>
      </c>
      <c r="BH181" s="4">
        <v>1</v>
      </c>
      <c r="BI181" s="4">
        <v>5.2</v>
      </c>
      <c r="BJ181" s="4">
        <v>0.76</v>
      </c>
      <c r="BK181" s="4">
        <v>4.95</v>
      </c>
      <c r="BL181" s="4">
        <v>1.06</v>
      </c>
      <c r="BM181" s="4">
        <v>3.7</v>
      </c>
      <c r="BN181" s="4">
        <v>0.6</v>
      </c>
      <c r="BO181" s="4">
        <v>3.95</v>
      </c>
      <c r="BP181" s="4">
        <v>0.64</v>
      </c>
      <c r="BQ181" s="4">
        <f t="shared" si="102"/>
        <v>1.1026315789473684</v>
      </c>
      <c r="BR181" s="4">
        <f t="shared" si="103"/>
        <v>0.99875000000000003</v>
      </c>
      <c r="BS181" s="4">
        <f t="shared" si="104"/>
        <v>1.0337078651685392</v>
      </c>
      <c r="BT181" s="4">
        <f t="shared" si="105"/>
        <v>1.015625</v>
      </c>
      <c r="BU181" s="4">
        <f t="shared" si="106"/>
        <v>1.0535714285714286</v>
      </c>
      <c r="BV181" s="4">
        <f t="shared" si="107"/>
        <v>0.90909090909090906</v>
      </c>
      <c r="BW181" s="4">
        <f t="shared" si="108"/>
        <v>1.1063829787234043</v>
      </c>
      <c r="BX181" s="4">
        <f t="shared" si="109"/>
        <v>0.98701298701298701</v>
      </c>
      <c r="BY181" s="4">
        <f t="shared" si="110"/>
        <v>1.125</v>
      </c>
      <c r="BZ181" s="4">
        <f t="shared" si="111"/>
        <v>0.92592592592592593</v>
      </c>
      <c r="CA181" s="4">
        <f t="shared" si="112"/>
        <v>1.06</v>
      </c>
      <c r="CB181" s="4">
        <f t="shared" si="113"/>
        <v>1.2758620689655173</v>
      </c>
      <c r="CC181" s="4">
        <f t="shared" si="114"/>
        <v>1.4999999999999998</v>
      </c>
      <c r="CD181" s="4">
        <f t="shared" si="115"/>
        <v>1.4107142857142858</v>
      </c>
      <c r="CE181" s="4">
        <f t="shared" si="116"/>
        <v>1.4883720930232558</v>
      </c>
      <c r="CF181" s="4">
        <f t="shared" si="98"/>
        <v>0.94928044281294333</v>
      </c>
      <c r="CG181" s="4"/>
      <c r="CH181" s="4"/>
      <c r="CI181" s="4"/>
      <c r="CJ181" s="4"/>
      <c r="CK181" s="4"/>
    </row>
    <row r="182" spans="1:95" x14ac:dyDescent="0.25">
      <c r="A182" s="4" t="s">
        <v>258</v>
      </c>
      <c r="B182" s="4">
        <v>549.66999999999996</v>
      </c>
      <c r="C182" s="4" t="s">
        <v>203</v>
      </c>
      <c r="D182" s="4">
        <f t="shared" si="99"/>
        <v>4.2904290429042904</v>
      </c>
      <c r="E182" s="4">
        <f t="shared" si="100"/>
        <v>2.557755775577558</v>
      </c>
      <c r="F182" s="4">
        <f t="shared" si="101"/>
        <v>36.303630363036305</v>
      </c>
      <c r="G182" s="4">
        <v>1.6</v>
      </c>
      <c r="H182" s="4">
        <v>6.06</v>
      </c>
      <c r="I182" s="4">
        <v>69</v>
      </c>
      <c r="J182" s="4">
        <v>400</v>
      </c>
      <c r="K182" s="4">
        <v>2</v>
      </c>
      <c r="L182" s="4">
        <v>1.4</v>
      </c>
      <c r="M182" s="4">
        <v>0.19</v>
      </c>
      <c r="N182" s="4">
        <v>6.5</v>
      </c>
      <c r="O182" s="4">
        <v>49</v>
      </c>
      <c r="P182" s="4">
        <v>60</v>
      </c>
      <c r="Q182" s="4">
        <v>5.8</v>
      </c>
      <c r="R182" s="4">
        <v>64</v>
      </c>
      <c r="S182" s="4">
        <v>3.53</v>
      </c>
      <c r="T182" s="4">
        <f t="shared" si="96"/>
        <v>6.3205013428827209E-6</v>
      </c>
      <c r="U182" s="4">
        <v>16.600000000000001</v>
      </c>
      <c r="V182" s="4">
        <v>2.2000000000000002</v>
      </c>
      <c r="W182" s="4" t="s">
        <v>66</v>
      </c>
      <c r="X182" s="4">
        <v>5.6</v>
      </c>
      <c r="Y182" s="4">
        <v>60</v>
      </c>
      <c r="Z182" s="4">
        <v>0.79</v>
      </c>
      <c r="AA182" s="4">
        <v>0.01</v>
      </c>
      <c r="AB182" s="4">
        <v>26</v>
      </c>
      <c r="AC182" s="4">
        <v>0.11</v>
      </c>
      <c r="AD182" s="4">
        <v>10.5</v>
      </c>
      <c r="AE182" s="4">
        <v>64</v>
      </c>
      <c r="AF182" s="4">
        <v>3.5000000000000003E-2</v>
      </c>
      <c r="AG182" s="4">
        <v>223</v>
      </c>
      <c r="AH182" s="4">
        <v>169</v>
      </c>
      <c r="AI182" s="4" t="s">
        <v>67</v>
      </c>
      <c r="AJ182" s="4">
        <v>26300</v>
      </c>
      <c r="AK182" s="4">
        <v>6.7</v>
      </c>
      <c r="AL182" s="4">
        <v>10</v>
      </c>
      <c r="AM182" s="4" t="s">
        <v>68</v>
      </c>
      <c r="AN182" s="4">
        <v>32.9</v>
      </c>
      <c r="AO182" s="4">
        <v>3</v>
      </c>
      <c r="AP182" s="4">
        <v>20</v>
      </c>
      <c r="AQ182" s="4">
        <v>1</v>
      </c>
      <c r="AR182" s="4">
        <v>0.4</v>
      </c>
      <c r="AS182" s="4">
        <v>12.5</v>
      </c>
      <c r="AT182" s="4">
        <v>3150</v>
      </c>
      <c r="AU182" s="4">
        <v>8.8000000000000007</v>
      </c>
      <c r="AV182" s="4">
        <v>15.5</v>
      </c>
      <c r="AW182" s="4">
        <v>220</v>
      </c>
      <c r="AX182" s="4">
        <v>174</v>
      </c>
      <c r="AY182" s="4">
        <v>11</v>
      </c>
      <c r="AZ182" s="4">
        <v>1680</v>
      </c>
      <c r="BA182" s="4">
        <f t="shared" si="97"/>
        <v>2.5493171471927161E-3</v>
      </c>
      <c r="BB182" s="4">
        <v>85</v>
      </c>
      <c r="BC182" s="4">
        <v>19.2</v>
      </c>
      <c r="BD182" s="4">
        <v>30.5</v>
      </c>
      <c r="BE182" s="4">
        <v>3.4</v>
      </c>
      <c r="BF182" s="4">
        <v>12.1</v>
      </c>
      <c r="BG182" s="4">
        <v>2.4500000000000002</v>
      </c>
      <c r="BH182" s="4">
        <v>0.5</v>
      </c>
      <c r="BI182" s="4">
        <v>2.4</v>
      </c>
      <c r="BJ182" s="4">
        <v>0.34</v>
      </c>
      <c r="BK182" s="4">
        <v>2</v>
      </c>
      <c r="BL182" s="4">
        <v>0.4</v>
      </c>
      <c r="BM182" s="4">
        <v>1.2</v>
      </c>
      <c r="BN182" s="4">
        <v>0.2</v>
      </c>
      <c r="BO182" s="4">
        <v>1.3</v>
      </c>
      <c r="BP182" s="4">
        <v>0.2</v>
      </c>
      <c r="BQ182" s="4">
        <f t="shared" si="102"/>
        <v>0.50526315789473686</v>
      </c>
      <c r="BR182" s="4">
        <f t="shared" si="103"/>
        <v>0.38124999999999998</v>
      </c>
      <c r="BS182" s="4">
        <f t="shared" si="104"/>
        <v>0.38202247191011235</v>
      </c>
      <c r="BT182" s="4">
        <f t="shared" si="105"/>
        <v>0.37812499999999999</v>
      </c>
      <c r="BU182" s="4">
        <f t="shared" si="106"/>
        <v>0.43750000000000006</v>
      </c>
      <c r="BV182" s="4">
        <f t="shared" si="107"/>
        <v>0.45454545454545453</v>
      </c>
      <c r="BW182" s="4">
        <f t="shared" si="108"/>
        <v>0.51063829787234039</v>
      </c>
      <c r="BX182" s="4">
        <f t="shared" si="109"/>
        <v>0.44155844155844159</v>
      </c>
      <c r="BY182" s="4">
        <f t="shared" si="110"/>
        <v>0.45454545454545453</v>
      </c>
      <c r="BZ182" s="4">
        <f t="shared" si="111"/>
        <v>0.40740740740740738</v>
      </c>
      <c r="CA182" s="4">
        <f t="shared" si="112"/>
        <v>0.4</v>
      </c>
      <c r="CB182" s="4">
        <f t="shared" si="113"/>
        <v>0.41379310344827586</v>
      </c>
      <c r="CC182" s="4">
        <f t="shared" si="114"/>
        <v>0.5</v>
      </c>
      <c r="CD182" s="4">
        <f t="shared" si="115"/>
        <v>0.46428571428571436</v>
      </c>
      <c r="CE182" s="4">
        <f t="shared" si="116"/>
        <v>0.46511627906976749</v>
      </c>
      <c r="CF182" s="4">
        <f t="shared" si="98"/>
        <v>0.98779636475454147</v>
      </c>
      <c r="CG182" s="4"/>
      <c r="CH182" s="4"/>
      <c r="CI182" s="4"/>
      <c r="CJ182" s="4"/>
      <c r="CK182" s="4"/>
    </row>
    <row r="183" spans="1:95" x14ac:dyDescent="0.25">
      <c r="A183" s="4" t="s">
        <v>259</v>
      </c>
      <c r="B183" s="4">
        <v>550.5</v>
      </c>
      <c r="C183" s="4" t="s">
        <v>203</v>
      </c>
      <c r="D183" s="4">
        <f t="shared" si="99"/>
        <v>2.3160762942779294</v>
      </c>
      <c r="E183" s="4">
        <f t="shared" si="100"/>
        <v>1.9754768392370572</v>
      </c>
      <c r="F183" s="4">
        <f t="shared" si="101"/>
        <v>19.073569482288828</v>
      </c>
      <c r="G183" s="4">
        <v>1.8</v>
      </c>
      <c r="H183" s="4">
        <v>7.34</v>
      </c>
      <c r="I183" s="4">
        <v>111</v>
      </c>
      <c r="J183" s="4">
        <v>420</v>
      </c>
      <c r="K183" s="4">
        <v>3</v>
      </c>
      <c r="L183" s="4">
        <v>3.3</v>
      </c>
      <c r="M183" s="4">
        <v>0.26</v>
      </c>
      <c r="N183" s="4">
        <v>4.5</v>
      </c>
      <c r="O183" s="4">
        <v>50</v>
      </c>
      <c r="P183" s="4">
        <v>40</v>
      </c>
      <c r="Q183" s="4">
        <v>7.9</v>
      </c>
      <c r="R183" s="4">
        <v>32</v>
      </c>
      <c r="S183" s="4">
        <v>4.7</v>
      </c>
      <c r="T183" s="4">
        <f t="shared" si="96"/>
        <v>8.4153983885407336E-6</v>
      </c>
      <c r="U183" s="4">
        <v>15.4</v>
      </c>
      <c r="V183" s="4">
        <v>2.4</v>
      </c>
      <c r="W183" s="4">
        <v>0.1</v>
      </c>
      <c r="X183" s="4">
        <v>7.01</v>
      </c>
      <c r="Y183" s="4">
        <v>70</v>
      </c>
      <c r="Z183" s="4">
        <v>0.81</v>
      </c>
      <c r="AA183" s="4">
        <v>0.01</v>
      </c>
      <c r="AB183" s="4">
        <v>17</v>
      </c>
      <c r="AC183" s="4">
        <v>0.11</v>
      </c>
      <c r="AD183" s="4">
        <v>11.5</v>
      </c>
      <c r="AE183" s="4">
        <v>78</v>
      </c>
      <c r="AF183" s="4">
        <v>0.08</v>
      </c>
      <c r="AG183" s="4">
        <v>204</v>
      </c>
      <c r="AH183" s="4">
        <v>222</v>
      </c>
      <c r="AI183" s="4" t="s">
        <v>67</v>
      </c>
      <c r="AJ183" s="4">
        <v>45500</v>
      </c>
      <c r="AK183" s="4">
        <v>9.1999999999999993</v>
      </c>
      <c r="AL183" s="4">
        <v>8</v>
      </c>
      <c r="AM183" s="4" t="s">
        <v>68</v>
      </c>
      <c r="AN183" s="4">
        <v>27.5</v>
      </c>
      <c r="AO183" s="4">
        <v>3.1</v>
      </c>
      <c r="AP183" s="4">
        <v>25</v>
      </c>
      <c r="AQ183" s="4">
        <v>1</v>
      </c>
      <c r="AR183" s="4">
        <v>0.4</v>
      </c>
      <c r="AS183" s="4">
        <v>14.9</v>
      </c>
      <c r="AT183" s="4">
        <v>2800.0000000000005</v>
      </c>
      <c r="AU183" s="4">
        <v>9.4</v>
      </c>
      <c r="AV183" s="4">
        <v>14.5</v>
      </c>
      <c r="AW183" s="4">
        <v>140</v>
      </c>
      <c r="AX183" s="4">
        <v>135</v>
      </c>
      <c r="AY183" s="4">
        <v>18</v>
      </c>
      <c r="AZ183" s="4">
        <v>1040</v>
      </c>
      <c r="BA183" s="4">
        <f t="shared" si="97"/>
        <v>1.5781487101669193E-3</v>
      </c>
      <c r="BB183" s="4">
        <v>90</v>
      </c>
      <c r="BC183" s="4">
        <v>101</v>
      </c>
      <c r="BD183" s="4">
        <v>219</v>
      </c>
      <c r="BE183" s="4">
        <v>22.2</v>
      </c>
      <c r="BF183" s="4">
        <v>73.599999999999994</v>
      </c>
      <c r="BG183" s="4">
        <v>9.6999999999999993</v>
      </c>
      <c r="BH183" s="4">
        <v>1.2</v>
      </c>
      <c r="BI183" s="4">
        <v>6</v>
      </c>
      <c r="BJ183" s="4">
        <v>0.66</v>
      </c>
      <c r="BK183" s="4">
        <v>3.65</v>
      </c>
      <c r="BL183" s="4">
        <v>0.64</v>
      </c>
      <c r="BM183" s="4">
        <v>1.8</v>
      </c>
      <c r="BN183" s="4">
        <v>0.25</v>
      </c>
      <c r="BO183" s="4">
        <v>1.55</v>
      </c>
      <c r="BP183" s="4">
        <v>0.24</v>
      </c>
      <c r="BQ183" s="4">
        <f t="shared" si="102"/>
        <v>2.6578947368421053</v>
      </c>
      <c r="BR183" s="4">
        <f t="shared" si="103"/>
        <v>2.7374999999999998</v>
      </c>
      <c r="BS183" s="4">
        <f t="shared" si="104"/>
        <v>2.49438202247191</v>
      </c>
      <c r="BT183" s="4">
        <f t="shared" si="105"/>
        <v>2.2999999999999998</v>
      </c>
      <c r="BU183" s="4">
        <f t="shared" si="106"/>
        <v>1.7321428571428572</v>
      </c>
      <c r="BV183" s="4">
        <f t="shared" si="107"/>
        <v>1.0909090909090908</v>
      </c>
      <c r="BW183" s="4">
        <f t="shared" si="108"/>
        <v>1.2765957446808509</v>
      </c>
      <c r="BX183" s="4">
        <f t="shared" si="109"/>
        <v>0.85714285714285721</v>
      </c>
      <c r="BY183" s="4">
        <f t="shared" si="110"/>
        <v>0.82954545454545447</v>
      </c>
      <c r="BZ183" s="4">
        <f t="shared" si="111"/>
        <v>0.66666666666666663</v>
      </c>
      <c r="CA183" s="4">
        <f t="shared" si="112"/>
        <v>0.64</v>
      </c>
      <c r="CB183" s="4">
        <f t="shared" si="113"/>
        <v>0.62068965517241381</v>
      </c>
      <c r="CC183" s="4">
        <f t="shared" si="114"/>
        <v>0.625</v>
      </c>
      <c r="CD183" s="4">
        <f t="shared" si="115"/>
        <v>0.5535714285714286</v>
      </c>
      <c r="CE183" s="4">
        <f t="shared" si="116"/>
        <v>0.55813953488372092</v>
      </c>
      <c r="CF183" s="4">
        <f t="shared" si="98"/>
        <v>1.0119429480155833</v>
      </c>
      <c r="CG183" s="4"/>
      <c r="CH183" s="4"/>
      <c r="CI183" s="4"/>
      <c r="CJ183" s="4"/>
      <c r="CK183" s="4"/>
    </row>
    <row r="184" spans="1:95" x14ac:dyDescent="0.25">
      <c r="A184" s="4" t="s">
        <v>260</v>
      </c>
      <c r="B184" s="4">
        <v>550.9</v>
      </c>
      <c r="C184" s="4" t="s">
        <v>203</v>
      </c>
      <c r="D184" s="4">
        <f t="shared" si="99"/>
        <v>4.794520547945206</v>
      </c>
      <c r="E184" s="4">
        <f t="shared" si="100"/>
        <v>2.3116438356164384</v>
      </c>
      <c r="F184" s="4">
        <f t="shared" si="101"/>
        <v>41.095890410958908</v>
      </c>
      <c r="G184" s="4">
        <v>1.8</v>
      </c>
      <c r="H184" s="4">
        <v>5.84</v>
      </c>
      <c r="I184" s="4">
        <v>76</v>
      </c>
      <c r="J184" s="4">
        <v>380</v>
      </c>
      <c r="K184" s="4">
        <v>2</v>
      </c>
      <c r="L184" s="4">
        <v>1.5</v>
      </c>
      <c r="M184" s="4">
        <v>0.15</v>
      </c>
      <c r="N184" s="4">
        <v>10.5</v>
      </c>
      <c r="O184" s="4">
        <v>46</v>
      </c>
      <c r="P184" s="4">
        <v>60</v>
      </c>
      <c r="Q184" s="4">
        <v>6.3</v>
      </c>
      <c r="R184" s="4">
        <v>62</v>
      </c>
      <c r="S184" s="4">
        <v>2.96</v>
      </c>
      <c r="T184" s="4">
        <f t="shared" si="96"/>
        <v>5.2999104744852283E-6</v>
      </c>
      <c r="U184" s="4">
        <v>16.600000000000001</v>
      </c>
      <c r="V184" s="4">
        <v>2.2000000000000002</v>
      </c>
      <c r="W184" s="4" t="s">
        <v>66</v>
      </c>
      <c r="X184" s="4">
        <v>5.23</v>
      </c>
      <c r="Y184" s="4">
        <v>60</v>
      </c>
      <c r="Z184" s="4">
        <v>0.75</v>
      </c>
      <c r="AA184" s="4">
        <v>5.0000000000000001E-3</v>
      </c>
      <c r="AB184" s="4">
        <v>28</v>
      </c>
      <c r="AC184" s="4">
        <v>0.1</v>
      </c>
      <c r="AD184" s="4">
        <v>11</v>
      </c>
      <c r="AE184" s="4">
        <v>62</v>
      </c>
      <c r="AF184" s="4">
        <v>3.5000000000000003E-2</v>
      </c>
      <c r="AG184" s="4">
        <v>176</v>
      </c>
      <c r="AH184" s="4">
        <v>154</v>
      </c>
      <c r="AI184" s="4" t="s">
        <v>67</v>
      </c>
      <c r="AJ184" s="4">
        <v>22000</v>
      </c>
      <c r="AK184" s="4">
        <v>7.5</v>
      </c>
      <c r="AL184" s="4">
        <v>10</v>
      </c>
      <c r="AM184" s="4" t="s">
        <v>68</v>
      </c>
      <c r="AN184" s="4">
        <v>33.299999999999997</v>
      </c>
      <c r="AO184" s="4">
        <v>3.6</v>
      </c>
      <c r="AP184" s="4">
        <v>21</v>
      </c>
      <c r="AQ184" s="4">
        <v>1</v>
      </c>
      <c r="AR184" s="4">
        <v>0.4</v>
      </c>
      <c r="AS184" s="4">
        <v>12.3</v>
      </c>
      <c r="AT184" s="4">
        <v>3000</v>
      </c>
      <c r="AU184" s="4">
        <v>7.8</v>
      </c>
      <c r="AV184" s="4">
        <v>13.5</v>
      </c>
      <c r="AW184" s="4">
        <v>240</v>
      </c>
      <c r="AX184" s="4">
        <v>150</v>
      </c>
      <c r="AY184" s="4">
        <v>9</v>
      </c>
      <c r="AZ184" s="4">
        <v>2500</v>
      </c>
      <c r="BA184" s="4">
        <f t="shared" si="97"/>
        <v>3.7936267071320179E-3</v>
      </c>
      <c r="BB184" s="4">
        <v>83</v>
      </c>
      <c r="BC184" s="4">
        <v>22.1</v>
      </c>
      <c r="BD184" s="4">
        <v>36.299999999999997</v>
      </c>
      <c r="BE184" s="4">
        <v>4.05</v>
      </c>
      <c r="BF184" s="4">
        <v>15.7</v>
      </c>
      <c r="BG184" s="4">
        <v>2.75</v>
      </c>
      <c r="BH184" s="4">
        <v>0.5</v>
      </c>
      <c r="BI184" s="4">
        <v>2.6</v>
      </c>
      <c r="BJ184" s="4">
        <v>0.34</v>
      </c>
      <c r="BK184" s="4">
        <v>2</v>
      </c>
      <c r="BL184" s="4">
        <v>0.4</v>
      </c>
      <c r="BM184" s="4">
        <v>1.1499999999999999</v>
      </c>
      <c r="BN184" s="4">
        <v>0.2</v>
      </c>
      <c r="BO184" s="4">
        <v>1.25</v>
      </c>
      <c r="BP184" s="4">
        <v>0.2</v>
      </c>
      <c r="BQ184" s="4">
        <f t="shared" si="102"/>
        <v>0.58157894736842108</v>
      </c>
      <c r="BR184" s="4">
        <f t="shared" si="103"/>
        <v>0.45374999999999999</v>
      </c>
      <c r="BS184" s="4">
        <f t="shared" si="104"/>
        <v>0.45505617977528084</v>
      </c>
      <c r="BT184" s="4">
        <f t="shared" si="105"/>
        <v>0.49062499999999998</v>
      </c>
      <c r="BU184" s="4">
        <f t="shared" si="106"/>
        <v>0.4910714285714286</v>
      </c>
      <c r="BV184" s="4">
        <f t="shared" si="107"/>
        <v>0.45454545454545453</v>
      </c>
      <c r="BW184" s="4">
        <f t="shared" si="108"/>
        <v>0.55319148936170215</v>
      </c>
      <c r="BX184" s="4">
        <f t="shared" si="109"/>
        <v>0.44155844155844159</v>
      </c>
      <c r="BY184" s="4">
        <f t="shared" si="110"/>
        <v>0.45454545454545453</v>
      </c>
      <c r="BZ184" s="4">
        <f t="shared" si="111"/>
        <v>0.33333333333333331</v>
      </c>
      <c r="CA184" s="4">
        <f t="shared" si="112"/>
        <v>0.4</v>
      </c>
      <c r="CB184" s="4">
        <f t="shared" si="113"/>
        <v>0.39655172413793099</v>
      </c>
      <c r="CC184" s="4">
        <f t="shared" si="114"/>
        <v>0.5</v>
      </c>
      <c r="CD184" s="4">
        <f t="shared" si="115"/>
        <v>0.44642857142857145</v>
      </c>
      <c r="CE184" s="4">
        <f t="shared" si="116"/>
        <v>0.46511627906976749</v>
      </c>
      <c r="CF184" s="4">
        <f t="shared" si="98"/>
        <v>1.0750688514517606</v>
      </c>
      <c r="CG184" s="4"/>
      <c r="CH184" s="4"/>
      <c r="CI184" s="4"/>
      <c r="CJ184" s="4"/>
      <c r="CK184" s="4"/>
    </row>
    <row r="185" spans="1:95" x14ac:dyDescent="0.25">
      <c r="A185" s="4" t="s">
        <v>261</v>
      </c>
      <c r="B185" s="4">
        <v>551.1</v>
      </c>
      <c r="C185" s="4" t="s">
        <v>203</v>
      </c>
      <c r="D185" s="4">
        <f t="shared" si="99"/>
        <v>3.6637931034482762</v>
      </c>
      <c r="E185" s="4">
        <f t="shared" si="100"/>
        <v>1.9396551724137931</v>
      </c>
      <c r="F185" s="4">
        <f t="shared" si="101"/>
        <v>30.172413793103452</v>
      </c>
      <c r="G185" s="4">
        <v>1.4</v>
      </c>
      <c r="H185" s="4">
        <v>4.6399999999999997</v>
      </c>
      <c r="I185" s="4">
        <v>59</v>
      </c>
      <c r="J185" s="4">
        <v>300</v>
      </c>
      <c r="K185" s="4">
        <v>1.5</v>
      </c>
      <c r="L185" s="4">
        <v>1</v>
      </c>
      <c r="M185" s="4">
        <v>0.18</v>
      </c>
      <c r="N185" s="4">
        <v>5.5</v>
      </c>
      <c r="O185" s="4">
        <v>47</v>
      </c>
      <c r="P185" s="4">
        <v>40</v>
      </c>
      <c r="Q185" s="4">
        <v>4.4000000000000004</v>
      </c>
      <c r="R185" s="4">
        <v>90</v>
      </c>
      <c r="S185" s="4">
        <v>2.5499999999999998</v>
      </c>
      <c r="T185" s="4">
        <f t="shared" si="96"/>
        <v>4.5658012533572063E-6</v>
      </c>
      <c r="U185" s="4">
        <v>11.6</v>
      </c>
      <c r="V185" s="4">
        <v>1.4</v>
      </c>
      <c r="W185" s="4" t="s">
        <v>66</v>
      </c>
      <c r="X185" s="4">
        <v>4.54</v>
      </c>
      <c r="Y185" s="4">
        <v>40</v>
      </c>
      <c r="Z185" s="4">
        <v>0.53</v>
      </c>
      <c r="AA185" s="4" t="s">
        <v>85</v>
      </c>
      <c r="AB185" s="4">
        <v>17</v>
      </c>
      <c r="AC185" s="4">
        <v>0.09</v>
      </c>
      <c r="AD185" s="4">
        <v>6.5</v>
      </c>
      <c r="AE185" s="4">
        <v>46</v>
      </c>
      <c r="AF185" s="4">
        <v>0.02</v>
      </c>
      <c r="AG185" s="4">
        <v>126</v>
      </c>
      <c r="AH185" s="4">
        <v>125</v>
      </c>
      <c r="AI185" s="4" t="s">
        <v>67</v>
      </c>
      <c r="AJ185" s="4">
        <v>20500</v>
      </c>
      <c r="AK185" s="4">
        <v>5.7</v>
      </c>
      <c r="AL185" s="4">
        <v>7</v>
      </c>
      <c r="AM185" s="4" t="s">
        <v>68</v>
      </c>
      <c r="AN185" s="4">
        <v>35.700000000000003</v>
      </c>
      <c r="AO185" s="4">
        <v>2.2000000000000002</v>
      </c>
      <c r="AP185" s="4">
        <v>18</v>
      </c>
      <c r="AQ185" s="4">
        <v>0.6</v>
      </c>
      <c r="AR185" s="4">
        <v>0.2</v>
      </c>
      <c r="AS185" s="4">
        <v>8</v>
      </c>
      <c r="AT185" s="4">
        <v>1900</v>
      </c>
      <c r="AU185" s="4">
        <v>6.1</v>
      </c>
      <c r="AV185" s="4">
        <v>9</v>
      </c>
      <c r="AW185" s="4">
        <v>140</v>
      </c>
      <c r="AX185" s="4">
        <v>165</v>
      </c>
      <c r="AY185" s="4">
        <v>6</v>
      </c>
      <c r="AZ185" s="4">
        <v>1300</v>
      </c>
      <c r="BA185" s="4">
        <f t="shared" si="97"/>
        <v>1.9726858877086493E-3</v>
      </c>
      <c r="BB185" s="4">
        <v>54</v>
      </c>
      <c r="BC185" s="4">
        <v>21.7</v>
      </c>
      <c r="BD185" s="4">
        <v>37.700000000000003</v>
      </c>
      <c r="BE185" s="4">
        <v>4.3</v>
      </c>
      <c r="BF185" s="4">
        <v>15.2</v>
      </c>
      <c r="BG185" s="4">
        <v>2.5499999999999998</v>
      </c>
      <c r="BH185" s="4">
        <v>0.5</v>
      </c>
      <c r="BI185" s="4">
        <v>2.4</v>
      </c>
      <c r="BJ185" s="4">
        <v>0.26</v>
      </c>
      <c r="BK185" s="4">
        <v>1.45</v>
      </c>
      <c r="BL185" s="4">
        <v>0.28000000000000003</v>
      </c>
      <c r="BM185" s="4">
        <v>0.8</v>
      </c>
      <c r="BN185" s="4">
        <v>0.15</v>
      </c>
      <c r="BO185" s="4">
        <v>0.8</v>
      </c>
      <c r="BP185" s="4">
        <v>0.14000000000000001</v>
      </c>
      <c r="BQ185" s="4">
        <f t="shared" si="102"/>
        <v>0.57105263157894737</v>
      </c>
      <c r="BR185" s="4">
        <f t="shared" si="103"/>
        <v>0.47125000000000006</v>
      </c>
      <c r="BS185" s="4">
        <f t="shared" si="104"/>
        <v>0.4831460674157303</v>
      </c>
      <c r="BT185" s="4">
        <f t="shared" si="105"/>
        <v>0.47499999999999998</v>
      </c>
      <c r="BU185" s="4">
        <f t="shared" si="106"/>
        <v>0.45535714285714285</v>
      </c>
      <c r="BV185" s="4">
        <f t="shared" si="107"/>
        <v>0.45454545454545453</v>
      </c>
      <c r="BW185" s="4">
        <f t="shared" si="108"/>
        <v>0.51063829787234039</v>
      </c>
      <c r="BX185" s="4">
        <f t="shared" si="109"/>
        <v>0.33766233766233766</v>
      </c>
      <c r="BY185" s="4">
        <f t="shared" si="110"/>
        <v>0.32954545454545453</v>
      </c>
      <c r="BZ185" s="4">
        <f t="shared" si="111"/>
        <v>0.22222222222222221</v>
      </c>
      <c r="CA185" s="4">
        <f t="shared" si="112"/>
        <v>0.28000000000000003</v>
      </c>
      <c r="CB185" s="4">
        <f t="shared" si="113"/>
        <v>0.27586206896551724</v>
      </c>
      <c r="CC185" s="4">
        <f t="shared" si="114"/>
        <v>0.37499999999999994</v>
      </c>
      <c r="CD185" s="4">
        <f t="shared" si="115"/>
        <v>0.28571428571428575</v>
      </c>
      <c r="CE185" s="4">
        <f t="shared" si="116"/>
        <v>0.32558139534883723</v>
      </c>
      <c r="CF185" s="4">
        <f t="shared" si="98"/>
        <v>0.95893258180097363</v>
      </c>
      <c r="CG185" s="4"/>
      <c r="CH185" s="4"/>
      <c r="CI185" s="4"/>
      <c r="CJ185" s="4"/>
      <c r="CK185" s="4"/>
    </row>
    <row r="186" spans="1:95" x14ac:dyDescent="0.25">
      <c r="A186" s="4" t="s">
        <v>262</v>
      </c>
      <c r="B186" s="4">
        <v>551.72</v>
      </c>
      <c r="C186" s="4" t="s">
        <v>203</v>
      </c>
      <c r="D186" s="4">
        <f t="shared" si="99"/>
        <v>3.3962264150943398</v>
      </c>
      <c r="E186" s="4">
        <f t="shared" si="100"/>
        <v>2.358490566037736</v>
      </c>
      <c r="F186" s="4">
        <f t="shared" si="101"/>
        <v>26.415094339622641</v>
      </c>
      <c r="G186" s="4">
        <v>1.6</v>
      </c>
      <c r="H186" s="4">
        <v>5.3</v>
      </c>
      <c r="I186" s="4">
        <v>78</v>
      </c>
      <c r="J186" s="4">
        <v>340</v>
      </c>
      <c r="K186" s="4">
        <v>2</v>
      </c>
      <c r="L186" s="4">
        <v>1.3</v>
      </c>
      <c r="M186" s="4">
        <v>0.21</v>
      </c>
      <c r="N186" s="4">
        <v>9</v>
      </c>
      <c r="O186" s="4">
        <v>48</v>
      </c>
      <c r="P186" s="4">
        <v>40</v>
      </c>
      <c r="Q186" s="4">
        <v>5.0999999999999996</v>
      </c>
      <c r="R186" s="4">
        <v>76</v>
      </c>
      <c r="S186" s="4">
        <v>3.51</v>
      </c>
      <c r="T186" s="4">
        <f t="shared" si="96"/>
        <v>6.2846911369740373E-6</v>
      </c>
      <c r="U186" s="4">
        <v>13.4</v>
      </c>
      <c r="V186" s="4">
        <v>1.8</v>
      </c>
      <c r="W186" s="4">
        <v>0.1</v>
      </c>
      <c r="X186" s="4">
        <v>5.0999999999999996</v>
      </c>
      <c r="Y186" s="4">
        <v>50</v>
      </c>
      <c r="Z186" s="4">
        <v>0.61499999999999999</v>
      </c>
      <c r="AA186" s="4">
        <v>5.0000000000000001E-3</v>
      </c>
      <c r="AB186" s="4">
        <v>18</v>
      </c>
      <c r="AC186" s="4">
        <v>0.09</v>
      </c>
      <c r="AD186" s="4">
        <v>8</v>
      </c>
      <c r="AE186" s="4">
        <v>58</v>
      </c>
      <c r="AF186" s="4">
        <v>0.04</v>
      </c>
      <c r="AG186" s="4">
        <v>208</v>
      </c>
      <c r="AH186" s="4">
        <v>129</v>
      </c>
      <c r="AI186" s="4" t="s">
        <v>67</v>
      </c>
      <c r="AJ186" s="4">
        <v>30400</v>
      </c>
      <c r="AK186" s="4">
        <v>7.2</v>
      </c>
      <c r="AL186" s="4">
        <v>8</v>
      </c>
      <c r="AM186" s="4" t="s">
        <v>68</v>
      </c>
      <c r="AN186" s="4">
        <v>33.1</v>
      </c>
      <c r="AO186" s="4">
        <v>2.7</v>
      </c>
      <c r="AP186" s="4">
        <v>18</v>
      </c>
      <c r="AQ186" s="4">
        <v>0.7</v>
      </c>
      <c r="AR186" s="4">
        <v>0.2</v>
      </c>
      <c r="AS186" s="4">
        <v>10.9</v>
      </c>
      <c r="AT186" s="4">
        <v>2150</v>
      </c>
      <c r="AU186" s="4">
        <v>8.1999999999999993</v>
      </c>
      <c r="AV186" s="4">
        <v>12.5</v>
      </c>
      <c r="AW186" s="4">
        <v>140</v>
      </c>
      <c r="AX186" s="4">
        <v>123</v>
      </c>
      <c r="AY186" s="4">
        <v>7</v>
      </c>
      <c r="AZ186" s="4">
        <v>1690</v>
      </c>
      <c r="BA186" s="4">
        <f t="shared" si="97"/>
        <v>2.5644916540212442E-3</v>
      </c>
      <c r="BB186" s="4">
        <v>65</v>
      </c>
      <c r="BC186" s="4">
        <v>27.8</v>
      </c>
      <c r="BD186" s="4">
        <v>47.9</v>
      </c>
      <c r="BE186" s="4">
        <v>5.6</v>
      </c>
      <c r="BF186" s="4">
        <v>20.5</v>
      </c>
      <c r="BG186" s="4">
        <v>3.3</v>
      </c>
      <c r="BH186" s="4">
        <v>0.65</v>
      </c>
      <c r="BI186" s="4">
        <v>3</v>
      </c>
      <c r="BJ186" s="4">
        <v>0.32</v>
      </c>
      <c r="BK186" s="4">
        <v>1.8</v>
      </c>
      <c r="BL186" s="4">
        <v>0.32</v>
      </c>
      <c r="BM186" s="4">
        <v>0.95</v>
      </c>
      <c r="BN186" s="4">
        <v>0.15</v>
      </c>
      <c r="BO186" s="4">
        <v>0.9</v>
      </c>
      <c r="BP186" s="4">
        <v>0.16</v>
      </c>
      <c r="BQ186" s="4">
        <f t="shared" si="102"/>
        <v>0.73157894736842111</v>
      </c>
      <c r="BR186" s="4">
        <f t="shared" si="103"/>
        <v>0.59875</v>
      </c>
      <c r="BS186" s="4">
        <f t="shared" si="104"/>
        <v>0.6292134831460674</v>
      </c>
      <c r="BT186" s="4">
        <f t="shared" si="105"/>
        <v>0.640625</v>
      </c>
      <c r="BU186" s="4">
        <f t="shared" si="106"/>
        <v>0.5892857142857143</v>
      </c>
      <c r="BV186" s="4">
        <f t="shared" si="107"/>
        <v>0.59090909090909083</v>
      </c>
      <c r="BW186" s="4">
        <f t="shared" si="108"/>
        <v>0.63829787234042545</v>
      </c>
      <c r="BX186" s="4">
        <f t="shared" si="109"/>
        <v>0.41558441558441556</v>
      </c>
      <c r="BY186" s="4">
        <f t="shared" si="110"/>
        <v>0.40909090909090906</v>
      </c>
      <c r="BZ186" s="4">
        <f t="shared" si="111"/>
        <v>0.25925925925925924</v>
      </c>
      <c r="CA186" s="4">
        <f t="shared" si="112"/>
        <v>0.32</v>
      </c>
      <c r="CB186" s="4">
        <f t="shared" si="113"/>
        <v>0.32758620689655171</v>
      </c>
      <c r="CC186" s="4">
        <f t="shared" si="114"/>
        <v>0.37499999999999994</v>
      </c>
      <c r="CD186" s="4">
        <f t="shared" si="115"/>
        <v>0.32142857142857145</v>
      </c>
      <c r="CE186" s="4">
        <f t="shared" si="116"/>
        <v>0.37209302325581395</v>
      </c>
      <c r="CF186" s="4">
        <f t="shared" si="98"/>
        <v>0.96884291668327494</v>
      </c>
      <c r="CG186" s="4"/>
      <c r="CH186" s="4"/>
      <c r="CI186" s="4"/>
      <c r="CJ186" s="4"/>
      <c r="CK186" s="4"/>
    </row>
    <row r="187" spans="1:95" x14ac:dyDescent="0.25">
      <c r="A187" s="4" t="s">
        <v>263</v>
      </c>
      <c r="B187" s="4">
        <v>553.38</v>
      </c>
      <c r="C187" s="4" t="s">
        <v>203</v>
      </c>
      <c r="D187" s="4">
        <f t="shared" si="99"/>
        <v>3.2062391681109186</v>
      </c>
      <c r="E187" s="4">
        <f t="shared" si="100"/>
        <v>1.733102253032929</v>
      </c>
      <c r="F187" s="4">
        <f t="shared" si="101"/>
        <v>20.797227036395149</v>
      </c>
      <c r="G187" s="4">
        <v>1.6</v>
      </c>
      <c r="H187" s="4">
        <v>5.77</v>
      </c>
      <c r="I187" s="4">
        <v>61</v>
      </c>
      <c r="J187" s="4">
        <v>400</v>
      </c>
      <c r="K187" s="4">
        <v>1.5</v>
      </c>
      <c r="L187" s="4">
        <v>1.1000000000000001</v>
      </c>
      <c r="M187" s="4">
        <v>0.59</v>
      </c>
      <c r="N187" s="4" t="s">
        <v>65</v>
      </c>
      <c r="O187" s="4">
        <v>47</v>
      </c>
      <c r="P187" s="4">
        <v>60</v>
      </c>
      <c r="Q187" s="4">
        <v>5.3</v>
      </c>
      <c r="R187" s="4">
        <v>90</v>
      </c>
      <c r="S187" s="4">
        <v>3.88</v>
      </c>
      <c r="T187" s="4">
        <f t="shared" si="96"/>
        <v>6.9471799462846912E-6</v>
      </c>
      <c r="U187" s="4">
        <v>13.8</v>
      </c>
      <c r="V187" s="4">
        <v>2</v>
      </c>
      <c r="W187" s="4" t="s">
        <v>66</v>
      </c>
      <c r="X187" s="4">
        <v>5.45</v>
      </c>
      <c r="Y187" s="4">
        <v>50</v>
      </c>
      <c r="Z187" s="4">
        <v>0.875</v>
      </c>
      <c r="AA187" s="4">
        <v>0.02</v>
      </c>
      <c r="AB187" s="4">
        <v>18.5</v>
      </c>
      <c r="AC187" s="4">
        <v>0.1</v>
      </c>
      <c r="AD187" s="4">
        <v>8.5</v>
      </c>
      <c r="AE187" s="4">
        <v>56</v>
      </c>
      <c r="AF187" s="4">
        <v>0.02</v>
      </c>
      <c r="AG187" s="4">
        <v>54</v>
      </c>
      <c r="AH187" s="4">
        <v>142</v>
      </c>
      <c r="AI187" s="4" t="s">
        <v>67</v>
      </c>
      <c r="AJ187" s="4">
        <v>32400</v>
      </c>
      <c r="AK187" s="4">
        <v>6</v>
      </c>
      <c r="AL187" s="4">
        <v>9</v>
      </c>
      <c r="AM187" s="4" t="s">
        <v>68</v>
      </c>
      <c r="AN187" s="4">
        <v>33.4</v>
      </c>
      <c r="AO187" s="4">
        <v>2.5</v>
      </c>
      <c r="AP187" s="4">
        <v>17.5</v>
      </c>
      <c r="AQ187" s="4">
        <v>0.8</v>
      </c>
      <c r="AR187" s="4">
        <v>0.4</v>
      </c>
      <c r="AS187" s="4">
        <v>10.5</v>
      </c>
      <c r="AT187" s="4">
        <v>2700</v>
      </c>
      <c r="AU187" s="4">
        <v>9.1999999999999993</v>
      </c>
      <c r="AV187" s="4">
        <v>10</v>
      </c>
      <c r="AW187" s="4">
        <v>120</v>
      </c>
      <c r="AX187" s="4">
        <v>129</v>
      </c>
      <c r="AY187" s="4">
        <v>8</v>
      </c>
      <c r="AZ187" s="4">
        <v>48</v>
      </c>
      <c r="BA187" s="4">
        <f t="shared" si="97"/>
        <v>7.2837632776934753E-5</v>
      </c>
      <c r="BB187" s="4">
        <v>74</v>
      </c>
      <c r="BC187" s="4">
        <v>25.1</v>
      </c>
      <c r="BD187" s="4">
        <v>46.1</v>
      </c>
      <c r="BE187" s="4">
        <v>5.25</v>
      </c>
      <c r="BF187" s="4">
        <v>18.3</v>
      </c>
      <c r="BG187" s="4">
        <v>3.05</v>
      </c>
      <c r="BH187" s="4">
        <v>0.6</v>
      </c>
      <c r="BI187" s="4">
        <v>2.6</v>
      </c>
      <c r="BJ187" s="4">
        <v>0.32</v>
      </c>
      <c r="BK187" s="4">
        <v>1.75</v>
      </c>
      <c r="BL187" s="4">
        <v>0.34</v>
      </c>
      <c r="BM187" s="4">
        <v>1.1000000000000001</v>
      </c>
      <c r="BN187" s="4">
        <v>0.15</v>
      </c>
      <c r="BO187" s="4">
        <v>1.1000000000000001</v>
      </c>
      <c r="BP187" s="4">
        <v>0.18</v>
      </c>
      <c r="BQ187" s="4">
        <f t="shared" si="102"/>
        <v>0.66052631578947374</v>
      </c>
      <c r="BR187" s="4">
        <f t="shared" si="103"/>
        <v>0.57625000000000004</v>
      </c>
      <c r="BS187" s="4">
        <f t="shared" si="104"/>
        <v>0.5898876404494382</v>
      </c>
      <c r="BT187" s="4">
        <f t="shared" si="105"/>
        <v>0.57187500000000002</v>
      </c>
      <c r="BU187" s="4">
        <f t="shared" si="106"/>
        <v>0.5446428571428571</v>
      </c>
      <c r="BV187" s="4">
        <f t="shared" si="107"/>
        <v>0.54545454545454541</v>
      </c>
      <c r="BW187" s="4">
        <f t="shared" si="108"/>
        <v>0.55319148936170215</v>
      </c>
      <c r="BX187" s="4">
        <f t="shared" si="109"/>
        <v>0.41558441558441556</v>
      </c>
      <c r="BY187" s="4">
        <f t="shared" si="110"/>
        <v>0.39772727272727271</v>
      </c>
      <c r="BZ187" s="4">
        <f t="shared" si="111"/>
        <v>0.29629629629629628</v>
      </c>
      <c r="CA187" s="4">
        <f t="shared" si="112"/>
        <v>0.34</v>
      </c>
      <c r="CB187" s="4">
        <f t="shared" si="113"/>
        <v>0.37931034482758624</v>
      </c>
      <c r="CC187" s="4">
        <f t="shared" si="114"/>
        <v>0.37499999999999994</v>
      </c>
      <c r="CD187" s="4">
        <f t="shared" si="115"/>
        <v>0.3928571428571429</v>
      </c>
      <c r="CE187" s="4">
        <f t="shared" si="116"/>
        <v>0.41860465116279066</v>
      </c>
      <c r="CF187" s="4">
        <f t="shared" si="98"/>
        <v>0.94705119472789134</v>
      </c>
      <c r="CG187" s="4"/>
      <c r="CH187" s="4"/>
      <c r="CI187" s="4"/>
      <c r="CJ187" s="4"/>
      <c r="CK187" s="4"/>
    </row>
    <row r="188" spans="1:95" x14ac:dyDescent="0.25">
      <c r="A188" s="4" t="s">
        <v>264</v>
      </c>
      <c r="B188" s="4">
        <v>554.25</v>
      </c>
      <c r="C188" s="4" t="s">
        <v>203</v>
      </c>
      <c r="D188" s="4">
        <f t="shared" si="99"/>
        <v>2.872670807453416</v>
      </c>
      <c r="E188" s="4">
        <f t="shared" si="100"/>
        <v>1.6304347826086956</v>
      </c>
      <c r="F188" s="4">
        <f t="shared" si="101"/>
        <v>18.633540372670808</v>
      </c>
      <c r="G188" s="4">
        <v>1.6</v>
      </c>
      <c r="H188" s="4">
        <v>6.44</v>
      </c>
      <c r="I188" s="4">
        <v>76</v>
      </c>
      <c r="J188" s="4">
        <v>380</v>
      </c>
      <c r="K188" s="4">
        <v>2.5</v>
      </c>
      <c r="L188" s="4">
        <v>1.5</v>
      </c>
      <c r="M188" s="4">
        <v>0.56000000000000005</v>
      </c>
      <c r="N188" s="4">
        <v>3</v>
      </c>
      <c r="O188" s="4">
        <v>48</v>
      </c>
      <c r="P188" s="4">
        <v>60</v>
      </c>
      <c r="Q188" s="4">
        <v>7</v>
      </c>
      <c r="R188" s="4">
        <v>76</v>
      </c>
      <c r="S188" s="4">
        <v>4.87</v>
      </c>
      <c r="T188" s="4">
        <f t="shared" si="96"/>
        <v>8.7197851387645472E-6</v>
      </c>
      <c r="U188" s="4">
        <v>17.2</v>
      </c>
      <c r="V188" s="4">
        <v>2.2000000000000002</v>
      </c>
      <c r="W188" s="4" t="s">
        <v>66</v>
      </c>
      <c r="X188" s="4">
        <v>5.77</v>
      </c>
      <c r="Y188" s="4">
        <v>60</v>
      </c>
      <c r="Z188" s="4">
        <v>0.98499999999999999</v>
      </c>
      <c r="AA188" s="4">
        <v>0.02</v>
      </c>
      <c r="AB188" s="4">
        <v>18.5</v>
      </c>
      <c r="AC188" s="4">
        <v>0.1</v>
      </c>
      <c r="AD188" s="4">
        <v>9.5</v>
      </c>
      <c r="AE188" s="4">
        <v>64</v>
      </c>
      <c r="AF188" s="4">
        <v>5.5E-2</v>
      </c>
      <c r="AG188" s="4">
        <v>212</v>
      </c>
      <c r="AH188" s="4">
        <v>168</v>
      </c>
      <c r="AI188" s="4" t="s">
        <v>67</v>
      </c>
      <c r="AJ188" s="4">
        <v>41100</v>
      </c>
      <c r="AK188" s="4">
        <v>8.3000000000000007</v>
      </c>
      <c r="AL188" s="4">
        <v>11</v>
      </c>
      <c r="AM188" s="4" t="s">
        <v>68</v>
      </c>
      <c r="AN188" s="4">
        <v>30.3</v>
      </c>
      <c r="AO188" s="4">
        <v>3</v>
      </c>
      <c r="AP188" s="4">
        <v>21</v>
      </c>
      <c r="AQ188" s="4">
        <v>0.9</v>
      </c>
      <c r="AR188" s="4">
        <v>0.6</v>
      </c>
      <c r="AS188" s="4">
        <v>11.5</v>
      </c>
      <c r="AT188" s="4">
        <v>2849.9999999999995</v>
      </c>
      <c r="AU188" s="4">
        <v>8.6999999999999993</v>
      </c>
      <c r="AV188" s="4">
        <v>10.5</v>
      </c>
      <c r="AW188" s="4">
        <v>120</v>
      </c>
      <c r="AX188" s="4">
        <v>129</v>
      </c>
      <c r="AY188" s="4">
        <v>11</v>
      </c>
      <c r="AZ188" s="4">
        <v>686</v>
      </c>
      <c r="BA188" s="4">
        <f t="shared" si="97"/>
        <v>1.0409711684370255E-3</v>
      </c>
      <c r="BB188" s="4">
        <v>81</v>
      </c>
      <c r="BC188" s="4">
        <v>28.3</v>
      </c>
      <c r="BD188" s="4">
        <v>51</v>
      </c>
      <c r="BE188" s="4">
        <v>5.85</v>
      </c>
      <c r="BF188" s="4">
        <v>21</v>
      </c>
      <c r="BG188" s="4">
        <v>3.7</v>
      </c>
      <c r="BH188" s="4">
        <v>0.65</v>
      </c>
      <c r="BI188" s="4">
        <v>3.2</v>
      </c>
      <c r="BJ188" s="4">
        <v>0.4</v>
      </c>
      <c r="BK188" s="4">
        <v>2.4500000000000002</v>
      </c>
      <c r="BL188" s="4">
        <v>0.46</v>
      </c>
      <c r="BM188" s="4">
        <v>1.5</v>
      </c>
      <c r="BN188" s="4">
        <v>0.25</v>
      </c>
      <c r="BO188" s="4">
        <v>1.5</v>
      </c>
      <c r="BP188" s="4">
        <v>0.24</v>
      </c>
      <c r="BQ188" s="4">
        <f t="shared" si="102"/>
        <v>0.74473684210526314</v>
      </c>
      <c r="BR188" s="4">
        <f t="shared" si="103"/>
        <v>0.63749999999999996</v>
      </c>
      <c r="BS188" s="4">
        <f t="shared" si="104"/>
        <v>0.65730337078651679</v>
      </c>
      <c r="BT188" s="4">
        <f t="shared" si="105"/>
        <v>0.65625</v>
      </c>
      <c r="BU188" s="4">
        <f t="shared" si="106"/>
        <v>0.66071428571428581</v>
      </c>
      <c r="BV188" s="4">
        <f t="shared" si="107"/>
        <v>0.59090909090909083</v>
      </c>
      <c r="BW188" s="4">
        <f t="shared" si="108"/>
        <v>0.68085106382978722</v>
      </c>
      <c r="BX188" s="4">
        <f t="shared" si="109"/>
        <v>0.51948051948051954</v>
      </c>
      <c r="BY188" s="4">
        <f t="shared" si="110"/>
        <v>0.55681818181818177</v>
      </c>
      <c r="BZ188" s="4">
        <f t="shared" si="111"/>
        <v>0.40740740740740738</v>
      </c>
      <c r="CA188" s="4">
        <f t="shared" si="112"/>
        <v>0.46</v>
      </c>
      <c r="CB188" s="4">
        <f t="shared" si="113"/>
        <v>0.51724137931034486</v>
      </c>
      <c r="CC188" s="4">
        <f t="shared" si="114"/>
        <v>0.625</v>
      </c>
      <c r="CD188" s="4">
        <f t="shared" si="115"/>
        <v>0.5357142857142857</v>
      </c>
      <c r="CE188" s="4">
        <f t="shared" si="116"/>
        <v>0.55813953488372092</v>
      </c>
      <c r="CF188" s="4">
        <f t="shared" si="98"/>
        <v>0.96831751314924408</v>
      </c>
      <c r="CG188" s="4"/>
      <c r="CH188" s="4"/>
      <c r="CI188" s="4"/>
      <c r="CJ188" s="4"/>
      <c r="CK188" s="4"/>
    </row>
    <row r="189" spans="1:95" x14ac:dyDescent="0.25">
      <c r="A189" s="4" t="s">
        <v>265</v>
      </c>
      <c r="B189" s="4">
        <v>554.63</v>
      </c>
      <c r="C189" s="4" t="s">
        <v>203</v>
      </c>
      <c r="D189" s="4">
        <f t="shared" si="99"/>
        <v>3.2238442822384425</v>
      </c>
      <c r="E189" s="4">
        <f t="shared" si="100"/>
        <v>1.6423357664233575</v>
      </c>
      <c r="F189" s="4">
        <f t="shared" si="101"/>
        <v>17.031630170316301</v>
      </c>
      <c r="G189" s="4">
        <v>2.4</v>
      </c>
      <c r="H189" s="4">
        <v>8.2200000000000006</v>
      </c>
      <c r="I189" s="4">
        <v>86</v>
      </c>
      <c r="J189" s="4">
        <v>420</v>
      </c>
      <c r="K189" s="4">
        <v>4</v>
      </c>
      <c r="L189" s="4">
        <v>2.9</v>
      </c>
      <c r="M189" s="4">
        <v>0.83</v>
      </c>
      <c r="N189" s="4">
        <v>3.5</v>
      </c>
      <c r="O189" s="4">
        <v>38</v>
      </c>
      <c r="P189" s="4">
        <v>40</v>
      </c>
      <c r="Q189" s="4">
        <v>11.1</v>
      </c>
      <c r="R189" s="4">
        <v>60</v>
      </c>
      <c r="S189" s="4">
        <v>5.35</v>
      </c>
      <c r="T189" s="4">
        <f t="shared" si="96"/>
        <v>9.5792300805729623E-6</v>
      </c>
      <c r="U189" s="4">
        <v>25.8</v>
      </c>
      <c r="V189" s="4">
        <v>2.8</v>
      </c>
      <c r="W189" s="4" t="s">
        <v>66</v>
      </c>
      <c r="X189" s="4">
        <v>6.89</v>
      </c>
      <c r="Y189" s="4">
        <v>120</v>
      </c>
      <c r="Z189" s="4">
        <v>1.51</v>
      </c>
      <c r="AA189" s="4">
        <v>3.5000000000000003E-2</v>
      </c>
      <c r="AB189" s="4">
        <v>26.5</v>
      </c>
      <c r="AC189" s="4">
        <v>0.1</v>
      </c>
      <c r="AD189" s="4">
        <v>15.5</v>
      </c>
      <c r="AE189" s="4">
        <v>66</v>
      </c>
      <c r="AF189" s="4">
        <v>3.5000000000000003E-2</v>
      </c>
      <c r="AG189" s="4">
        <v>116</v>
      </c>
      <c r="AH189" s="4">
        <v>207</v>
      </c>
      <c r="AI189" s="4" t="s">
        <v>67</v>
      </c>
      <c r="AJ189" s="4">
        <v>41400</v>
      </c>
      <c r="AK189" s="4">
        <v>8.1999999999999993</v>
      </c>
      <c r="AL189" s="4">
        <v>16</v>
      </c>
      <c r="AM189" s="4" t="s">
        <v>68</v>
      </c>
      <c r="AN189" s="4">
        <v>25.8</v>
      </c>
      <c r="AO189" s="4">
        <v>4.5</v>
      </c>
      <c r="AP189" s="4">
        <v>26</v>
      </c>
      <c r="AQ189" s="4">
        <v>1.3</v>
      </c>
      <c r="AR189" s="4">
        <v>0.4</v>
      </c>
      <c r="AS189" s="4">
        <v>20.8</v>
      </c>
      <c r="AT189" s="4">
        <v>2900</v>
      </c>
      <c r="AU189" s="4">
        <v>10.7</v>
      </c>
      <c r="AV189" s="4">
        <v>13.5</v>
      </c>
      <c r="AW189" s="4">
        <v>140</v>
      </c>
      <c r="AX189" s="4">
        <v>72</v>
      </c>
      <c r="AY189" s="4">
        <v>10</v>
      </c>
      <c r="AZ189" s="4">
        <v>730</v>
      </c>
      <c r="BA189" s="4">
        <f t="shared" si="97"/>
        <v>1.1077389984825491E-3</v>
      </c>
      <c r="BB189" s="4">
        <v>104</v>
      </c>
      <c r="BC189" s="4">
        <v>34.299999999999997</v>
      </c>
      <c r="BD189" s="4">
        <v>47</v>
      </c>
      <c r="BE189" s="4">
        <v>4.7</v>
      </c>
      <c r="BF189" s="4">
        <v>15.7</v>
      </c>
      <c r="BG189" s="4">
        <v>2.8</v>
      </c>
      <c r="BH189" s="4">
        <v>0.55000000000000004</v>
      </c>
      <c r="BI189" s="4">
        <v>2.6</v>
      </c>
      <c r="BJ189" s="4">
        <v>0.36</v>
      </c>
      <c r="BK189" s="4">
        <v>2.2999999999999998</v>
      </c>
      <c r="BL189" s="4">
        <v>0.48</v>
      </c>
      <c r="BM189" s="4">
        <v>1.6</v>
      </c>
      <c r="BN189" s="4">
        <v>0.25</v>
      </c>
      <c r="BO189" s="4">
        <v>1.75</v>
      </c>
      <c r="BP189" s="4">
        <v>0.28000000000000003</v>
      </c>
      <c r="BQ189" s="4">
        <f t="shared" si="102"/>
        <v>0.90263157894736834</v>
      </c>
      <c r="BR189" s="4">
        <f t="shared" si="103"/>
        <v>0.58750000000000002</v>
      </c>
      <c r="BS189" s="4">
        <f t="shared" si="104"/>
        <v>0.5280898876404494</v>
      </c>
      <c r="BT189" s="4">
        <f t="shared" si="105"/>
        <v>0.49062499999999998</v>
      </c>
      <c r="BU189" s="4">
        <f t="shared" si="106"/>
        <v>0.5</v>
      </c>
      <c r="BV189" s="4">
        <f t="shared" si="107"/>
        <v>0.5</v>
      </c>
      <c r="BW189" s="4">
        <f t="shared" si="108"/>
        <v>0.55319148936170215</v>
      </c>
      <c r="BX189" s="4">
        <f t="shared" si="109"/>
        <v>0.46753246753246752</v>
      </c>
      <c r="BY189" s="4">
        <f t="shared" si="110"/>
        <v>0.5227272727272726</v>
      </c>
      <c r="BZ189" s="4">
        <f t="shared" si="111"/>
        <v>0.37037037037037035</v>
      </c>
      <c r="CA189" s="4">
        <f t="shared" si="112"/>
        <v>0.48</v>
      </c>
      <c r="CB189" s="4">
        <f t="shared" si="113"/>
        <v>0.55172413793103448</v>
      </c>
      <c r="CC189" s="4">
        <f t="shared" si="114"/>
        <v>0.625</v>
      </c>
      <c r="CD189" s="4">
        <f t="shared" si="115"/>
        <v>0.625</v>
      </c>
      <c r="CE189" s="4">
        <f t="shared" si="116"/>
        <v>0.65116279069767447</v>
      </c>
      <c r="CF189" s="4">
        <f t="shared" si="98"/>
        <v>1.0335746343085108</v>
      </c>
      <c r="CG189" s="4"/>
      <c r="CH189" s="4"/>
      <c r="CI189" s="4"/>
      <c r="CJ189" s="4"/>
      <c r="CK189" s="4"/>
    </row>
    <row r="190" spans="1:95" x14ac:dyDescent="0.25">
      <c r="A190" s="4" t="s">
        <v>266</v>
      </c>
      <c r="B190" s="4">
        <v>555.39</v>
      </c>
      <c r="C190" s="4" t="s">
        <v>203</v>
      </c>
      <c r="D190" s="4">
        <f t="shared" si="99"/>
        <v>4.5540796963946875</v>
      </c>
      <c r="E190" s="4">
        <f t="shared" si="100"/>
        <v>1.6129032258064517</v>
      </c>
      <c r="F190" s="4">
        <f t="shared" si="101"/>
        <v>18.975332068311197</v>
      </c>
      <c r="G190" s="4">
        <v>1.2</v>
      </c>
      <c r="H190" s="4">
        <v>5.27</v>
      </c>
      <c r="I190" s="4">
        <v>55</v>
      </c>
      <c r="J190" s="4">
        <v>320</v>
      </c>
      <c r="K190" s="4">
        <v>2</v>
      </c>
      <c r="L190" s="4">
        <v>1.3</v>
      </c>
      <c r="M190" s="4">
        <v>0.45</v>
      </c>
      <c r="N190" s="4">
        <v>2</v>
      </c>
      <c r="O190" s="4">
        <v>49</v>
      </c>
      <c r="P190" s="4">
        <v>40</v>
      </c>
      <c r="Q190" s="4">
        <v>5</v>
      </c>
      <c r="R190" s="4">
        <v>134</v>
      </c>
      <c r="S190" s="4">
        <v>3.55</v>
      </c>
      <c r="T190" s="4">
        <f t="shared" si="96"/>
        <v>6.3563115487914053E-6</v>
      </c>
      <c r="U190" s="4">
        <v>13</v>
      </c>
      <c r="V190" s="4">
        <v>1.4</v>
      </c>
      <c r="W190" s="4">
        <v>0.1</v>
      </c>
      <c r="X190" s="4">
        <v>4.83</v>
      </c>
      <c r="Y190" s="4">
        <v>50</v>
      </c>
      <c r="Z190" s="4">
        <v>0.81499999999999995</v>
      </c>
      <c r="AA190" s="4">
        <v>1.4999999999999999E-2</v>
      </c>
      <c r="AB190" s="4">
        <v>24</v>
      </c>
      <c r="AC190" s="4">
        <v>0.1</v>
      </c>
      <c r="AD190" s="4">
        <v>6</v>
      </c>
      <c r="AE190" s="4">
        <v>44</v>
      </c>
      <c r="AF190" s="4">
        <v>4.4999999999999998E-2</v>
      </c>
      <c r="AG190" s="4">
        <v>109</v>
      </c>
      <c r="AH190" s="4">
        <v>130</v>
      </c>
      <c r="AI190" s="4" t="s">
        <v>67</v>
      </c>
      <c r="AJ190" s="4">
        <v>27800</v>
      </c>
      <c r="AK190" s="4">
        <v>5.4</v>
      </c>
      <c r="AL190" s="4">
        <v>8</v>
      </c>
      <c r="AM190" s="4" t="s">
        <v>68</v>
      </c>
      <c r="AN190" s="4">
        <v>34.1</v>
      </c>
      <c r="AO190" s="4">
        <v>2.2999999999999998</v>
      </c>
      <c r="AP190" s="4">
        <v>18</v>
      </c>
      <c r="AQ190" s="4">
        <v>0.6</v>
      </c>
      <c r="AR190" s="4">
        <v>0.2</v>
      </c>
      <c r="AS190" s="4">
        <v>7.5</v>
      </c>
      <c r="AT190" s="4">
        <v>2100</v>
      </c>
      <c r="AU190" s="4">
        <v>6.1</v>
      </c>
      <c r="AV190" s="4">
        <v>8.5</v>
      </c>
      <c r="AW190" s="4">
        <v>100</v>
      </c>
      <c r="AX190" s="4">
        <v>171</v>
      </c>
      <c r="AY190" s="4">
        <v>6</v>
      </c>
      <c r="AZ190" s="4">
        <v>348</v>
      </c>
      <c r="BA190" s="4">
        <f t="shared" si="97"/>
        <v>5.2807283763277682E-4</v>
      </c>
      <c r="BB190" s="4">
        <v>54</v>
      </c>
      <c r="BC190" s="4">
        <v>26.4</v>
      </c>
      <c r="BD190" s="4">
        <v>46.3</v>
      </c>
      <c r="BE190" s="4">
        <v>5.0999999999999996</v>
      </c>
      <c r="BF190" s="4">
        <v>17.600000000000001</v>
      </c>
      <c r="BG190" s="4">
        <v>2.65</v>
      </c>
      <c r="BH190" s="4">
        <v>0.5</v>
      </c>
      <c r="BI190" s="4">
        <v>2</v>
      </c>
      <c r="BJ190" s="4">
        <v>0.26</v>
      </c>
      <c r="BK190" s="4">
        <v>1.4</v>
      </c>
      <c r="BL190" s="4">
        <v>0.28000000000000003</v>
      </c>
      <c r="BM190" s="4">
        <v>0.95</v>
      </c>
      <c r="BN190" s="4">
        <v>0.15</v>
      </c>
      <c r="BO190" s="4">
        <v>0.9</v>
      </c>
      <c r="BP190" s="4">
        <v>0.14000000000000001</v>
      </c>
      <c r="BQ190" s="4">
        <f t="shared" si="102"/>
        <v>0.6947368421052631</v>
      </c>
      <c r="BR190" s="4">
        <f t="shared" si="103"/>
        <v>0.57874999999999999</v>
      </c>
      <c r="BS190" s="4">
        <f t="shared" si="104"/>
        <v>0.5730337078651685</v>
      </c>
      <c r="BT190" s="4">
        <f t="shared" si="105"/>
        <v>0.55000000000000004</v>
      </c>
      <c r="BU190" s="4">
        <f t="shared" si="106"/>
        <v>0.47321428571428575</v>
      </c>
      <c r="BV190" s="4">
        <f t="shared" si="107"/>
        <v>0.45454545454545453</v>
      </c>
      <c r="BW190" s="4">
        <f t="shared" si="108"/>
        <v>0.42553191489361702</v>
      </c>
      <c r="BX190" s="4">
        <f t="shared" si="109"/>
        <v>0.33766233766233766</v>
      </c>
      <c r="BY190" s="4">
        <f t="shared" si="110"/>
        <v>0.31818181818181812</v>
      </c>
      <c r="BZ190" s="4">
        <f t="shared" si="111"/>
        <v>0.22222222222222221</v>
      </c>
      <c r="CA190" s="4">
        <f t="shared" si="112"/>
        <v>0.28000000000000003</v>
      </c>
      <c r="CB190" s="4">
        <f t="shared" si="113"/>
        <v>0.32758620689655171</v>
      </c>
      <c r="CC190" s="4">
        <f t="shared" si="114"/>
        <v>0.37499999999999994</v>
      </c>
      <c r="CD190" s="4">
        <f t="shared" si="115"/>
        <v>0.32142857142857145</v>
      </c>
      <c r="CE190" s="4">
        <f t="shared" si="116"/>
        <v>0.32558139534883723</v>
      </c>
      <c r="CF190" s="4">
        <f t="shared" si="98"/>
        <v>0.96937843617839303</v>
      </c>
      <c r="CG190" s="4"/>
      <c r="CH190" s="4"/>
      <c r="CI190" s="4"/>
      <c r="CJ190" s="4"/>
      <c r="CK190" s="4"/>
    </row>
    <row r="191" spans="1:95" s="1" customFormat="1" x14ac:dyDescent="0.25">
      <c r="A191" s="4" t="s">
        <v>267</v>
      </c>
      <c r="B191" s="4"/>
      <c r="C191" s="4"/>
      <c r="D191" s="4" t="e">
        <f t="shared" si="99"/>
        <v>#VALUE!</v>
      </c>
      <c r="E191" s="4" t="e">
        <f t="shared" si="100"/>
        <v>#VALUE!</v>
      </c>
      <c r="F191" s="4" t="e">
        <f t="shared" si="101"/>
        <v>#VALUE!</v>
      </c>
      <c r="G191" s="4" t="s">
        <v>268</v>
      </c>
      <c r="H191" s="4" t="s">
        <v>269</v>
      </c>
      <c r="I191" s="4" t="s">
        <v>268</v>
      </c>
      <c r="J191" s="4" t="s">
        <v>268</v>
      </c>
      <c r="K191" s="4" t="s">
        <v>268</v>
      </c>
      <c r="L191" s="4" t="s">
        <v>268</v>
      </c>
      <c r="M191" s="4" t="s">
        <v>269</v>
      </c>
      <c r="N191" s="4" t="s">
        <v>268</v>
      </c>
      <c r="O191" s="4" t="s">
        <v>268</v>
      </c>
      <c r="P191" s="4" t="s">
        <v>268</v>
      </c>
      <c r="Q191" s="4" t="s">
        <v>268</v>
      </c>
      <c r="R191" s="4" t="s">
        <v>268</v>
      </c>
      <c r="S191" s="4" t="s">
        <v>269</v>
      </c>
      <c r="T191" s="4" t="e">
        <f t="shared" si="96"/>
        <v>#VALUE!</v>
      </c>
      <c r="U191" s="4" t="s">
        <v>268</v>
      </c>
      <c r="V191" s="4" t="s">
        <v>268</v>
      </c>
      <c r="W191" s="4" t="s">
        <v>268</v>
      </c>
      <c r="X191" s="4" t="s">
        <v>269</v>
      </c>
      <c r="Y191" s="4" t="s">
        <v>268</v>
      </c>
      <c r="Z191" s="4" t="s">
        <v>269</v>
      </c>
      <c r="AA191" s="4" t="s">
        <v>269</v>
      </c>
      <c r="AB191" s="4" t="s">
        <v>268</v>
      </c>
      <c r="AC191" s="4" t="s">
        <v>269</v>
      </c>
      <c r="AD191" s="4" t="s">
        <v>268</v>
      </c>
      <c r="AE191" s="4" t="s">
        <v>268</v>
      </c>
      <c r="AF191" s="4" t="s">
        <v>269</v>
      </c>
      <c r="AG191" s="4" t="s">
        <v>268</v>
      </c>
      <c r="AH191" s="4" t="s">
        <v>268</v>
      </c>
      <c r="AI191" s="4" t="s">
        <v>268</v>
      </c>
      <c r="AJ191" s="4" t="s">
        <v>268</v>
      </c>
      <c r="AK191" s="4" t="s">
        <v>268</v>
      </c>
      <c r="AL191" s="4" t="s">
        <v>268</v>
      </c>
      <c r="AM191" s="4" t="s">
        <v>268</v>
      </c>
      <c r="AN191" s="4" t="s">
        <v>269</v>
      </c>
      <c r="AO191" s="4" t="s">
        <v>268</v>
      </c>
      <c r="AP191" s="4" t="s">
        <v>268</v>
      </c>
      <c r="AQ191" s="4" t="s">
        <v>268</v>
      </c>
      <c r="AR191" s="4" t="s">
        <v>268</v>
      </c>
      <c r="AS191" s="4" t="s">
        <v>268</v>
      </c>
      <c r="AT191" s="4" t="e">
        <v>#VALUE!</v>
      </c>
      <c r="AU191" s="4" t="s">
        <v>268</v>
      </c>
      <c r="AV191" s="4" t="s">
        <v>268</v>
      </c>
      <c r="AW191" s="4" t="s">
        <v>268</v>
      </c>
      <c r="AX191" s="4" t="s">
        <v>268</v>
      </c>
      <c r="AY191" s="4" t="s">
        <v>268</v>
      </c>
      <c r="AZ191" s="4" t="s">
        <v>268</v>
      </c>
      <c r="BA191" s="4" t="e">
        <f t="shared" si="97"/>
        <v>#VALUE!</v>
      </c>
      <c r="BB191" s="4" t="s">
        <v>268</v>
      </c>
      <c r="BC191" s="4" t="s">
        <v>268</v>
      </c>
      <c r="BD191" s="4" t="s">
        <v>268</v>
      </c>
      <c r="BE191" s="4" t="s">
        <v>268</v>
      </c>
      <c r="BF191" s="4" t="s">
        <v>268</v>
      </c>
      <c r="BG191" s="4" t="s">
        <v>268</v>
      </c>
      <c r="BH191" s="4" t="s">
        <v>268</v>
      </c>
      <c r="BI191" s="4" t="s">
        <v>268</v>
      </c>
      <c r="BJ191" s="4" t="s">
        <v>268</v>
      </c>
      <c r="BK191" s="4" t="s">
        <v>268</v>
      </c>
      <c r="BL191" s="4" t="s">
        <v>268</v>
      </c>
      <c r="BM191" s="4" t="s">
        <v>268</v>
      </c>
      <c r="BN191" s="4" t="s">
        <v>268</v>
      </c>
      <c r="BO191" s="4" t="s">
        <v>268</v>
      </c>
      <c r="BP191" s="4" t="s">
        <v>268</v>
      </c>
      <c r="BQ191" s="4"/>
      <c r="BR191" s="4" t="e">
        <f t="shared" si="103"/>
        <v>#VALUE!</v>
      </c>
      <c r="BS191" s="4" t="e">
        <f t="shared" si="104"/>
        <v>#VALUE!</v>
      </c>
      <c r="BT191" s="4" t="e">
        <f t="shared" si="105"/>
        <v>#VALUE!</v>
      </c>
      <c r="BU191" s="4" t="e">
        <f t="shared" si="106"/>
        <v>#VALUE!</v>
      </c>
      <c r="BV191" s="4" t="e">
        <f t="shared" si="107"/>
        <v>#VALUE!</v>
      </c>
      <c r="BW191" s="4" t="e">
        <f t="shared" si="108"/>
        <v>#VALUE!</v>
      </c>
      <c r="BX191" s="4" t="e">
        <f t="shared" si="109"/>
        <v>#VALUE!</v>
      </c>
      <c r="BY191" s="4" t="e">
        <f t="shared" si="110"/>
        <v>#VALUE!</v>
      </c>
      <c r="BZ191" s="4" t="e">
        <f t="shared" si="111"/>
        <v>#VALUE!</v>
      </c>
      <c r="CA191" s="4" t="e">
        <f t="shared" si="112"/>
        <v>#VALUE!</v>
      </c>
      <c r="CB191" s="4" t="e">
        <f t="shared" si="113"/>
        <v>#VALUE!</v>
      </c>
      <c r="CC191" s="4" t="e">
        <f t="shared" si="114"/>
        <v>#VALUE!</v>
      </c>
      <c r="CD191" s="4" t="e">
        <f t="shared" si="115"/>
        <v>#VALUE!</v>
      </c>
      <c r="CE191" s="4" t="e">
        <f t="shared" si="116"/>
        <v>#VALUE!</v>
      </c>
      <c r="CF191" s="4" t="e">
        <f t="shared" si="98"/>
        <v>#VALUE!</v>
      </c>
      <c r="CG191" s="4"/>
      <c r="CH191" s="4"/>
      <c r="CI191" s="4"/>
      <c r="CJ191" s="4"/>
      <c r="CK191" s="4"/>
      <c r="CL191"/>
      <c r="CM191"/>
      <c r="CN191"/>
      <c r="CO191"/>
      <c r="CP191"/>
      <c r="CQ191"/>
    </row>
    <row r="192" spans="1:95" s="1" customFormat="1" x14ac:dyDescent="0.25">
      <c r="A192" s="4" t="s">
        <v>270</v>
      </c>
      <c r="B192" s="4"/>
      <c r="C192" s="4"/>
      <c r="D192" s="4" t="e">
        <f t="shared" si="99"/>
        <v>#VALUE!</v>
      </c>
      <c r="E192" s="4" t="e">
        <f t="shared" si="100"/>
        <v>#VALUE!</v>
      </c>
      <c r="F192" s="4" t="e">
        <f t="shared" si="101"/>
        <v>#VALUE!</v>
      </c>
      <c r="G192" s="4" t="s">
        <v>271</v>
      </c>
      <c r="H192" s="4" t="s">
        <v>272</v>
      </c>
      <c r="I192" s="4" t="s">
        <v>271</v>
      </c>
      <c r="J192" s="4" t="s">
        <v>272</v>
      </c>
      <c r="K192" s="4" t="s">
        <v>271</v>
      </c>
      <c r="L192" s="4" t="s">
        <v>271</v>
      </c>
      <c r="M192" s="4" t="s">
        <v>272</v>
      </c>
      <c r="N192" s="4" t="s">
        <v>271</v>
      </c>
      <c r="O192" s="4" t="s">
        <v>271</v>
      </c>
      <c r="P192" s="4" t="s">
        <v>272</v>
      </c>
      <c r="Q192" s="4" t="s">
        <v>271</v>
      </c>
      <c r="R192" s="4" t="s">
        <v>273</v>
      </c>
      <c r="S192" s="4" t="s">
        <v>272</v>
      </c>
      <c r="T192" s="4" t="e">
        <f t="shared" si="96"/>
        <v>#VALUE!</v>
      </c>
      <c r="U192" s="4" t="s">
        <v>271</v>
      </c>
      <c r="V192" s="4" t="s">
        <v>271</v>
      </c>
      <c r="W192" s="4" t="s">
        <v>271</v>
      </c>
      <c r="X192" s="4" t="s">
        <v>272</v>
      </c>
      <c r="Y192" s="4" t="s">
        <v>273</v>
      </c>
      <c r="Z192" s="4" t="s">
        <v>272</v>
      </c>
      <c r="AA192" s="4" t="s">
        <v>272</v>
      </c>
      <c r="AB192" s="4" t="s">
        <v>271</v>
      </c>
      <c r="AC192" s="4" t="s">
        <v>272</v>
      </c>
      <c r="AD192" s="4" t="s">
        <v>271</v>
      </c>
      <c r="AE192" s="4" t="s">
        <v>273</v>
      </c>
      <c r="AF192" s="4" t="s">
        <v>272</v>
      </c>
      <c r="AG192" s="4" t="s">
        <v>271</v>
      </c>
      <c r="AH192" s="4" t="s">
        <v>274</v>
      </c>
      <c r="AI192" s="4" t="s">
        <v>274</v>
      </c>
      <c r="AJ192" s="4" t="s">
        <v>273</v>
      </c>
      <c r="AK192" s="4" t="s">
        <v>271</v>
      </c>
      <c r="AL192" s="4" t="s">
        <v>273</v>
      </c>
      <c r="AM192" s="4" t="s">
        <v>271</v>
      </c>
      <c r="AN192" s="4" t="s">
        <v>272</v>
      </c>
      <c r="AO192" s="4" t="s">
        <v>271</v>
      </c>
      <c r="AP192" s="4" t="s">
        <v>271</v>
      </c>
      <c r="AQ192" s="4" t="s">
        <v>271</v>
      </c>
      <c r="AR192" s="4" t="s">
        <v>271</v>
      </c>
      <c r="AS192" s="4" t="s">
        <v>271</v>
      </c>
      <c r="AT192" s="4" t="e">
        <v>#VALUE!</v>
      </c>
      <c r="AU192" s="4" t="s">
        <v>271</v>
      </c>
      <c r="AV192" s="4" t="s">
        <v>274</v>
      </c>
      <c r="AW192" s="4" t="s">
        <v>272</v>
      </c>
      <c r="AX192" s="4" t="s">
        <v>274</v>
      </c>
      <c r="AY192" s="4" t="s">
        <v>274</v>
      </c>
      <c r="AZ192" s="4" t="s">
        <v>273</v>
      </c>
      <c r="BA192" s="4" t="e">
        <f t="shared" si="97"/>
        <v>#VALUE!</v>
      </c>
      <c r="BB192" s="4" t="s">
        <v>271</v>
      </c>
      <c r="BC192" s="4" t="s">
        <v>271</v>
      </c>
      <c r="BD192" s="4" t="s">
        <v>271</v>
      </c>
      <c r="BE192" s="4" t="s">
        <v>271</v>
      </c>
      <c r="BF192" s="4" t="s">
        <v>271</v>
      </c>
      <c r="BG192" s="4" t="s">
        <v>271</v>
      </c>
      <c r="BH192" s="4" t="s">
        <v>271</v>
      </c>
      <c r="BI192" s="4" t="s">
        <v>271</v>
      </c>
      <c r="BJ192" s="4" t="s">
        <v>271</v>
      </c>
      <c r="BK192" s="4" t="s">
        <v>271</v>
      </c>
      <c r="BL192" s="4" t="s">
        <v>271</v>
      </c>
      <c r="BM192" s="4" t="s">
        <v>271</v>
      </c>
      <c r="BN192" s="4" t="s">
        <v>271</v>
      </c>
      <c r="BO192" s="4" t="s">
        <v>271</v>
      </c>
      <c r="BP192" s="4" t="s">
        <v>271</v>
      </c>
      <c r="BQ192" s="4"/>
      <c r="BR192" s="4" t="e">
        <f t="shared" si="103"/>
        <v>#VALUE!</v>
      </c>
      <c r="BS192" s="4" t="e">
        <f t="shared" si="104"/>
        <v>#VALUE!</v>
      </c>
      <c r="BT192" s="4" t="e">
        <f t="shared" si="105"/>
        <v>#VALUE!</v>
      </c>
      <c r="BU192" s="4" t="e">
        <f t="shared" si="106"/>
        <v>#VALUE!</v>
      </c>
      <c r="BV192" s="4" t="e">
        <f t="shared" si="107"/>
        <v>#VALUE!</v>
      </c>
      <c r="BW192" s="4" t="e">
        <f t="shared" si="108"/>
        <v>#VALUE!</v>
      </c>
      <c r="BX192" s="4" t="e">
        <f t="shared" si="109"/>
        <v>#VALUE!</v>
      </c>
      <c r="BY192" s="4" t="e">
        <f t="shared" si="110"/>
        <v>#VALUE!</v>
      </c>
      <c r="BZ192" s="4" t="e">
        <f t="shared" si="111"/>
        <v>#VALUE!</v>
      </c>
      <c r="CA192" s="4" t="e">
        <f t="shared" si="112"/>
        <v>#VALUE!</v>
      </c>
      <c r="CB192" s="4" t="e">
        <f t="shared" si="113"/>
        <v>#VALUE!</v>
      </c>
      <c r="CC192" s="4" t="e">
        <f t="shared" si="114"/>
        <v>#VALUE!</v>
      </c>
      <c r="CD192" s="4" t="e">
        <f t="shared" si="115"/>
        <v>#VALUE!</v>
      </c>
      <c r="CE192" s="4" t="e">
        <f t="shared" si="116"/>
        <v>#VALUE!</v>
      </c>
      <c r="CF192" s="4" t="e">
        <f t="shared" si="98"/>
        <v>#VALUE!</v>
      </c>
      <c r="CG192" s="4"/>
      <c r="CH192" s="4"/>
      <c r="CI192" s="4"/>
      <c r="CJ192" s="4"/>
      <c r="CK192" s="4"/>
      <c r="CL192"/>
      <c r="CM192"/>
      <c r="CN192"/>
      <c r="CO192"/>
      <c r="CP192"/>
      <c r="CQ192"/>
    </row>
    <row r="193" spans="1:89" x14ac:dyDescent="0.25">
      <c r="A193" s="4" t="s">
        <v>275</v>
      </c>
      <c r="B193" s="4"/>
      <c r="C193" s="4"/>
      <c r="D193" s="4">
        <f t="shared" si="99"/>
        <v>100</v>
      </c>
      <c r="E193" s="4">
        <f t="shared" si="100"/>
        <v>100</v>
      </c>
      <c r="F193" s="4">
        <f t="shared" si="101"/>
        <v>4000</v>
      </c>
      <c r="G193" s="4">
        <v>0.2</v>
      </c>
      <c r="H193" s="4">
        <v>5.0000000000000001E-3</v>
      </c>
      <c r="I193" s="4">
        <v>1</v>
      </c>
      <c r="J193" s="4">
        <v>20</v>
      </c>
      <c r="K193" s="4">
        <v>0.5</v>
      </c>
      <c r="L193" s="4">
        <v>0.1</v>
      </c>
      <c r="M193" s="4">
        <v>0.01</v>
      </c>
      <c r="N193" s="4">
        <v>0.5</v>
      </c>
      <c r="O193" s="4">
        <v>1</v>
      </c>
      <c r="P193" s="4">
        <v>20</v>
      </c>
      <c r="Q193" s="4">
        <v>0.1</v>
      </c>
      <c r="R193" s="4">
        <v>2</v>
      </c>
      <c r="S193" s="4">
        <v>0.01</v>
      </c>
      <c r="T193" s="4">
        <f t="shared" si="96"/>
        <v>1.7905102954341986E-8</v>
      </c>
      <c r="U193" s="4">
        <v>0.2</v>
      </c>
      <c r="V193" s="4">
        <v>0.2</v>
      </c>
      <c r="W193" s="4">
        <v>0.05</v>
      </c>
      <c r="X193" s="4">
        <v>0.01</v>
      </c>
      <c r="Y193" s="4">
        <v>10</v>
      </c>
      <c r="Z193" s="4">
        <v>5.0000000000000001E-3</v>
      </c>
      <c r="AA193" s="4">
        <v>5.0000000000000001E-3</v>
      </c>
      <c r="AB193" s="4">
        <v>0.5</v>
      </c>
      <c r="AC193" s="4">
        <v>0.01</v>
      </c>
      <c r="AD193" s="4">
        <v>0.5</v>
      </c>
      <c r="AE193" s="4">
        <v>2</v>
      </c>
      <c r="AF193" s="4">
        <v>5.0000000000000001E-3</v>
      </c>
      <c r="AG193" s="4">
        <v>1</v>
      </c>
      <c r="AH193" s="4">
        <v>0.5</v>
      </c>
      <c r="AI193" s="4">
        <v>0.1</v>
      </c>
      <c r="AJ193" s="4">
        <v>50</v>
      </c>
      <c r="AK193" s="4">
        <v>0.1</v>
      </c>
      <c r="AL193" s="4">
        <v>1</v>
      </c>
      <c r="AM193" s="4">
        <v>5</v>
      </c>
      <c r="AN193" s="4">
        <v>5.0000000000000001E-3</v>
      </c>
      <c r="AO193" s="4">
        <v>0.1</v>
      </c>
      <c r="AP193" s="4">
        <v>0.5</v>
      </c>
      <c r="AQ193" s="4">
        <v>0.1</v>
      </c>
      <c r="AR193" s="4">
        <v>0.2</v>
      </c>
      <c r="AS193" s="4">
        <v>0.1</v>
      </c>
      <c r="AT193" s="4">
        <v>50</v>
      </c>
      <c r="AU193" s="4">
        <v>0.1</v>
      </c>
      <c r="AV193" s="4">
        <v>0.5</v>
      </c>
      <c r="AW193" s="4">
        <v>20</v>
      </c>
      <c r="AX193" s="4">
        <v>3</v>
      </c>
      <c r="AY193" s="4">
        <v>1</v>
      </c>
      <c r="AZ193" s="4">
        <v>2</v>
      </c>
      <c r="BA193" s="4">
        <f t="shared" si="97"/>
        <v>3.0349013657056142E-6</v>
      </c>
      <c r="BB193" s="4">
        <v>1</v>
      </c>
      <c r="BC193" s="4">
        <v>0.1</v>
      </c>
      <c r="BD193" s="4">
        <v>0.1</v>
      </c>
      <c r="BE193" s="4">
        <v>0.05</v>
      </c>
      <c r="BF193" s="4">
        <v>0.05</v>
      </c>
      <c r="BG193" s="4">
        <v>0.05</v>
      </c>
      <c r="BH193" s="4">
        <v>0.05</v>
      </c>
      <c r="BI193" s="4">
        <v>0.2</v>
      </c>
      <c r="BJ193" s="4">
        <v>0.02</v>
      </c>
      <c r="BK193" s="4">
        <v>0.05</v>
      </c>
      <c r="BL193" s="4">
        <v>0.02</v>
      </c>
      <c r="BM193" s="4">
        <v>0.05</v>
      </c>
      <c r="BN193" s="4">
        <v>0.05</v>
      </c>
      <c r="BO193" s="4">
        <v>0.05</v>
      </c>
      <c r="BP193" s="4">
        <v>0.02</v>
      </c>
      <c r="BQ193" s="4"/>
      <c r="BR193" s="4">
        <f t="shared" si="103"/>
        <v>1.25E-3</v>
      </c>
      <c r="BS193" s="4">
        <f t="shared" si="104"/>
        <v>5.6179775280898875E-3</v>
      </c>
      <c r="BT193" s="4">
        <f t="shared" si="105"/>
        <v>1.5625000000000001E-3</v>
      </c>
      <c r="BU193" s="4">
        <f t="shared" si="106"/>
        <v>8.9285714285714298E-3</v>
      </c>
      <c r="BV193" s="4">
        <f t="shared" si="107"/>
        <v>4.5454545454545456E-2</v>
      </c>
      <c r="BW193" s="4">
        <f t="shared" si="108"/>
        <v>4.2553191489361701E-2</v>
      </c>
      <c r="BX193" s="4">
        <f t="shared" si="109"/>
        <v>2.5974025974025972E-2</v>
      </c>
      <c r="BY193" s="4">
        <f t="shared" si="110"/>
        <v>1.1363636363636364E-2</v>
      </c>
      <c r="BZ193" s="4">
        <f t="shared" si="111"/>
        <v>3.7037037037037035E-2</v>
      </c>
      <c r="CA193" s="4">
        <f t="shared" si="112"/>
        <v>0.02</v>
      </c>
      <c r="CB193" s="4">
        <f t="shared" si="113"/>
        <v>1.7241379310344827E-2</v>
      </c>
      <c r="CC193" s="4">
        <f t="shared" si="114"/>
        <v>0.125</v>
      </c>
      <c r="CD193" s="4">
        <f t="shared" si="115"/>
        <v>1.785714285714286E-2</v>
      </c>
      <c r="CE193" s="4">
        <f t="shared" si="116"/>
        <v>4.6511627906976744E-2</v>
      </c>
      <c r="CF193" s="4">
        <f t="shared" si="98"/>
        <v>6.1882812500000009E-2</v>
      </c>
      <c r="CG193" s="4"/>
      <c r="CH193" s="4"/>
      <c r="CI193" s="4"/>
      <c r="CJ193" s="4"/>
      <c r="CK193" s="4"/>
    </row>
  </sheetData>
  <sortState ref="A2:CK193">
    <sortCondition ref="B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="90" zoomScaleNormal="90" workbookViewId="0">
      <selection activeCell="O1" sqref="O1:O1048576"/>
    </sheetView>
  </sheetViews>
  <sheetFormatPr defaultRowHeight="15" x14ac:dyDescent="0.25"/>
  <cols>
    <col min="1" max="1" width="7.42578125" bestFit="1" customWidth="1"/>
    <col min="2" max="2" width="9.42578125" bestFit="1" customWidth="1"/>
    <col min="3" max="3" width="12.140625" bestFit="1" customWidth="1"/>
    <col min="4" max="4" width="10.85546875" bestFit="1" customWidth="1"/>
    <col min="5" max="6" width="4.85546875" bestFit="1" customWidth="1"/>
    <col min="7" max="7" width="2.85546875" bestFit="1" customWidth="1"/>
    <col min="8" max="8" width="8.85546875" bestFit="1" customWidth="1"/>
    <col min="9" max="9" width="9.42578125" bestFit="1" customWidth="1"/>
    <col min="10" max="10" width="10.140625" customWidth="1"/>
    <col min="11" max="11" width="2.85546875" bestFit="1" customWidth="1"/>
    <col min="12" max="12" width="5.5703125" bestFit="1" customWidth="1"/>
    <col min="13" max="13" width="11.5703125" bestFit="1" customWidth="1"/>
    <col min="14" max="14" width="12.140625" bestFit="1" customWidth="1"/>
  </cols>
  <sheetData>
    <row r="1" spans="1:14" x14ac:dyDescent="0.25">
      <c r="A1" t="s">
        <v>276</v>
      </c>
      <c r="B1" t="s">
        <v>277</v>
      </c>
      <c r="C1" t="s">
        <v>571</v>
      </c>
      <c r="D1" t="s">
        <v>278</v>
      </c>
      <c r="E1" t="s">
        <v>279</v>
      </c>
      <c r="F1" t="s">
        <v>280</v>
      </c>
      <c r="G1" t="s">
        <v>281</v>
      </c>
      <c r="H1" t="s">
        <v>282</v>
      </c>
      <c r="I1" t="s">
        <v>283</v>
      </c>
      <c r="J1" t="s">
        <v>284</v>
      </c>
      <c r="K1" t="s">
        <v>285</v>
      </c>
      <c r="L1" t="s">
        <v>286</v>
      </c>
      <c r="M1" t="s">
        <v>287</v>
      </c>
      <c r="N1" t="s">
        <v>288</v>
      </c>
    </row>
    <row r="2" spans="1:14" x14ac:dyDescent="0.25">
      <c r="A2" t="s">
        <v>289</v>
      </c>
      <c r="B2">
        <v>165.2</v>
      </c>
      <c r="C2" t="s">
        <v>64</v>
      </c>
      <c r="D2">
        <v>0.45</v>
      </c>
      <c r="E2">
        <v>0.03</v>
      </c>
      <c r="F2">
        <v>0.04</v>
      </c>
      <c r="G2">
        <v>0.32</v>
      </c>
      <c r="H2">
        <v>359.03309999999999</v>
      </c>
      <c r="I2">
        <v>-1</v>
      </c>
      <c r="J2">
        <v>8.8888888888888893</v>
      </c>
      <c r="K2">
        <v>71.111111111111114</v>
      </c>
      <c r="L2">
        <v>0.125</v>
      </c>
      <c r="M2">
        <v>6.666666666666667</v>
      </c>
      <c r="N2">
        <f>E2/(E2+F2)</f>
        <v>0.42857142857142849</v>
      </c>
    </row>
    <row r="3" spans="1:14" x14ac:dyDescent="0.25">
      <c r="A3" t="s">
        <v>290</v>
      </c>
      <c r="B3">
        <v>166.3</v>
      </c>
      <c r="C3" t="s">
        <v>64</v>
      </c>
      <c r="D3">
        <v>0.23</v>
      </c>
      <c r="E3">
        <v>0.01</v>
      </c>
      <c r="F3">
        <v>0.03</v>
      </c>
      <c r="G3">
        <v>0.11</v>
      </c>
      <c r="H3" t="s">
        <v>291</v>
      </c>
      <c r="J3">
        <v>13.043478260869565</v>
      </c>
      <c r="K3">
        <v>47.826086956521735</v>
      </c>
      <c r="L3">
        <v>0.27272727272727271</v>
      </c>
      <c r="M3">
        <v>4.3478260869565215</v>
      </c>
      <c r="N3">
        <f t="shared" ref="N3:N43" si="0">E3/(E3+F3)</f>
        <v>0.25</v>
      </c>
    </row>
    <row r="4" spans="1:14" x14ac:dyDescent="0.25">
      <c r="A4" t="s">
        <v>292</v>
      </c>
      <c r="B4">
        <v>167.3</v>
      </c>
      <c r="C4" t="s">
        <v>64</v>
      </c>
      <c r="D4">
        <v>0.25</v>
      </c>
      <c r="E4">
        <v>0.01</v>
      </c>
      <c r="F4">
        <v>0.02</v>
      </c>
      <c r="G4">
        <v>0.17</v>
      </c>
      <c r="H4">
        <v>345.90230000000003</v>
      </c>
      <c r="I4">
        <v>-1</v>
      </c>
      <c r="J4">
        <v>8</v>
      </c>
      <c r="K4">
        <v>68</v>
      </c>
      <c r="L4">
        <v>0.11764705882352941</v>
      </c>
      <c r="M4">
        <v>4</v>
      </c>
      <c r="N4">
        <f t="shared" si="0"/>
        <v>0.33333333333333337</v>
      </c>
    </row>
    <row r="5" spans="1:14" x14ac:dyDescent="0.25">
      <c r="A5" t="s">
        <v>293</v>
      </c>
      <c r="B5">
        <v>167.9</v>
      </c>
      <c r="C5" t="s">
        <v>64</v>
      </c>
      <c r="D5">
        <v>0.4</v>
      </c>
      <c r="E5">
        <v>0.04</v>
      </c>
      <c r="F5">
        <v>7.0000000000000007E-2</v>
      </c>
      <c r="G5">
        <v>0.32</v>
      </c>
      <c r="H5">
        <v>308.81630000000001</v>
      </c>
      <c r="I5">
        <v>-1</v>
      </c>
      <c r="J5">
        <v>17.5</v>
      </c>
      <c r="K5">
        <v>80</v>
      </c>
      <c r="L5">
        <v>0.21875000000000003</v>
      </c>
      <c r="M5">
        <v>10</v>
      </c>
      <c r="N5">
        <f t="shared" si="0"/>
        <v>0.36363636363636359</v>
      </c>
    </row>
    <row r="6" spans="1:14" x14ac:dyDescent="0.25">
      <c r="A6" t="s">
        <v>294</v>
      </c>
      <c r="B6">
        <v>169.9</v>
      </c>
      <c r="C6" t="s">
        <v>64</v>
      </c>
      <c r="D6">
        <v>0.74</v>
      </c>
      <c r="E6">
        <v>0.02</v>
      </c>
      <c r="F6">
        <v>0.09</v>
      </c>
      <c r="G6">
        <v>0.22</v>
      </c>
      <c r="H6">
        <v>333.52980000000002</v>
      </c>
      <c r="I6">
        <v>-1</v>
      </c>
      <c r="J6">
        <v>12.162162162162163</v>
      </c>
      <c r="K6">
        <v>29.72972972972973</v>
      </c>
      <c r="L6">
        <v>0.40909090909090906</v>
      </c>
      <c r="M6">
        <v>2.7027027027027026</v>
      </c>
      <c r="N6">
        <f t="shared" si="0"/>
        <v>0.18181818181818182</v>
      </c>
    </row>
    <row r="7" spans="1:14" x14ac:dyDescent="0.25">
      <c r="A7" t="s">
        <v>295</v>
      </c>
      <c r="B7">
        <v>170.7</v>
      </c>
      <c r="C7" t="s">
        <v>64</v>
      </c>
      <c r="D7">
        <v>0.21</v>
      </c>
      <c r="E7">
        <v>0.01</v>
      </c>
      <c r="F7">
        <v>0.03</v>
      </c>
      <c r="G7">
        <v>0.1</v>
      </c>
      <c r="H7">
        <v>552.65949999999998</v>
      </c>
      <c r="I7">
        <v>2.7878709999999991</v>
      </c>
      <c r="J7">
        <v>14.285714285714286</v>
      </c>
      <c r="K7">
        <v>47.61904761904762</v>
      </c>
      <c r="L7">
        <v>0.3</v>
      </c>
      <c r="M7">
        <v>4.7619047619047628</v>
      </c>
      <c r="N7">
        <f t="shared" si="0"/>
        <v>0.25</v>
      </c>
    </row>
    <row r="8" spans="1:14" x14ac:dyDescent="0.25">
      <c r="A8" t="s">
        <v>296</v>
      </c>
      <c r="B8">
        <v>171.8</v>
      </c>
      <c r="C8" t="s">
        <v>64</v>
      </c>
      <c r="D8">
        <v>0.12</v>
      </c>
      <c r="E8">
        <v>0</v>
      </c>
      <c r="F8">
        <v>0.02</v>
      </c>
      <c r="G8">
        <v>0.08</v>
      </c>
      <c r="H8">
        <v>337.6508</v>
      </c>
      <c r="I8">
        <v>-1</v>
      </c>
      <c r="J8">
        <v>16.666666666666668</v>
      </c>
      <c r="K8">
        <v>66.666666666666671</v>
      </c>
      <c r="L8">
        <v>0.25</v>
      </c>
      <c r="M8">
        <v>0</v>
      </c>
      <c r="N8">
        <f t="shared" si="0"/>
        <v>0</v>
      </c>
    </row>
    <row r="9" spans="1:14" x14ac:dyDescent="0.25">
      <c r="A9" t="s">
        <v>297</v>
      </c>
      <c r="B9">
        <v>172.8</v>
      </c>
      <c r="C9" t="s">
        <v>64</v>
      </c>
      <c r="D9">
        <v>0.06</v>
      </c>
      <c r="E9">
        <v>0</v>
      </c>
      <c r="F9">
        <v>0</v>
      </c>
      <c r="G9">
        <v>0.02</v>
      </c>
      <c r="H9">
        <v>335.51600000000002</v>
      </c>
      <c r="I9">
        <v>-1</v>
      </c>
      <c r="J9">
        <v>0</v>
      </c>
      <c r="K9">
        <v>33.333333333333336</v>
      </c>
      <c r="L9">
        <v>0</v>
      </c>
      <c r="M9">
        <v>0</v>
      </c>
      <c r="N9" t="e">
        <f t="shared" si="0"/>
        <v>#DIV/0!</v>
      </c>
    </row>
    <row r="10" spans="1:14" x14ac:dyDescent="0.25">
      <c r="A10" t="s">
        <v>298</v>
      </c>
      <c r="B10">
        <v>173.9</v>
      </c>
      <c r="C10" t="s">
        <v>64</v>
      </c>
      <c r="D10">
        <v>0.05</v>
      </c>
      <c r="E10">
        <v>0</v>
      </c>
      <c r="F10">
        <v>0</v>
      </c>
      <c r="G10">
        <v>0</v>
      </c>
      <c r="H10">
        <v>389.58069999999998</v>
      </c>
      <c r="I10">
        <v>-1</v>
      </c>
      <c r="J10">
        <v>0</v>
      </c>
      <c r="K10">
        <v>0</v>
      </c>
      <c r="M10">
        <v>0</v>
      </c>
      <c r="N10" t="e">
        <f t="shared" si="0"/>
        <v>#DIV/0!</v>
      </c>
    </row>
    <row r="11" spans="1:14" x14ac:dyDescent="0.25">
      <c r="A11" t="s">
        <v>299</v>
      </c>
      <c r="B11">
        <v>185.9</v>
      </c>
      <c r="C11" t="s">
        <v>64</v>
      </c>
      <c r="D11">
        <v>0.38</v>
      </c>
      <c r="E11">
        <v>0.01</v>
      </c>
      <c r="F11">
        <v>0.04</v>
      </c>
      <c r="G11">
        <v>0.25</v>
      </c>
      <c r="H11">
        <v>314.48779999999999</v>
      </c>
      <c r="I11">
        <v>-1</v>
      </c>
      <c r="J11">
        <v>10.526315789473685</v>
      </c>
      <c r="K11">
        <v>65.78947368421052</v>
      </c>
      <c r="L11">
        <v>0.16</v>
      </c>
      <c r="M11">
        <v>2.6315789473684208</v>
      </c>
      <c r="N11">
        <f t="shared" si="0"/>
        <v>0.19999999999999998</v>
      </c>
    </row>
    <row r="12" spans="1:14" x14ac:dyDescent="0.25">
      <c r="A12" t="s">
        <v>300</v>
      </c>
      <c r="B12">
        <v>198.4</v>
      </c>
      <c r="C12" t="s">
        <v>64</v>
      </c>
      <c r="D12">
        <v>0.19</v>
      </c>
      <c r="E12">
        <v>0</v>
      </c>
      <c r="F12">
        <v>0</v>
      </c>
      <c r="G12">
        <v>0.16</v>
      </c>
      <c r="H12">
        <v>609.22609999999997</v>
      </c>
      <c r="I12">
        <v>3.8060697999999977</v>
      </c>
      <c r="J12">
        <v>0</v>
      </c>
      <c r="K12">
        <v>84.21052631578948</v>
      </c>
      <c r="L12">
        <v>0</v>
      </c>
      <c r="M12">
        <v>0</v>
      </c>
      <c r="N12" t="e">
        <f t="shared" si="0"/>
        <v>#DIV/0!</v>
      </c>
    </row>
    <row r="13" spans="1:14" x14ac:dyDescent="0.25">
      <c r="A13" t="s">
        <v>301</v>
      </c>
      <c r="B13">
        <v>210.5</v>
      </c>
      <c r="C13" t="s">
        <v>64</v>
      </c>
      <c r="D13">
        <v>0.2</v>
      </c>
      <c r="E13">
        <v>0</v>
      </c>
      <c r="F13">
        <v>0.02</v>
      </c>
      <c r="G13">
        <v>0.17</v>
      </c>
      <c r="H13">
        <v>606.38720000000001</v>
      </c>
      <c r="I13">
        <v>3.754969599999999</v>
      </c>
      <c r="J13">
        <v>10</v>
      </c>
      <c r="K13">
        <v>85</v>
      </c>
      <c r="L13">
        <v>0.11764705882352941</v>
      </c>
      <c r="M13">
        <v>0</v>
      </c>
      <c r="N13">
        <f t="shared" si="0"/>
        <v>0</v>
      </c>
    </row>
    <row r="14" spans="1:14" x14ac:dyDescent="0.25">
      <c r="A14" t="s">
        <v>302</v>
      </c>
      <c r="B14">
        <v>222.9</v>
      </c>
      <c r="C14" t="s">
        <v>64</v>
      </c>
      <c r="D14">
        <v>0.42</v>
      </c>
      <c r="E14">
        <v>0</v>
      </c>
      <c r="F14">
        <v>0.01</v>
      </c>
      <c r="G14">
        <v>0.41</v>
      </c>
      <c r="H14">
        <v>431.86869999999999</v>
      </c>
      <c r="I14">
        <v>0.61363659999999864</v>
      </c>
      <c r="J14">
        <v>2.3809523809523809</v>
      </c>
      <c r="K14">
        <v>97.61904761904762</v>
      </c>
      <c r="L14">
        <v>2.4390243902439025E-2</v>
      </c>
      <c r="M14">
        <v>0</v>
      </c>
      <c r="N14">
        <f t="shared" si="0"/>
        <v>0</v>
      </c>
    </row>
    <row r="15" spans="1:14" x14ac:dyDescent="0.25">
      <c r="A15" t="s">
        <v>303</v>
      </c>
      <c r="B15">
        <v>236.1</v>
      </c>
      <c r="C15" t="s">
        <v>64</v>
      </c>
      <c r="D15">
        <v>0.22</v>
      </c>
      <c r="E15">
        <v>0</v>
      </c>
      <c r="F15">
        <v>0</v>
      </c>
      <c r="G15">
        <v>0.41</v>
      </c>
      <c r="H15">
        <v>342.04309999999998</v>
      </c>
      <c r="I15">
        <v>-1</v>
      </c>
      <c r="J15">
        <v>0</v>
      </c>
      <c r="K15">
        <v>186.36363636363637</v>
      </c>
      <c r="L15">
        <v>0</v>
      </c>
      <c r="M15">
        <v>0</v>
      </c>
      <c r="N15" t="e">
        <f t="shared" si="0"/>
        <v>#DIV/0!</v>
      </c>
    </row>
    <row r="16" spans="1:14" x14ac:dyDescent="0.25">
      <c r="A16" t="s">
        <v>304</v>
      </c>
      <c r="B16">
        <v>248.6</v>
      </c>
      <c r="C16" t="s">
        <v>64</v>
      </c>
      <c r="D16">
        <v>0.2</v>
      </c>
      <c r="E16">
        <v>0.01</v>
      </c>
      <c r="F16">
        <v>0.01</v>
      </c>
      <c r="G16">
        <v>0.19</v>
      </c>
      <c r="H16">
        <v>369.17039999999997</v>
      </c>
      <c r="I16">
        <v>-1</v>
      </c>
      <c r="J16">
        <v>5</v>
      </c>
      <c r="K16">
        <v>95</v>
      </c>
      <c r="L16">
        <v>5.2631578947368418E-2</v>
      </c>
      <c r="M16">
        <v>5</v>
      </c>
      <c r="N16">
        <f t="shared" si="0"/>
        <v>0.5</v>
      </c>
    </row>
    <row r="17" spans="1:14" x14ac:dyDescent="0.25">
      <c r="A17" t="s">
        <v>305</v>
      </c>
      <c r="B17">
        <v>262.60000000000002</v>
      </c>
      <c r="C17" t="s">
        <v>64</v>
      </c>
      <c r="D17">
        <v>0.17</v>
      </c>
      <c r="E17">
        <v>0</v>
      </c>
      <c r="F17">
        <v>0</v>
      </c>
      <c r="G17">
        <v>0.14000000000000001</v>
      </c>
      <c r="H17">
        <v>549.66520000000003</v>
      </c>
      <c r="I17">
        <v>2.7339735999999988</v>
      </c>
      <c r="J17">
        <v>0</v>
      </c>
      <c r="K17">
        <v>82.352941176470594</v>
      </c>
      <c r="L17">
        <v>0</v>
      </c>
      <c r="M17">
        <v>0</v>
      </c>
      <c r="N17" t="e">
        <f t="shared" si="0"/>
        <v>#DIV/0!</v>
      </c>
    </row>
    <row r="18" spans="1:14" x14ac:dyDescent="0.25">
      <c r="A18" t="s">
        <v>306</v>
      </c>
      <c r="B18">
        <v>279.10000000000002</v>
      </c>
      <c r="C18" t="s">
        <v>64</v>
      </c>
      <c r="D18">
        <v>0.22</v>
      </c>
      <c r="E18">
        <v>0.01</v>
      </c>
      <c r="F18">
        <v>0.05</v>
      </c>
      <c r="G18">
        <v>0.23</v>
      </c>
      <c r="H18">
        <v>333.47750000000002</v>
      </c>
      <c r="I18">
        <v>-1</v>
      </c>
      <c r="J18">
        <v>22.727272727272727</v>
      </c>
      <c r="K18">
        <v>104.54545454545455</v>
      </c>
      <c r="L18">
        <v>0.21739130434782608</v>
      </c>
      <c r="M18">
        <v>4.5454545454545459</v>
      </c>
      <c r="N18">
        <f t="shared" si="0"/>
        <v>0.16666666666666666</v>
      </c>
    </row>
    <row r="19" spans="1:14" x14ac:dyDescent="0.25">
      <c r="A19" t="s">
        <v>307</v>
      </c>
      <c r="B19">
        <v>293.89999999999998</v>
      </c>
      <c r="C19" t="s">
        <v>64</v>
      </c>
      <c r="D19">
        <v>0.2</v>
      </c>
      <c r="E19">
        <v>0.01</v>
      </c>
      <c r="F19">
        <v>0.02</v>
      </c>
      <c r="G19">
        <v>0.24</v>
      </c>
      <c r="H19">
        <v>318.52460000000002</v>
      </c>
      <c r="I19">
        <v>-1</v>
      </c>
      <c r="J19">
        <v>10</v>
      </c>
      <c r="K19">
        <v>120</v>
      </c>
      <c r="L19">
        <v>8.3333333333333343E-2</v>
      </c>
      <c r="M19">
        <v>5</v>
      </c>
      <c r="N19">
        <f t="shared" si="0"/>
        <v>0.33333333333333337</v>
      </c>
    </row>
    <row r="20" spans="1:14" x14ac:dyDescent="0.25">
      <c r="A20" t="s">
        <v>308</v>
      </c>
      <c r="B20">
        <v>308.89999999999998</v>
      </c>
      <c r="C20" t="s">
        <v>64</v>
      </c>
      <c r="D20">
        <v>0.15</v>
      </c>
      <c r="E20">
        <v>0</v>
      </c>
      <c r="F20">
        <v>0</v>
      </c>
      <c r="G20">
        <v>0.15</v>
      </c>
      <c r="H20">
        <v>575.54660000000001</v>
      </c>
      <c r="I20">
        <v>3.1998387999999984</v>
      </c>
      <c r="J20">
        <v>0</v>
      </c>
      <c r="K20">
        <v>100</v>
      </c>
      <c r="L20">
        <v>0</v>
      </c>
      <c r="M20">
        <v>0</v>
      </c>
      <c r="N20" t="e">
        <f t="shared" si="0"/>
        <v>#DIV/0!</v>
      </c>
    </row>
    <row r="21" spans="1:14" x14ac:dyDescent="0.25">
      <c r="A21" t="s">
        <v>309</v>
      </c>
      <c r="B21">
        <v>325</v>
      </c>
      <c r="C21" t="s">
        <v>64</v>
      </c>
      <c r="D21">
        <v>0.17</v>
      </c>
      <c r="E21">
        <v>0.01</v>
      </c>
      <c r="F21">
        <v>0.02</v>
      </c>
      <c r="G21">
        <v>0.1</v>
      </c>
      <c r="H21">
        <v>367.98919999999998</v>
      </c>
      <c r="I21">
        <v>-1</v>
      </c>
      <c r="J21">
        <v>11.76470588235294</v>
      </c>
      <c r="K21">
        <v>58.823529411764703</v>
      </c>
      <c r="L21">
        <v>0.19999999999999998</v>
      </c>
      <c r="M21">
        <v>5.8823529411764701</v>
      </c>
      <c r="N21">
        <f t="shared" si="0"/>
        <v>0.33333333333333337</v>
      </c>
    </row>
    <row r="22" spans="1:14" x14ac:dyDescent="0.25">
      <c r="A22" t="s">
        <v>310</v>
      </c>
      <c r="B22">
        <v>341.7</v>
      </c>
      <c r="C22" t="s">
        <v>64</v>
      </c>
      <c r="D22">
        <v>0.57999999999999996</v>
      </c>
      <c r="E22">
        <v>0.01</v>
      </c>
      <c r="F22">
        <v>0.02</v>
      </c>
      <c r="G22">
        <v>0.32</v>
      </c>
      <c r="H22">
        <v>335.70569999999998</v>
      </c>
      <c r="I22">
        <v>-1</v>
      </c>
      <c r="J22">
        <v>3.4482758620689657</v>
      </c>
      <c r="K22">
        <v>55.172413793103452</v>
      </c>
      <c r="L22">
        <v>6.25E-2</v>
      </c>
      <c r="M22">
        <v>1.7241379310344831</v>
      </c>
      <c r="N22">
        <f t="shared" si="0"/>
        <v>0.33333333333333337</v>
      </c>
    </row>
    <row r="23" spans="1:14" x14ac:dyDescent="0.25">
      <c r="A23" t="s">
        <v>311</v>
      </c>
      <c r="B23">
        <v>496.66</v>
      </c>
      <c r="C23" t="s">
        <v>203</v>
      </c>
      <c r="D23">
        <v>0.21</v>
      </c>
      <c r="E23">
        <v>0</v>
      </c>
      <c r="F23">
        <v>0.03</v>
      </c>
      <c r="G23">
        <v>0.3</v>
      </c>
      <c r="H23">
        <v>363.80009999999999</v>
      </c>
      <c r="I23">
        <v>-1</v>
      </c>
      <c r="J23">
        <v>14.285714285714286</v>
      </c>
      <c r="K23">
        <v>142.85714285714286</v>
      </c>
      <c r="L23">
        <v>0.1</v>
      </c>
      <c r="M23">
        <v>0</v>
      </c>
      <c r="N23">
        <f t="shared" si="0"/>
        <v>0</v>
      </c>
    </row>
    <row r="24" spans="1:14" x14ac:dyDescent="0.25">
      <c r="A24" t="s">
        <v>312</v>
      </c>
      <c r="B24">
        <v>508.6</v>
      </c>
      <c r="C24" t="s">
        <v>203</v>
      </c>
      <c r="D24">
        <v>0.28999999999999998</v>
      </c>
      <c r="E24">
        <v>0.03</v>
      </c>
      <c r="F24">
        <v>0.12</v>
      </c>
      <c r="G24">
        <v>0.36</v>
      </c>
      <c r="H24">
        <v>322.5342</v>
      </c>
      <c r="I24">
        <v>-1</v>
      </c>
      <c r="J24">
        <v>41.379310344827587</v>
      </c>
      <c r="K24">
        <v>124.13793103448276</v>
      </c>
      <c r="L24">
        <v>0.33333333333333331</v>
      </c>
      <c r="M24">
        <v>10.344827586206897</v>
      </c>
      <c r="N24">
        <f t="shared" si="0"/>
        <v>0.2</v>
      </c>
    </row>
    <row r="25" spans="1:14" x14ac:dyDescent="0.25">
      <c r="A25" t="s">
        <v>313</v>
      </c>
      <c r="B25">
        <v>519.36</v>
      </c>
      <c r="C25" t="s">
        <v>203</v>
      </c>
      <c r="D25">
        <v>0.28999999999999998</v>
      </c>
      <c r="E25">
        <v>0.01</v>
      </c>
      <c r="F25">
        <v>0.03</v>
      </c>
      <c r="G25">
        <v>0.47</v>
      </c>
      <c r="H25">
        <v>308.3734</v>
      </c>
      <c r="I25">
        <v>-1</v>
      </c>
      <c r="J25">
        <v>10.344827586206897</v>
      </c>
      <c r="K25">
        <v>162.06896551724139</v>
      </c>
      <c r="L25">
        <v>6.3829787234042548E-2</v>
      </c>
      <c r="M25">
        <v>3.4482758620689662</v>
      </c>
      <c r="N25">
        <f t="shared" si="0"/>
        <v>0.25</v>
      </c>
    </row>
    <row r="26" spans="1:14" x14ac:dyDescent="0.25">
      <c r="A26" t="s">
        <v>314</v>
      </c>
      <c r="B26">
        <v>531.16999999999996</v>
      </c>
      <c r="C26" t="s">
        <v>203</v>
      </c>
      <c r="D26">
        <v>0.43</v>
      </c>
      <c r="E26">
        <v>0</v>
      </c>
      <c r="F26">
        <v>0.06</v>
      </c>
      <c r="G26">
        <v>0.22</v>
      </c>
      <c r="H26">
        <v>357.78809999999999</v>
      </c>
      <c r="I26">
        <v>-1</v>
      </c>
      <c r="J26">
        <v>13.953488372093023</v>
      </c>
      <c r="K26">
        <v>51.162790697674417</v>
      </c>
      <c r="L26">
        <v>0.27272727272727271</v>
      </c>
      <c r="M26">
        <v>0</v>
      </c>
      <c r="N26">
        <f t="shared" si="0"/>
        <v>0</v>
      </c>
    </row>
    <row r="27" spans="1:14" x14ac:dyDescent="0.25">
      <c r="A27" t="s">
        <v>315</v>
      </c>
      <c r="B27">
        <v>539.1</v>
      </c>
      <c r="C27" t="s">
        <v>203</v>
      </c>
      <c r="D27">
        <v>0.61</v>
      </c>
      <c r="E27">
        <v>0.09</v>
      </c>
      <c r="F27">
        <v>0.22</v>
      </c>
      <c r="G27">
        <v>0.31</v>
      </c>
      <c r="H27">
        <v>439.8485</v>
      </c>
      <c r="I27">
        <v>0.75727299999999964</v>
      </c>
      <c r="J27">
        <v>36.065573770491802</v>
      </c>
      <c r="K27">
        <v>50.819672131147541</v>
      </c>
      <c r="L27">
        <v>0.70967741935483875</v>
      </c>
      <c r="M27">
        <v>14.754098360655737</v>
      </c>
      <c r="N27">
        <f t="shared" si="0"/>
        <v>0.29032258064516125</v>
      </c>
    </row>
    <row r="28" spans="1:14" x14ac:dyDescent="0.25">
      <c r="A28" t="s">
        <v>316</v>
      </c>
      <c r="B28">
        <v>540.70000000000005</v>
      </c>
      <c r="C28" t="s">
        <v>203</v>
      </c>
      <c r="D28">
        <v>0.71</v>
      </c>
      <c r="E28">
        <v>0.13</v>
      </c>
      <c r="F28">
        <v>0.39</v>
      </c>
      <c r="G28">
        <v>0.28000000000000003</v>
      </c>
      <c r="H28">
        <v>450.78829999999999</v>
      </c>
      <c r="I28">
        <v>0.95418939999999886</v>
      </c>
      <c r="J28">
        <v>54.929577464788736</v>
      </c>
      <c r="K28">
        <v>39.436619718309863</v>
      </c>
      <c r="L28">
        <v>1.3928571428571428</v>
      </c>
      <c r="M28">
        <v>18.30985915492958</v>
      </c>
      <c r="N28">
        <f t="shared" si="0"/>
        <v>0.25</v>
      </c>
    </row>
    <row r="29" spans="1:14" x14ac:dyDescent="0.25">
      <c r="A29" t="s">
        <v>317</v>
      </c>
      <c r="B29">
        <v>541.45000000000005</v>
      </c>
      <c r="C29" t="s">
        <v>203</v>
      </c>
      <c r="D29">
        <v>0.94</v>
      </c>
      <c r="E29">
        <v>0.13</v>
      </c>
      <c r="F29">
        <v>0.49</v>
      </c>
      <c r="G29">
        <v>0.28000000000000003</v>
      </c>
      <c r="H29">
        <v>438.33460000000002</v>
      </c>
      <c r="I29">
        <v>0.73002279999999953</v>
      </c>
      <c r="J29">
        <v>52.12765957446809</v>
      </c>
      <c r="K29">
        <v>29.787234042553198</v>
      </c>
      <c r="L29">
        <v>1.7499999999999998</v>
      </c>
      <c r="M29">
        <v>13.829787234042554</v>
      </c>
      <c r="N29">
        <f t="shared" si="0"/>
        <v>0.20967741935483872</v>
      </c>
    </row>
    <row r="30" spans="1:14" x14ac:dyDescent="0.25">
      <c r="A30" t="s">
        <v>318</v>
      </c>
      <c r="B30">
        <v>544.5</v>
      </c>
      <c r="C30" t="s">
        <v>203</v>
      </c>
      <c r="D30">
        <v>3.74</v>
      </c>
      <c r="E30">
        <v>1.37</v>
      </c>
      <c r="F30">
        <v>5.53</v>
      </c>
      <c r="G30">
        <v>0.28999999999999998</v>
      </c>
      <c r="H30">
        <v>432.8766</v>
      </c>
      <c r="I30">
        <v>0.63177879999999931</v>
      </c>
      <c r="J30">
        <v>147.8609625668449</v>
      </c>
      <c r="K30">
        <v>7.7540106951871648</v>
      </c>
      <c r="L30">
        <v>19.068965517241381</v>
      </c>
      <c r="M30">
        <v>36.63101604278075</v>
      </c>
      <c r="N30">
        <f t="shared" si="0"/>
        <v>0.19855072463768117</v>
      </c>
    </row>
    <row r="31" spans="1:14" x14ac:dyDescent="0.25">
      <c r="A31" t="s">
        <v>319</v>
      </c>
      <c r="B31">
        <v>544.79999999999995</v>
      </c>
      <c r="C31" t="s">
        <v>203</v>
      </c>
      <c r="D31">
        <v>3.52</v>
      </c>
      <c r="E31">
        <v>1.5</v>
      </c>
      <c r="F31">
        <v>5.38</v>
      </c>
      <c r="G31">
        <v>0.08</v>
      </c>
      <c r="H31">
        <v>430.42059999999998</v>
      </c>
      <c r="I31">
        <v>0.58757079999999906</v>
      </c>
      <c r="J31">
        <v>152.84090909090909</v>
      </c>
      <c r="K31">
        <v>2.2727272727272729</v>
      </c>
      <c r="L31">
        <v>67.25</v>
      </c>
      <c r="M31">
        <v>42.613636363636367</v>
      </c>
      <c r="N31">
        <f t="shared" si="0"/>
        <v>0.21802325581395349</v>
      </c>
    </row>
    <row r="32" spans="1:14" x14ac:dyDescent="0.25">
      <c r="A32" t="s">
        <v>320</v>
      </c>
      <c r="B32">
        <v>546.79999999999995</v>
      </c>
      <c r="C32" t="s">
        <v>203</v>
      </c>
      <c r="D32">
        <v>2.79</v>
      </c>
      <c r="E32">
        <v>1.04</v>
      </c>
      <c r="F32">
        <v>3.42</v>
      </c>
      <c r="G32">
        <v>0.35</v>
      </c>
      <c r="H32">
        <v>435.7604</v>
      </c>
      <c r="I32">
        <v>0.68368719999999961</v>
      </c>
      <c r="J32">
        <v>122.58064516129032</v>
      </c>
      <c r="K32">
        <v>12.544802867383513</v>
      </c>
      <c r="L32">
        <v>9.7714285714285722</v>
      </c>
      <c r="M32">
        <v>37.275985663082437</v>
      </c>
      <c r="N32">
        <f t="shared" si="0"/>
        <v>0.23318385650224216</v>
      </c>
    </row>
    <row r="33" spans="1:14" x14ac:dyDescent="0.25">
      <c r="A33" t="s">
        <v>321</v>
      </c>
      <c r="B33">
        <v>547.9</v>
      </c>
      <c r="C33" t="s">
        <v>203</v>
      </c>
      <c r="D33">
        <v>1.8</v>
      </c>
      <c r="E33">
        <v>0.95</v>
      </c>
      <c r="F33">
        <v>4.57</v>
      </c>
      <c r="G33">
        <v>0.2</v>
      </c>
      <c r="H33">
        <v>422.49149999999997</v>
      </c>
      <c r="I33">
        <v>0.44484699999999844</v>
      </c>
      <c r="J33">
        <v>253.88888888888889</v>
      </c>
      <c r="K33">
        <v>11.111111111111111</v>
      </c>
      <c r="L33">
        <v>22.85</v>
      </c>
      <c r="M33">
        <v>52.777777777777779</v>
      </c>
      <c r="N33">
        <f t="shared" si="0"/>
        <v>0.17210144927536231</v>
      </c>
    </row>
    <row r="34" spans="1:14" x14ac:dyDescent="0.25">
      <c r="A34" t="s">
        <v>322</v>
      </c>
      <c r="B34">
        <v>548.9</v>
      </c>
      <c r="C34" t="s">
        <v>203</v>
      </c>
      <c r="D34">
        <v>1.54</v>
      </c>
      <c r="E34">
        <v>0.33</v>
      </c>
      <c r="F34">
        <v>0.97</v>
      </c>
      <c r="G34">
        <v>0.08</v>
      </c>
      <c r="H34">
        <v>440.22980000000001</v>
      </c>
      <c r="I34">
        <v>0.76413639999999905</v>
      </c>
      <c r="J34">
        <v>62.987012987012989</v>
      </c>
      <c r="K34">
        <v>5.1948051948051948</v>
      </c>
      <c r="L34">
        <v>12.125</v>
      </c>
      <c r="M34">
        <v>21.428571428571431</v>
      </c>
      <c r="N34">
        <f t="shared" si="0"/>
        <v>0.25384615384615383</v>
      </c>
    </row>
    <row r="35" spans="1:14" x14ac:dyDescent="0.25">
      <c r="A35" t="s">
        <v>323</v>
      </c>
      <c r="B35">
        <v>549.66999999999996</v>
      </c>
      <c r="C35" t="s">
        <v>203</v>
      </c>
      <c r="D35">
        <v>2.63</v>
      </c>
      <c r="E35">
        <v>1.03</v>
      </c>
      <c r="F35">
        <v>3.5</v>
      </c>
      <c r="G35">
        <v>0.04</v>
      </c>
      <c r="H35">
        <v>424.12950000000001</v>
      </c>
      <c r="I35">
        <v>0.47433099999999939</v>
      </c>
      <c r="J35">
        <v>133.07984790874525</v>
      </c>
      <c r="K35">
        <v>1.5209125475285172</v>
      </c>
      <c r="L35">
        <v>87.5</v>
      </c>
      <c r="M35">
        <v>39.163498098859314</v>
      </c>
      <c r="N35">
        <f t="shared" si="0"/>
        <v>0.22737306843267108</v>
      </c>
    </row>
    <row r="36" spans="1:14" x14ac:dyDescent="0.25">
      <c r="A36" t="s">
        <v>324</v>
      </c>
      <c r="B36">
        <v>550.5</v>
      </c>
      <c r="C36" t="s">
        <v>203</v>
      </c>
      <c r="D36">
        <v>2.36</v>
      </c>
      <c r="E36">
        <v>0.8</v>
      </c>
      <c r="F36">
        <v>1.83</v>
      </c>
      <c r="G36">
        <v>0.04</v>
      </c>
      <c r="H36">
        <v>438.08699999999999</v>
      </c>
      <c r="I36">
        <v>0.72556599999999882</v>
      </c>
      <c r="J36">
        <v>77.542372881355931</v>
      </c>
      <c r="K36">
        <v>1.6949152542372883</v>
      </c>
      <c r="L36">
        <v>45.75</v>
      </c>
      <c r="M36">
        <v>33.898305084745765</v>
      </c>
      <c r="N36">
        <f t="shared" si="0"/>
        <v>0.30418250950570347</v>
      </c>
    </row>
    <row r="37" spans="1:14" x14ac:dyDescent="0.25">
      <c r="A37" t="s">
        <v>325</v>
      </c>
      <c r="B37">
        <v>550.9</v>
      </c>
      <c r="C37" t="s">
        <v>203</v>
      </c>
      <c r="D37">
        <v>2.4700000000000002</v>
      </c>
      <c r="E37">
        <v>1.02</v>
      </c>
      <c r="F37">
        <v>4.12</v>
      </c>
      <c r="G37">
        <v>0.04</v>
      </c>
      <c r="H37">
        <v>418.32459999999998</v>
      </c>
      <c r="I37">
        <v>0.36984279999999892</v>
      </c>
      <c r="J37">
        <v>166.80161943319837</v>
      </c>
      <c r="K37">
        <v>1.6194331983805668</v>
      </c>
      <c r="L37">
        <v>103</v>
      </c>
      <c r="M37">
        <v>41.295546558704451</v>
      </c>
      <c r="N37">
        <f t="shared" si="0"/>
        <v>0.19844357976653695</v>
      </c>
    </row>
    <row r="38" spans="1:14" x14ac:dyDescent="0.25">
      <c r="A38" t="s">
        <v>326</v>
      </c>
      <c r="B38">
        <v>551.1</v>
      </c>
      <c r="C38" t="s">
        <v>203</v>
      </c>
      <c r="D38">
        <v>2.52</v>
      </c>
      <c r="E38">
        <v>1.2</v>
      </c>
      <c r="F38">
        <v>5.0199999999999996</v>
      </c>
      <c r="G38">
        <v>0.09</v>
      </c>
      <c r="H38">
        <v>417.55220000000003</v>
      </c>
      <c r="I38">
        <v>0.35593960000000013</v>
      </c>
      <c r="J38">
        <v>199.20634920634919</v>
      </c>
      <c r="K38">
        <v>3.5714285714285716</v>
      </c>
      <c r="L38">
        <v>55.777777777777779</v>
      </c>
      <c r="M38">
        <v>47.619047619047613</v>
      </c>
      <c r="N38">
        <f t="shared" si="0"/>
        <v>0.19292604501607716</v>
      </c>
    </row>
    <row r="39" spans="1:14" x14ac:dyDescent="0.25">
      <c r="A39" t="s">
        <v>327</v>
      </c>
      <c r="B39">
        <v>551.72</v>
      </c>
      <c r="C39" t="s">
        <v>203</v>
      </c>
      <c r="D39">
        <v>2.3199999999999998</v>
      </c>
      <c r="E39">
        <v>0.88</v>
      </c>
      <c r="F39">
        <v>3.82</v>
      </c>
      <c r="G39">
        <v>7.0000000000000007E-2</v>
      </c>
      <c r="H39">
        <v>416.32549999999998</v>
      </c>
      <c r="I39">
        <v>0.33385899999999857</v>
      </c>
      <c r="J39">
        <v>164.65517241379311</v>
      </c>
      <c r="K39">
        <v>3.0172413793103456</v>
      </c>
      <c r="L39">
        <v>54.571428571428562</v>
      </c>
      <c r="M39">
        <v>37.931034482758626</v>
      </c>
      <c r="N39">
        <f t="shared" si="0"/>
        <v>0.18723404255319148</v>
      </c>
    </row>
    <row r="40" spans="1:14" x14ac:dyDescent="0.25">
      <c r="A40" t="s">
        <v>328</v>
      </c>
      <c r="B40">
        <v>553.38</v>
      </c>
      <c r="C40" t="s">
        <v>203</v>
      </c>
      <c r="D40">
        <v>2.23</v>
      </c>
      <c r="E40">
        <v>0.79</v>
      </c>
      <c r="F40">
        <v>2.9</v>
      </c>
      <c r="G40">
        <v>0.08</v>
      </c>
      <c r="H40">
        <v>423.49979999999999</v>
      </c>
      <c r="I40">
        <v>0.46299639999999886</v>
      </c>
      <c r="J40">
        <v>130.04484304932737</v>
      </c>
      <c r="K40">
        <v>3.5874439461883409</v>
      </c>
      <c r="L40">
        <v>36.25</v>
      </c>
      <c r="M40">
        <v>35.426008968609871</v>
      </c>
      <c r="N40">
        <f t="shared" si="0"/>
        <v>0.21409214092140921</v>
      </c>
    </row>
    <row r="41" spans="1:14" x14ac:dyDescent="0.25">
      <c r="A41" t="s">
        <v>329</v>
      </c>
      <c r="B41">
        <v>554.25</v>
      </c>
      <c r="C41" t="s">
        <v>203</v>
      </c>
      <c r="D41">
        <v>2.2999999999999998</v>
      </c>
      <c r="E41">
        <v>0.72</v>
      </c>
      <c r="F41">
        <v>2.02</v>
      </c>
      <c r="G41">
        <v>0.09</v>
      </c>
      <c r="H41">
        <v>436.73070000000001</v>
      </c>
      <c r="I41">
        <v>0.70115259999999946</v>
      </c>
      <c r="J41">
        <v>87.826086956521749</v>
      </c>
      <c r="K41">
        <v>3.9130434782608701</v>
      </c>
      <c r="L41">
        <v>22.444444444444446</v>
      </c>
      <c r="M41">
        <v>31.304347826086961</v>
      </c>
      <c r="N41">
        <f t="shared" si="0"/>
        <v>0.26277372262773718</v>
      </c>
    </row>
    <row r="42" spans="1:14" x14ac:dyDescent="0.25">
      <c r="A42" t="s">
        <v>330</v>
      </c>
      <c r="B42">
        <v>554.63</v>
      </c>
      <c r="C42" t="s">
        <v>203</v>
      </c>
      <c r="D42">
        <v>1.48</v>
      </c>
      <c r="E42">
        <v>0.38</v>
      </c>
      <c r="F42">
        <v>0.89</v>
      </c>
      <c r="G42">
        <v>0.01</v>
      </c>
      <c r="H42">
        <v>438.09010000000001</v>
      </c>
      <c r="I42">
        <v>0.72562179999999898</v>
      </c>
      <c r="J42">
        <v>60.135135135135137</v>
      </c>
      <c r="K42">
        <v>0.67567567567567566</v>
      </c>
      <c r="L42">
        <v>89</v>
      </c>
      <c r="M42">
        <v>25.675675675675674</v>
      </c>
      <c r="N42">
        <f t="shared" si="0"/>
        <v>0.29921259842519687</v>
      </c>
    </row>
    <row r="43" spans="1:14" x14ac:dyDescent="0.25">
      <c r="A43" t="s">
        <v>331</v>
      </c>
      <c r="B43">
        <v>555.39</v>
      </c>
      <c r="C43" t="s">
        <v>203</v>
      </c>
      <c r="D43">
        <v>1.81</v>
      </c>
      <c r="E43">
        <v>0.72</v>
      </c>
      <c r="F43">
        <v>2.97</v>
      </c>
      <c r="G43">
        <v>0.09</v>
      </c>
      <c r="H43">
        <v>415.78039999999999</v>
      </c>
      <c r="I43">
        <v>0.32404719999999898</v>
      </c>
      <c r="J43">
        <v>164.08839779005524</v>
      </c>
      <c r="K43">
        <v>4.972375690607735</v>
      </c>
      <c r="L43">
        <v>33</v>
      </c>
      <c r="M43">
        <v>39.77900552486188</v>
      </c>
      <c r="N43">
        <f t="shared" si="0"/>
        <v>0.19512195121951217</v>
      </c>
    </row>
    <row r="44" spans="1:14" x14ac:dyDescent="0.25">
      <c r="A44" t="s">
        <v>332</v>
      </c>
      <c r="B44">
        <v>43</v>
      </c>
      <c r="D44">
        <v>0.25</v>
      </c>
      <c r="E44">
        <v>0.08</v>
      </c>
      <c r="F44">
        <v>0.11</v>
      </c>
      <c r="G44">
        <v>0.18</v>
      </c>
      <c r="H44">
        <v>317.01</v>
      </c>
      <c r="I44">
        <v>-1</v>
      </c>
      <c r="J44">
        <v>44</v>
      </c>
      <c r="K44">
        <v>72</v>
      </c>
      <c r="L44">
        <v>0.61111111111111116</v>
      </c>
      <c r="M44">
        <v>32</v>
      </c>
      <c r="N44">
        <v>0.42105263157894735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143"/>
  <sheetViews>
    <sheetView topLeftCell="BN1" workbookViewId="0">
      <selection activeCell="CE1" sqref="CE1:CO1048576"/>
    </sheetView>
  </sheetViews>
  <sheetFormatPr defaultRowHeight="15" x14ac:dyDescent="0.25"/>
  <cols>
    <col min="1" max="1" width="24" bestFit="1" customWidth="1"/>
    <col min="3" max="3" width="12.5703125" bestFit="1" customWidth="1"/>
    <col min="4" max="6" width="12.5703125" customWidth="1"/>
  </cols>
  <sheetData>
    <row r="1" spans="1:82" x14ac:dyDescent="0.25">
      <c r="A1" t="s">
        <v>0</v>
      </c>
      <c r="B1" t="s">
        <v>1</v>
      </c>
      <c r="C1" t="s">
        <v>2</v>
      </c>
      <c r="G1" t="s">
        <v>3</v>
      </c>
      <c r="H1" t="s">
        <v>333</v>
      </c>
      <c r="I1" t="s">
        <v>4</v>
      </c>
      <c r="J1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  <c r="V1" t="s">
        <v>17</v>
      </c>
      <c r="W1" t="s">
        <v>18</v>
      </c>
      <c r="X1" t="s">
        <v>19</v>
      </c>
      <c r="Y1" t="s">
        <v>20</v>
      </c>
      <c r="Z1" t="s">
        <v>21</v>
      </c>
      <c r="AA1" t="s">
        <v>22</v>
      </c>
      <c r="AB1" t="s">
        <v>23</v>
      </c>
      <c r="AC1" t="s">
        <v>24</v>
      </c>
      <c r="AD1" t="s">
        <v>25</v>
      </c>
      <c r="AE1" t="s">
        <v>26</v>
      </c>
      <c r="AF1" t="s">
        <v>27</v>
      </c>
      <c r="AG1" t="s">
        <v>28</v>
      </c>
      <c r="AH1" t="s">
        <v>29</v>
      </c>
      <c r="AI1" t="s">
        <v>30</v>
      </c>
      <c r="AJ1" t="s">
        <v>31</v>
      </c>
      <c r="AK1" t="s">
        <v>32</v>
      </c>
      <c r="AL1" t="s">
        <v>33</v>
      </c>
      <c r="AM1" t="s">
        <v>34</v>
      </c>
      <c r="AN1" t="s">
        <v>35</v>
      </c>
      <c r="AO1" t="s">
        <v>36</v>
      </c>
      <c r="AP1" t="s">
        <v>37</v>
      </c>
      <c r="AQ1" t="s">
        <v>38</v>
      </c>
      <c r="AR1" t="s">
        <v>39</v>
      </c>
      <c r="AS1" t="s">
        <v>40</v>
      </c>
      <c r="AT1" t="s">
        <v>41</v>
      </c>
      <c r="AU1" t="s">
        <v>42</v>
      </c>
      <c r="AV1" t="s">
        <v>43</v>
      </c>
      <c r="AW1" t="s">
        <v>44</v>
      </c>
      <c r="AX1" t="s">
        <v>45</v>
      </c>
      <c r="AY1" t="s">
        <v>46</v>
      </c>
      <c r="AZ1" t="s">
        <v>47</v>
      </c>
      <c r="BA1" t="s">
        <v>48</v>
      </c>
      <c r="BB1" t="s">
        <v>49</v>
      </c>
      <c r="BC1" t="s">
        <v>50</v>
      </c>
      <c r="BD1" t="s">
        <v>51</v>
      </c>
      <c r="BE1" t="s">
        <v>52</v>
      </c>
      <c r="BF1" t="s">
        <v>53</v>
      </c>
      <c r="BG1" t="s">
        <v>54</v>
      </c>
      <c r="BH1" t="s">
        <v>55</v>
      </c>
      <c r="BI1" t="s">
        <v>56</v>
      </c>
      <c r="BJ1" t="s">
        <v>57</v>
      </c>
      <c r="BK1" t="s">
        <v>58</v>
      </c>
      <c r="BL1" t="s">
        <v>59</v>
      </c>
      <c r="BM1" t="s">
        <v>60</v>
      </c>
      <c r="BN1" t="s">
        <v>61</v>
      </c>
      <c r="BO1" t="s">
        <v>62</v>
      </c>
    </row>
    <row r="2" spans="1:82" s="1" customFormat="1" x14ac:dyDescent="0.25">
      <c r="A2" s="1" t="s">
        <v>267</v>
      </c>
      <c r="G2" s="1" t="s">
        <v>268</v>
      </c>
      <c r="H2" s="1" t="s">
        <v>334</v>
      </c>
      <c r="I2" s="1" t="s">
        <v>269</v>
      </c>
      <c r="J2" s="1" t="s">
        <v>268</v>
      </c>
      <c r="K2" s="1" t="s">
        <v>268</v>
      </c>
      <c r="L2" s="1" t="s">
        <v>268</v>
      </c>
      <c r="M2" s="1" t="s">
        <v>268</v>
      </c>
      <c r="N2" s="1" t="s">
        <v>269</v>
      </c>
      <c r="O2" s="1" t="s">
        <v>268</v>
      </c>
      <c r="P2" s="1" t="s">
        <v>268</v>
      </c>
      <c r="Q2" s="1" t="s">
        <v>268</v>
      </c>
      <c r="R2" s="1" t="s">
        <v>268</v>
      </c>
      <c r="S2" s="1" t="s">
        <v>268</v>
      </c>
      <c r="T2" s="1" t="s">
        <v>269</v>
      </c>
      <c r="U2" s="1" t="s">
        <v>268</v>
      </c>
      <c r="V2" s="1" t="s">
        <v>268</v>
      </c>
      <c r="W2" s="1" t="s">
        <v>268</v>
      </c>
      <c r="X2" s="1" t="s">
        <v>269</v>
      </c>
      <c r="Y2" s="1" t="s">
        <v>268</v>
      </c>
      <c r="Z2" s="1" t="s">
        <v>269</v>
      </c>
      <c r="AA2" s="1" t="s">
        <v>269</v>
      </c>
      <c r="AB2" s="1" t="s">
        <v>268</v>
      </c>
      <c r="AC2" s="1" t="s">
        <v>269</v>
      </c>
      <c r="AD2" s="1" t="s">
        <v>268</v>
      </c>
      <c r="AE2" s="1" t="s">
        <v>268</v>
      </c>
      <c r="AF2" s="1" t="s">
        <v>269</v>
      </c>
      <c r="AG2" s="1" t="s">
        <v>268</v>
      </c>
      <c r="AH2" s="1" t="s">
        <v>268</v>
      </c>
      <c r="AI2" s="1" t="s">
        <v>268</v>
      </c>
      <c r="AJ2" s="1" t="s">
        <v>268</v>
      </c>
      <c r="AK2" s="1" t="s">
        <v>268</v>
      </c>
      <c r="AL2" s="1" t="s">
        <v>268</v>
      </c>
      <c r="AM2" s="1" t="s">
        <v>268</v>
      </c>
      <c r="AN2" s="1" t="s">
        <v>269</v>
      </c>
      <c r="AO2" s="1" t="s">
        <v>268</v>
      </c>
      <c r="AP2" s="1" t="s">
        <v>268</v>
      </c>
      <c r="AQ2" s="1" t="s">
        <v>268</v>
      </c>
      <c r="AR2" s="1" t="s">
        <v>268</v>
      </c>
      <c r="AS2" s="1" t="s">
        <v>268</v>
      </c>
      <c r="AT2" s="1" t="s">
        <v>269</v>
      </c>
      <c r="AU2" s="1" t="s">
        <v>268</v>
      </c>
      <c r="AV2" s="1" t="s">
        <v>268</v>
      </c>
      <c r="AW2" s="1" t="s">
        <v>268</v>
      </c>
      <c r="AX2" s="1" t="s">
        <v>268</v>
      </c>
      <c r="AY2" s="1" t="s">
        <v>268</v>
      </c>
      <c r="AZ2" s="1" t="s">
        <v>268</v>
      </c>
      <c r="BA2" s="1" t="s">
        <v>268</v>
      </c>
      <c r="BB2" s="1" t="s">
        <v>268</v>
      </c>
      <c r="BC2" s="1" t="s">
        <v>268</v>
      </c>
      <c r="BD2" s="1" t="s">
        <v>268</v>
      </c>
      <c r="BE2" s="1" t="s">
        <v>268</v>
      </c>
      <c r="BF2" s="1" t="s">
        <v>268</v>
      </c>
      <c r="BG2" s="1" t="s">
        <v>268</v>
      </c>
      <c r="BH2" s="1" t="s">
        <v>268</v>
      </c>
      <c r="BI2" s="1" t="s">
        <v>268</v>
      </c>
      <c r="BJ2" s="1" t="s">
        <v>268</v>
      </c>
      <c r="BK2" s="1" t="s">
        <v>268</v>
      </c>
      <c r="BL2" s="1" t="s">
        <v>268</v>
      </c>
      <c r="BM2" s="1" t="s">
        <v>268</v>
      </c>
      <c r="BN2" s="1" t="s">
        <v>268</v>
      </c>
      <c r="BO2" s="1" t="s">
        <v>268</v>
      </c>
    </row>
    <row r="3" spans="1:82" s="1" customFormat="1" x14ac:dyDescent="0.25">
      <c r="A3" s="1" t="s">
        <v>270</v>
      </c>
      <c r="G3" s="1" t="s">
        <v>271</v>
      </c>
      <c r="I3" s="1" t="s">
        <v>272</v>
      </c>
      <c r="J3" s="1" t="s">
        <v>271</v>
      </c>
      <c r="K3" s="1" t="s">
        <v>272</v>
      </c>
      <c r="L3" s="1" t="s">
        <v>271</v>
      </c>
      <c r="M3" s="1" t="s">
        <v>271</v>
      </c>
      <c r="N3" s="1" t="s">
        <v>272</v>
      </c>
      <c r="O3" s="1" t="s">
        <v>271</v>
      </c>
      <c r="P3" s="1" t="s">
        <v>271</v>
      </c>
      <c r="Q3" s="1" t="s">
        <v>272</v>
      </c>
      <c r="R3" s="1" t="s">
        <v>271</v>
      </c>
      <c r="S3" s="1" t="s">
        <v>273</v>
      </c>
      <c r="T3" s="1" t="s">
        <v>272</v>
      </c>
      <c r="U3" s="1" t="s">
        <v>271</v>
      </c>
      <c r="V3" s="1" t="s">
        <v>271</v>
      </c>
      <c r="W3" s="1" t="s">
        <v>271</v>
      </c>
      <c r="X3" s="1" t="s">
        <v>272</v>
      </c>
      <c r="Y3" s="1" t="s">
        <v>273</v>
      </c>
      <c r="Z3" s="1" t="s">
        <v>272</v>
      </c>
      <c r="AA3" s="1" t="s">
        <v>272</v>
      </c>
      <c r="AB3" s="1" t="s">
        <v>271</v>
      </c>
      <c r="AC3" s="1" t="s">
        <v>272</v>
      </c>
      <c r="AD3" s="1" t="s">
        <v>271</v>
      </c>
      <c r="AE3" s="1" t="s">
        <v>273</v>
      </c>
      <c r="AF3" s="1" t="s">
        <v>272</v>
      </c>
      <c r="AG3" s="1" t="s">
        <v>271</v>
      </c>
      <c r="AH3" s="1" t="s">
        <v>274</v>
      </c>
      <c r="AI3" s="1" t="s">
        <v>274</v>
      </c>
      <c r="AJ3" s="1" t="s">
        <v>273</v>
      </c>
      <c r="AK3" s="1" t="s">
        <v>271</v>
      </c>
      <c r="AL3" s="1" t="s">
        <v>273</v>
      </c>
      <c r="AM3" s="1" t="s">
        <v>271</v>
      </c>
      <c r="AN3" s="1" t="s">
        <v>272</v>
      </c>
      <c r="AO3" s="1" t="s">
        <v>271</v>
      </c>
      <c r="AP3" s="1" t="s">
        <v>271</v>
      </c>
      <c r="AQ3" s="1" t="s">
        <v>271</v>
      </c>
      <c r="AR3" s="1" t="s">
        <v>271</v>
      </c>
      <c r="AS3" s="1" t="s">
        <v>271</v>
      </c>
      <c r="AT3" s="1" t="s">
        <v>272</v>
      </c>
      <c r="AU3" s="1" t="s">
        <v>271</v>
      </c>
      <c r="AV3" s="1" t="s">
        <v>271</v>
      </c>
      <c r="AW3" s="1" t="s">
        <v>272</v>
      </c>
      <c r="AX3" s="1" t="s">
        <v>274</v>
      </c>
      <c r="AY3" s="1" t="s">
        <v>274</v>
      </c>
      <c r="AZ3" s="1" t="s">
        <v>273</v>
      </c>
      <c r="BA3" s="1" t="s">
        <v>271</v>
      </c>
      <c r="BB3" s="1" t="s">
        <v>271</v>
      </c>
      <c r="BC3" s="1" t="s">
        <v>271</v>
      </c>
      <c r="BD3" s="1" t="s">
        <v>271</v>
      </c>
      <c r="BE3" s="1" t="s">
        <v>271</v>
      </c>
      <c r="BF3" s="1" t="s">
        <v>271</v>
      </c>
      <c r="BG3" s="1" t="s">
        <v>271</v>
      </c>
      <c r="BH3" s="1" t="s">
        <v>271</v>
      </c>
      <c r="BI3" s="1" t="s">
        <v>271</v>
      </c>
      <c r="BJ3" s="1" t="s">
        <v>271</v>
      </c>
      <c r="BK3" s="1" t="s">
        <v>271</v>
      </c>
      <c r="BL3" s="1" t="s">
        <v>271</v>
      </c>
      <c r="BM3" s="1" t="s">
        <v>271</v>
      </c>
      <c r="BN3" s="1" t="s">
        <v>271</v>
      </c>
      <c r="BO3" s="1" t="s">
        <v>271</v>
      </c>
    </row>
    <row r="4" spans="1:82" s="1" customFormat="1" x14ac:dyDescent="0.25">
      <c r="A4" s="1" t="s">
        <v>275</v>
      </c>
      <c r="D4" s="1" t="s">
        <v>573</v>
      </c>
      <c r="E4" s="1" t="s">
        <v>574</v>
      </c>
      <c r="F4" s="1" t="s">
        <v>575</v>
      </c>
      <c r="G4" s="1">
        <v>0.2</v>
      </c>
      <c r="H4" s="1">
        <v>200</v>
      </c>
      <c r="I4" s="1">
        <v>5.0000000000000001E-3</v>
      </c>
      <c r="J4" s="1">
        <v>1</v>
      </c>
      <c r="K4" s="1">
        <v>20</v>
      </c>
      <c r="L4" s="1">
        <v>0.5</v>
      </c>
      <c r="M4" s="1">
        <v>0.1</v>
      </c>
      <c r="N4" s="1">
        <v>0.01</v>
      </c>
      <c r="O4" s="1">
        <v>0.5</v>
      </c>
      <c r="P4" s="1">
        <v>1</v>
      </c>
      <c r="Q4" s="1">
        <v>20</v>
      </c>
      <c r="R4" s="1">
        <v>0.1</v>
      </c>
      <c r="S4" s="1">
        <v>2</v>
      </c>
      <c r="T4" s="1">
        <v>0.01</v>
      </c>
      <c r="U4" s="1">
        <v>0.2</v>
      </c>
      <c r="V4" s="1">
        <v>0.2</v>
      </c>
      <c r="W4" s="1">
        <v>0.05</v>
      </c>
      <c r="X4" s="1">
        <v>0.01</v>
      </c>
      <c r="Y4" s="1">
        <v>10</v>
      </c>
      <c r="Z4" s="1">
        <v>5.0000000000000001E-3</v>
      </c>
      <c r="AA4" s="1">
        <v>5.0000000000000001E-3</v>
      </c>
      <c r="AB4" s="1">
        <v>0.5</v>
      </c>
      <c r="AC4" s="1">
        <v>0.01</v>
      </c>
      <c r="AD4" s="1">
        <v>0.5</v>
      </c>
      <c r="AE4" s="1">
        <v>2</v>
      </c>
      <c r="AF4" s="1">
        <v>5.0000000000000001E-3</v>
      </c>
      <c r="AG4" s="1">
        <v>1</v>
      </c>
      <c r="AH4" s="1">
        <v>0.5</v>
      </c>
      <c r="AI4" s="1">
        <v>0.1</v>
      </c>
      <c r="AJ4" s="1">
        <v>50</v>
      </c>
      <c r="AK4" s="1">
        <v>0.1</v>
      </c>
      <c r="AL4" s="1">
        <v>1</v>
      </c>
      <c r="AM4" s="1">
        <v>5</v>
      </c>
      <c r="AN4" s="1">
        <v>5.0000000000000001E-3</v>
      </c>
      <c r="AO4" s="1">
        <v>0.1</v>
      </c>
      <c r="AP4" s="1">
        <v>0.5</v>
      </c>
      <c r="AQ4" s="1">
        <v>0.1</v>
      </c>
      <c r="AR4" s="1">
        <v>0.2</v>
      </c>
      <c r="AS4" s="1">
        <v>0.1</v>
      </c>
      <c r="AT4" s="1">
        <v>5.0000000000000001E-3</v>
      </c>
      <c r="AU4" s="1">
        <v>0.1</v>
      </c>
      <c r="AV4" s="1">
        <v>0.1</v>
      </c>
      <c r="AW4" s="1">
        <v>20</v>
      </c>
      <c r="AX4" s="1">
        <v>3</v>
      </c>
      <c r="AY4" s="1">
        <v>1</v>
      </c>
      <c r="AZ4" s="1">
        <v>2</v>
      </c>
      <c r="BA4" s="1">
        <v>1</v>
      </c>
      <c r="BB4" s="1">
        <v>0.1</v>
      </c>
      <c r="BC4" s="1">
        <v>0.1</v>
      </c>
      <c r="BD4" s="1">
        <v>0.05</v>
      </c>
      <c r="BE4" s="1">
        <v>0.05</v>
      </c>
      <c r="BF4" s="1">
        <v>0.05</v>
      </c>
      <c r="BG4" s="1">
        <v>0.05</v>
      </c>
      <c r="BH4" s="1">
        <v>0.2</v>
      </c>
      <c r="BI4" s="1">
        <v>0.02</v>
      </c>
      <c r="BJ4" s="1">
        <v>0.05</v>
      </c>
      <c r="BK4" s="1">
        <v>0.02</v>
      </c>
      <c r="BL4" s="1">
        <v>0.05</v>
      </c>
      <c r="BM4" s="1">
        <v>0.05</v>
      </c>
      <c r="BN4" s="1">
        <v>0.05</v>
      </c>
      <c r="BO4" s="1">
        <v>0.02</v>
      </c>
      <c r="BP4" s="1" t="s">
        <v>576</v>
      </c>
      <c r="BQ4" s="1" t="s">
        <v>577</v>
      </c>
      <c r="BR4" s="1" t="s">
        <v>578</v>
      </c>
      <c r="BS4" s="1" t="s">
        <v>579</v>
      </c>
      <c r="BT4" s="1" t="s">
        <v>580</v>
      </c>
      <c r="BU4" s="1" t="s">
        <v>581</v>
      </c>
      <c r="BV4" s="1" t="s">
        <v>582</v>
      </c>
      <c r="BW4" s="1" t="s">
        <v>583</v>
      </c>
      <c r="BX4" s="1" t="s">
        <v>584</v>
      </c>
      <c r="BY4" s="1" t="s">
        <v>585</v>
      </c>
      <c r="BZ4" s="1" t="s">
        <v>586</v>
      </c>
      <c r="CA4" s="1" t="s">
        <v>587</v>
      </c>
      <c r="CB4" s="1" t="s">
        <v>588</v>
      </c>
      <c r="CC4" s="1" t="s">
        <v>589</v>
      </c>
      <c r="CD4" s="1" t="s">
        <v>590</v>
      </c>
    </row>
    <row r="5" spans="1:82" x14ac:dyDescent="0.25">
      <c r="A5" t="s">
        <v>335</v>
      </c>
      <c r="B5">
        <v>8.67</v>
      </c>
      <c r="C5" t="s">
        <v>203</v>
      </c>
      <c r="D5">
        <f>AB5/I5</f>
        <v>0.37735849056603776</v>
      </c>
      <c r="E5">
        <f t="shared" ref="E5:E36" si="0">AV5/I5</f>
        <v>0.75471698113207553</v>
      </c>
      <c r="F5">
        <f t="shared" ref="F5:F36" si="1">AW5/I5</f>
        <v>15.09433962264151</v>
      </c>
      <c r="G5" t="s">
        <v>69</v>
      </c>
      <c r="H5" t="e">
        <v>#VALUE!</v>
      </c>
      <c r="I5">
        <v>2.65</v>
      </c>
      <c r="J5">
        <v>4</v>
      </c>
      <c r="K5">
        <v>180</v>
      </c>
      <c r="L5">
        <v>1</v>
      </c>
      <c r="M5">
        <v>0.4</v>
      </c>
      <c r="N5">
        <v>11.5</v>
      </c>
      <c r="O5" t="s">
        <v>65</v>
      </c>
      <c r="P5">
        <v>25</v>
      </c>
      <c r="Q5" t="s">
        <v>120</v>
      </c>
      <c r="R5">
        <v>3.1</v>
      </c>
      <c r="S5">
        <v>342</v>
      </c>
      <c r="T5">
        <v>1.88</v>
      </c>
      <c r="U5">
        <v>7</v>
      </c>
      <c r="V5">
        <v>2</v>
      </c>
      <c r="W5">
        <v>0.1</v>
      </c>
      <c r="X5">
        <v>2.4500000000000002</v>
      </c>
      <c r="Y5">
        <v>20</v>
      </c>
      <c r="Z5">
        <v>5.85</v>
      </c>
      <c r="AA5">
        <v>0.51</v>
      </c>
      <c r="AB5">
        <v>1</v>
      </c>
      <c r="AC5">
        <v>0.05</v>
      </c>
      <c r="AD5">
        <v>6.5</v>
      </c>
      <c r="AE5">
        <v>10</v>
      </c>
      <c r="AF5">
        <v>0.03</v>
      </c>
      <c r="AG5">
        <v>4</v>
      </c>
      <c r="AH5">
        <v>79</v>
      </c>
      <c r="AI5" t="s">
        <v>67</v>
      </c>
      <c r="AJ5" t="s">
        <v>77</v>
      </c>
      <c r="AK5">
        <v>0.5</v>
      </c>
      <c r="AL5">
        <v>6</v>
      </c>
      <c r="AM5" t="s">
        <v>68</v>
      </c>
      <c r="AN5">
        <v>14.8</v>
      </c>
      <c r="AO5">
        <v>1.8</v>
      </c>
      <c r="AP5">
        <v>23.5</v>
      </c>
      <c r="AQ5">
        <v>0.5</v>
      </c>
      <c r="AR5" t="s">
        <v>69</v>
      </c>
      <c r="AS5">
        <v>7</v>
      </c>
      <c r="AT5">
        <v>1900</v>
      </c>
      <c r="AU5">
        <v>0.2</v>
      </c>
      <c r="AV5">
        <v>2</v>
      </c>
      <c r="AW5">
        <v>40</v>
      </c>
      <c r="AX5">
        <v>111</v>
      </c>
      <c r="AY5">
        <v>15</v>
      </c>
      <c r="AZ5">
        <v>20</v>
      </c>
      <c r="BA5">
        <v>88</v>
      </c>
      <c r="BB5">
        <v>16.899999999999999</v>
      </c>
      <c r="BC5">
        <v>37.5</v>
      </c>
      <c r="BD5">
        <v>4.6500000000000004</v>
      </c>
      <c r="BE5">
        <v>18.5</v>
      </c>
      <c r="BF5">
        <v>3.8</v>
      </c>
      <c r="BG5">
        <v>0.75</v>
      </c>
      <c r="BH5">
        <v>3.6</v>
      </c>
      <c r="BI5">
        <v>0.5</v>
      </c>
      <c r="BJ5">
        <v>3.1</v>
      </c>
      <c r="BK5">
        <v>0.6</v>
      </c>
      <c r="BL5">
        <v>1.8</v>
      </c>
      <c r="BM5">
        <v>0.25</v>
      </c>
      <c r="BN5">
        <v>1.65</v>
      </c>
      <c r="BO5">
        <v>0.26</v>
      </c>
      <c r="BP5">
        <f>BB5/38</f>
        <v>0.4447368421052631</v>
      </c>
      <c r="BQ5">
        <f>BC5/80</f>
        <v>0.46875</v>
      </c>
      <c r="BR5">
        <f>BD5/8.9</f>
        <v>0.52247191011235961</v>
      </c>
      <c r="BS5">
        <f>BE5/32</f>
        <v>0.578125</v>
      </c>
      <c r="BT5">
        <f>BF5/5.6</f>
        <v>0.6785714285714286</v>
      </c>
      <c r="BU5">
        <f>BG5/1.1</f>
        <v>0.68181818181818177</v>
      </c>
      <c r="BV5">
        <f>BH5/4.7</f>
        <v>0.76595744680851063</v>
      </c>
      <c r="BW5">
        <f>BI5/0.77</f>
        <v>0.64935064935064934</v>
      </c>
      <c r="BX5">
        <f>BJ5/4.4</f>
        <v>0.70454545454545447</v>
      </c>
      <c r="BY5">
        <f>AY5/27</f>
        <v>0.55555555555555558</v>
      </c>
      <c r="BZ5">
        <f>BK5/1</f>
        <v>0.6</v>
      </c>
      <c r="CA5">
        <f>BL5/2.9</f>
        <v>0.62068965517241381</v>
      </c>
      <c r="CB5">
        <f>BM5/0.4</f>
        <v>0.625</v>
      </c>
      <c r="CC5">
        <f>BN5/2.8</f>
        <v>0.5892857142857143</v>
      </c>
      <c r="CD5">
        <f>BO5/0.43</f>
        <v>0.60465116279069775</v>
      </c>
    </row>
    <row r="6" spans="1:82" x14ac:dyDescent="0.25">
      <c r="A6" t="s">
        <v>336</v>
      </c>
      <c r="B6">
        <v>9.35</v>
      </c>
      <c r="C6" t="s">
        <v>203</v>
      </c>
      <c r="D6">
        <f t="shared" ref="D6:D68" si="2">AB6/I6</f>
        <v>1.0638297872340425</v>
      </c>
      <c r="E6">
        <f t="shared" si="0"/>
        <v>0.67375886524822692</v>
      </c>
      <c r="F6">
        <f t="shared" si="1"/>
        <v>14.184397163120568</v>
      </c>
      <c r="G6" t="s">
        <v>69</v>
      </c>
      <c r="H6" t="e">
        <v>#VALUE!</v>
      </c>
      <c r="I6">
        <v>2.82</v>
      </c>
      <c r="J6">
        <v>12</v>
      </c>
      <c r="K6">
        <v>140</v>
      </c>
      <c r="L6">
        <v>1.5</v>
      </c>
      <c r="M6">
        <v>4.2</v>
      </c>
      <c r="N6">
        <v>11.4</v>
      </c>
      <c r="O6" t="s">
        <v>65</v>
      </c>
      <c r="P6">
        <v>25</v>
      </c>
      <c r="Q6" t="s">
        <v>120</v>
      </c>
      <c r="R6">
        <v>4.0999999999999996</v>
      </c>
      <c r="S6">
        <v>886</v>
      </c>
      <c r="T6">
        <v>3.63</v>
      </c>
      <c r="U6">
        <v>7.8</v>
      </c>
      <c r="V6">
        <v>1.2</v>
      </c>
      <c r="W6" t="s">
        <v>66</v>
      </c>
      <c r="X6">
        <v>2.4</v>
      </c>
      <c r="Y6">
        <v>20</v>
      </c>
      <c r="Z6">
        <v>5.97</v>
      </c>
      <c r="AA6">
        <v>0.53500000000000003</v>
      </c>
      <c r="AB6">
        <v>3</v>
      </c>
      <c r="AC6">
        <v>0.05</v>
      </c>
      <c r="AD6">
        <v>5</v>
      </c>
      <c r="AE6">
        <v>16</v>
      </c>
      <c r="AF6">
        <v>0.04</v>
      </c>
      <c r="AG6">
        <v>6</v>
      </c>
      <c r="AH6">
        <v>80.5</v>
      </c>
      <c r="AI6" t="s">
        <v>67</v>
      </c>
      <c r="AJ6">
        <v>15100</v>
      </c>
      <c r="AK6">
        <v>1.1000000000000001</v>
      </c>
      <c r="AL6">
        <v>4</v>
      </c>
      <c r="AM6" t="s">
        <v>68</v>
      </c>
      <c r="AN6">
        <v>15.1</v>
      </c>
      <c r="AO6">
        <v>1.5</v>
      </c>
      <c r="AP6">
        <v>20</v>
      </c>
      <c r="AQ6">
        <v>0.4</v>
      </c>
      <c r="AR6" t="s">
        <v>69</v>
      </c>
      <c r="AS6">
        <v>5</v>
      </c>
      <c r="AT6">
        <v>1250</v>
      </c>
      <c r="AU6">
        <v>0.2</v>
      </c>
      <c r="AV6">
        <v>1.9</v>
      </c>
      <c r="AW6">
        <v>40</v>
      </c>
      <c r="AX6">
        <v>60</v>
      </c>
      <c r="AY6">
        <v>11</v>
      </c>
      <c r="AZ6">
        <v>10</v>
      </c>
      <c r="BA6">
        <v>48</v>
      </c>
      <c r="BB6">
        <v>13.3</v>
      </c>
      <c r="BC6">
        <v>28.6</v>
      </c>
      <c r="BD6">
        <v>3.6</v>
      </c>
      <c r="BE6">
        <v>14.1</v>
      </c>
      <c r="BF6">
        <v>3.05</v>
      </c>
      <c r="BG6">
        <v>0.6</v>
      </c>
      <c r="BH6">
        <v>2.8</v>
      </c>
      <c r="BI6">
        <v>0.38</v>
      </c>
      <c r="BJ6">
        <v>2.1</v>
      </c>
      <c r="BK6">
        <v>0.42</v>
      </c>
      <c r="BL6">
        <v>1.1499999999999999</v>
      </c>
      <c r="BM6">
        <v>0.15</v>
      </c>
      <c r="BN6">
        <v>1</v>
      </c>
      <c r="BO6">
        <v>0.14000000000000001</v>
      </c>
      <c r="BP6">
        <f>BB6/38</f>
        <v>0.35000000000000003</v>
      </c>
      <c r="BQ6">
        <f>BC6/80</f>
        <v>0.35750000000000004</v>
      </c>
      <c r="BR6">
        <f>BD6/8.9</f>
        <v>0.4044943820224719</v>
      </c>
      <c r="BS6">
        <f>BE6/32</f>
        <v>0.44062499999999999</v>
      </c>
      <c r="BT6">
        <f>BF6/5.6</f>
        <v>0.5446428571428571</v>
      </c>
      <c r="BU6">
        <f>BG6/1.1</f>
        <v>0.54545454545454541</v>
      </c>
      <c r="BV6">
        <f>BH6/4.7</f>
        <v>0.5957446808510638</v>
      </c>
      <c r="BW6">
        <f>BI6/0.77</f>
        <v>0.4935064935064935</v>
      </c>
      <c r="BX6">
        <f>BJ6/4.4</f>
        <v>0.47727272727272724</v>
      </c>
      <c r="BY6">
        <f>AY6/27</f>
        <v>0.40740740740740738</v>
      </c>
      <c r="BZ6">
        <f>BK6/1</f>
        <v>0.42</v>
      </c>
      <c r="CA6">
        <f>BL6/2.9</f>
        <v>0.39655172413793099</v>
      </c>
      <c r="CB6">
        <f>BM6/0.4</f>
        <v>0.37499999999999994</v>
      </c>
      <c r="CC6">
        <f>BN6/2.8</f>
        <v>0.35714285714285715</v>
      </c>
      <c r="CD6">
        <f>BO6/0.43</f>
        <v>0.32558139534883723</v>
      </c>
    </row>
    <row r="7" spans="1:82" x14ac:dyDescent="0.25">
      <c r="A7" t="s">
        <v>337</v>
      </c>
      <c r="B7">
        <v>10.68</v>
      </c>
      <c r="C7" t="s">
        <v>203</v>
      </c>
      <c r="D7">
        <f t="shared" si="2"/>
        <v>0.34722222222222221</v>
      </c>
      <c r="E7">
        <f t="shared" si="0"/>
        <v>0.65972222222222221</v>
      </c>
      <c r="F7">
        <f t="shared" si="1"/>
        <v>13.888888888888889</v>
      </c>
      <c r="G7" t="s">
        <v>69</v>
      </c>
      <c r="H7" t="e">
        <v>#VALUE!</v>
      </c>
      <c r="I7">
        <v>2.88</v>
      </c>
      <c r="J7">
        <v>4</v>
      </c>
      <c r="K7">
        <v>500</v>
      </c>
      <c r="L7">
        <v>1</v>
      </c>
      <c r="M7">
        <v>0.5</v>
      </c>
      <c r="N7">
        <v>13.2</v>
      </c>
      <c r="O7" t="s">
        <v>65</v>
      </c>
      <c r="P7">
        <v>17</v>
      </c>
      <c r="Q7">
        <v>20</v>
      </c>
      <c r="R7">
        <v>3.1</v>
      </c>
      <c r="S7">
        <v>24</v>
      </c>
      <c r="T7">
        <v>2.11</v>
      </c>
      <c r="U7">
        <v>8.4</v>
      </c>
      <c r="V7">
        <v>1.4</v>
      </c>
      <c r="W7" t="s">
        <v>66</v>
      </c>
      <c r="X7">
        <v>2.73</v>
      </c>
      <c r="Y7">
        <v>20</v>
      </c>
      <c r="Z7">
        <v>6.69</v>
      </c>
      <c r="AA7">
        <v>0.54500000000000004</v>
      </c>
      <c r="AB7">
        <v>1</v>
      </c>
      <c r="AC7">
        <v>0.06</v>
      </c>
      <c r="AD7">
        <v>5</v>
      </c>
      <c r="AE7">
        <v>10</v>
      </c>
      <c r="AF7">
        <v>4.4999999999999998E-2</v>
      </c>
      <c r="AG7">
        <v>3</v>
      </c>
      <c r="AH7">
        <v>80.5</v>
      </c>
      <c r="AI7" t="s">
        <v>67</v>
      </c>
      <c r="AJ7" t="s">
        <v>77</v>
      </c>
      <c r="AK7">
        <v>0.4</v>
      </c>
      <c r="AL7">
        <v>5</v>
      </c>
      <c r="AM7" t="s">
        <v>68</v>
      </c>
      <c r="AN7">
        <v>12.8</v>
      </c>
      <c r="AO7">
        <v>1.8</v>
      </c>
      <c r="AP7">
        <v>21.5</v>
      </c>
      <c r="AQ7">
        <v>0.4</v>
      </c>
      <c r="AR7" t="s">
        <v>69</v>
      </c>
      <c r="AS7">
        <v>5.6</v>
      </c>
      <c r="AT7">
        <v>1500</v>
      </c>
      <c r="AU7">
        <v>0.2</v>
      </c>
      <c r="AV7">
        <v>1.9</v>
      </c>
      <c r="AW7">
        <v>40</v>
      </c>
      <c r="AX7">
        <v>51</v>
      </c>
      <c r="AY7">
        <v>11</v>
      </c>
      <c r="AZ7">
        <v>8</v>
      </c>
      <c r="BA7">
        <v>53</v>
      </c>
      <c r="BB7">
        <v>16</v>
      </c>
      <c r="BC7">
        <v>33.299999999999997</v>
      </c>
      <c r="BD7">
        <v>4.05</v>
      </c>
      <c r="BE7">
        <v>15.3</v>
      </c>
      <c r="BF7">
        <v>2.8</v>
      </c>
      <c r="BG7">
        <v>0.6</v>
      </c>
      <c r="BH7">
        <v>2.8</v>
      </c>
      <c r="BI7">
        <v>0.38</v>
      </c>
      <c r="BJ7">
        <v>2.2999999999999998</v>
      </c>
      <c r="BK7">
        <v>0.46</v>
      </c>
      <c r="BL7">
        <v>1.25</v>
      </c>
      <c r="BM7">
        <v>0.2</v>
      </c>
      <c r="BN7">
        <v>1.2</v>
      </c>
      <c r="BO7">
        <v>0.16</v>
      </c>
      <c r="BP7">
        <f>BB7/38</f>
        <v>0.42105263157894735</v>
      </c>
      <c r="BQ7">
        <f>BC7/80</f>
        <v>0.41624999999999995</v>
      </c>
      <c r="BR7">
        <f>BD7/8.9</f>
        <v>0.45505617977528084</v>
      </c>
      <c r="BS7">
        <f>BE7/32</f>
        <v>0.47812500000000002</v>
      </c>
      <c r="BT7">
        <f>BF7/5.6</f>
        <v>0.5</v>
      </c>
      <c r="BU7">
        <f>BG7/1.1</f>
        <v>0.54545454545454541</v>
      </c>
      <c r="BV7">
        <f>BH7/4.7</f>
        <v>0.5957446808510638</v>
      </c>
      <c r="BW7">
        <f>BI7/0.77</f>
        <v>0.4935064935064935</v>
      </c>
      <c r="BX7">
        <f>BJ7/4.4</f>
        <v>0.5227272727272726</v>
      </c>
      <c r="BY7">
        <f>AY7/27</f>
        <v>0.40740740740740738</v>
      </c>
      <c r="BZ7">
        <f>BK7/1</f>
        <v>0.46</v>
      </c>
      <c r="CA7">
        <f>BL7/2.9</f>
        <v>0.43103448275862072</v>
      </c>
      <c r="CB7">
        <f>BM7/0.4</f>
        <v>0.5</v>
      </c>
      <c r="CC7">
        <f>BN7/2.8</f>
        <v>0.4285714285714286</v>
      </c>
      <c r="CD7">
        <f>BO7/0.43</f>
        <v>0.37209302325581395</v>
      </c>
    </row>
    <row r="8" spans="1:82" x14ac:dyDescent="0.25">
      <c r="A8" t="s">
        <v>338</v>
      </c>
      <c r="B8">
        <v>11.55</v>
      </c>
      <c r="C8" t="s">
        <v>203</v>
      </c>
      <c r="D8">
        <f t="shared" si="2"/>
        <v>0.40322580645161293</v>
      </c>
      <c r="E8">
        <f t="shared" si="0"/>
        <v>0.80645161290322587</v>
      </c>
      <c r="F8">
        <f t="shared" si="1"/>
        <v>16.129032258064516</v>
      </c>
      <c r="G8" t="s">
        <v>69</v>
      </c>
      <c r="H8" t="e">
        <v>#VALUE!</v>
      </c>
      <c r="I8">
        <v>2.48</v>
      </c>
      <c r="J8">
        <v>4</v>
      </c>
      <c r="K8">
        <v>120</v>
      </c>
      <c r="L8">
        <v>1.5</v>
      </c>
      <c r="M8">
        <v>2.2000000000000002</v>
      </c>
      <c r="N8">
        <v>14.5</v>
      </c>
      <c r="O8" t="s">
        <v>65</v>
      </c>
      <c r="P8">
        <v>23</v>
      </c>
      <c r="Q8" t="s">
        <v>120</v>
      </c>
      <c r="R8">
        <v>3.2</v>
      </c>
      <c r="S8">
        <v>152</v>
      </c>
      <c r="T8">
        <v>2.34</v>
      </c>
      <c r="U8">
        <v>9</v>
      </c>
      <c r="V8">
        <v>1.4</v>
      </c>
      <c r="W8" t="s">
        <v>66</v>
      </c>
      <c r="X8">
        <v>2.2400000000000002</v>
      </c>
      <c r="Y8">
        <v>20</v>
      </c>
      <c r="Z8">
        <v>7.41</v>
      </c>
      <c r="AA8">
        <v>0.54500000000000004</v>
      </c>
      <c r="AB8">
        <v>1</v>
      </c>
      <c r="AC8">
        <v>0.06</v>
      </c>
      <c r="AD8">
        <v>5</v>
      </c>
      <c r="AE8">
        <v>16</v>
      </c>
      <c r="AF8">
        <v>3.5000000000000003E-2</v>
      </c>
      <c r="AG8">
        <v>5</v>
      </c>
      <c r="AH8">
        <v>72</v>
      </c>
      <c r="AI8" t="s">
        <v>67</v>
      </c>
      <c r="AJ8" t="s">
        <v>77</v>
      </c>
      <c r="AK8">
        <v>0.5</v>
      </c>
      <c r="AL8">
        <v>5</v>
      </c>
      <c r="AM8" t="s">
        <v>68</v>
      </c>
      <c r="AN8">
        <v>11</v>
      </c>
      <c r="AO8">
        <v>1.7</v>
      </c>
      <c r="AP8">
        <v>20</v>
      </c>
      <c r="AQ8">
        <v>0.4</v>
      </c>
      <c r="AR8" t="s">
        <v>69</v>
      </c>
      <c r="AS8">
        <v>6.1</v>
      </c>
      <c r="AT8">
        <v>1300</v>
      </c>
      <c r="AU8">
        <v>0.2</v>
      </c>
      <c r="AV8">
        <v>2</v>
      </c>
      <c r="AW8">
        <v>40</v>
      </c>
      <c r="AX8">
        <v>45</v>
      </c>
      <c r="AY8">
        <v>11</v>
      </c>
      <c r="AZ8">
        <v>10</v>
      </c>
      <c r="BA8">
        <v>59</v>
      </c>
      <c r="BB8">
        <v>16.100000000000001</v>
      </c>
      <c r="BC8">
        <v>33.700000000000003</v>
      </c>
      <c r="BD8">
        <v>4.05</v>
      </c>
      <c r="BE8">
        <v>15.2</v>
      </c>
      <c r="BF8">
        <v>3.05</v>
      </c>
      <c r="BG8">
        <v>0.6</v>
      </c>
      <c r="BH8">
        <v>3</v>
      </c>
      <c r="BI8">
        <v>0.38</v>
      </c>
      <c r="BJ8">
        <v>2.35</v>
      </c>
      <c r="BK8">
        <v>0.42</v>
      </c>
      <c r="BL8">
        <v>1.25</v>
      </c>
      <c r="BM8">
        <v>0.15</v>
      </c>
      <c r="BN8">
        <v>1.2</v>
      </c>
      <c r="BO8">
        <v>0.16</v>
      </c>
      <c r="BP8">
        <f>BB8/38</f>
        <v>0.42368421052631583</v>
      </c>
      <c r="BQ8">
        <f>BC8/80</f>
        <v>0.42125000000000001</v>
      </c>
      <c r="BR8">
        <f>BD8/8.9</f>
        <v>0.45505617977528084</v>
      </c>
      <c r="BS8">
        <f>BE8/32</f>
        <v>0.47499999999999998</v>
      </c>
      <c r="BT8">
        <f>BF8/5.6</f>
        <v>0.5446428571428571</v>
      </c>
      <c r="BU8">
        <f>BG8/1.1</f>
        <v>0.54545454545454541</v>
      </c>
      <c r="BV8">
        <f>BH8/4.7</f>
        <v>0.63829787234042545</v>
      </c>
      <c r="BW8">
        <f>BI8/0.77</f>
        <v>0.4935064935064935</v>
      </c>
      <c r="BX8">
        <f>BJ8/4.4</f>
        <v>0.53409090909090906</v>
      </c>
      <c r="BY8">
        <f>AY8/27</f>
        <v>0.40740740740740738</v>
      </c>
      <c r="BZ8">
        <f>BK8/1</f>
        <v>0.42</v>
      </c>
      <c r="CA8">
        <f>BL8/2.9</f>
        <v>0.43103448275862072</v>
      </c>
      <c r="CB8">
        <f>BM8/0.4</f>
        <v>0.37499999999999994</v>
      </c>
      <c r="CC8">
        <f>BN8/2.8</f>
        <v>0.4285714285714286</v>
      </c>
      <c r="CD8">
        <f>BO8/0.43</f>
        <v>0.37209302325581395</v>
      </c>
    </row>
    <row r="9" spans="1:82" x14ac:dyDescent="0.25">
      <c r="A9" t="s">
        <v>339</v>
      </c>
      <c r="B9">
        <v>12.7</v>
      </c>
      <c r="C9" t="s">
        <v>203</v>
      </c>
      <c r="D9">
        <f t="shared" si="2"/>
        <v>0.28818443804034583</v>
      </c>
      <c r="E9">
        <f t="shared" si="0"/>
        <v>0.97982708933717566</v>
      </c>
      <c r="F9">
        <f t="shared" si="1"/>
        <v>11.527377521613833</v>
      </c>
      <c r="G9" t="s">
        <v>69</v>
      </c>
      <c r="H9" t="e">
        <v>#VALUE!</v>
      </c>
      <c r="I9">
        <v>3.47</v>
      </c>
      <c r="J9">
        <v>4</v>
      </c>
      <c r="K9">
        <v>300</v>
      </c>
      <c r="L9">
        <v>2</v>
      </c>
      <c r="M9" t="s">
        <v>67</v>
      </c>
      <c r="N9">
        <v>10.3</v>
      </c>
      <c r="O9" t="s">
        <v>65</v>
      </c>
      <c r="P9">
        <v>18</v>
      </c>
      <c r="Q9">
        <v>20</v>
      </c>
      <c r="R9">
        <v>4.0999999999999996</v>
      </c>
      <c r="S9">
        <v>26</v>
      </c>
      <c r="T9">
        <v>2.16</v>
      </c>
      <c r="U9">
        <v>10</v>
      </c>
      <c r="V9">
        <v>2.8</v>
      </c>
      <c r="W9" t="s">
        <v>66</v>
      </c>
      <c r="X9">
        <v>3.08</v>
      </c>
      <c r="Y9">
        <v>20</v>
      </c>
      <c r="Z9">
        <v>5.22</v>
      </c>
      <c r="AA9">
        <v>0.41499999999999998</v>
      </c>
      <c r="AB9">
        <v>1</v>
      </c>
      <c r="AC9">
        <v>0.06</v>
      </c>
      <c r="AD9">
        <v>8</v>
      </c>
      <c r="AE9">
        <v>12</v>
      </c>
      <c r="AF9">
        <v>4.4999999999999998E-2</v>
      </c>
      <c r="AG9">
        <v>4</v>
      </c>
      <c r="AH9">
        <v>101</v>
      </c>
      <c r="AI9" t="s">
        <v>67</v>
      </c>
      <c r="AJ9">
        <v>650</v>
      </c>
      <c r="AK9">
        <v>0.6</v>
      </c>
      <c r="AL9">
        <v>8</v>
      </c>
      <c r="AM9" t="s">
        <v>68</v>
      </c>
      <c r="AN9">
        <v>17.3</v>
      </c>
      <c r="AO9">
        <v>2.2999999999999998</v>
      </c>
      <c r="AP9">
        <v>28</v>
      </c>
      <c r="AQ9">
        <v>0.7</v>
      </c>
      <c r="AR9" t="s">
        <v>69</v>
      </c>
      <c r="AS9">
        <v>10.199999999999999</v>
      </c>
      <c r="AT9">
        <v>2250</v>
      </c>
      <c r="AU9">
        <v>0.4</v>
      </c>
      <c r="AV9">
        <v>3.4</v>
      </c>
      <c r="AW9">
        <v>40</v>
      </c>
      <c r="AX9">
        <v>81</v>
      </c>
      <c r="AY9">
        <v>14</v>
      </c>
      <c r="AZ9">
        <v>18</v>
      </c>
      <c r="BA9">
        <v>126</v>
      </c>
      <c r="BB9">
        <v>21.7</v>
      </c>
      <c r="BC9">
        <v>45.1</v>
      </c>
      <c r="BD9">
        <v>5.35</v>
      </c>
      <c r="BE9">
        <v>19.8</v>
      </c>
      <c r="BF9">
        <v>3.85</v>
      </c>
      <c r="BG9">
        <v>0.7</v>
      </c>
      <c r="BH9">
        <v>3.8</v>
      </c>
      <c r="BI9">
        <v>0.52</v>
      </c>
      <c r="BJ9">
        <v>3.1</v>
      </c>
      <c r="BK9">
        <v>0.6</v>
      </c>
      <c r="BL9">
        <v>1.85</v>
      </c>
      <c r="BM9">
        <v>0.25</v>
      </c>
      <c r="BN9">
        <v>1.75</v>
      </c>
      <c r="BO9">
        <v>0.26</v>
      </c>
      <c r="BP9">
        <f>BB9/38</f>
        <v>0.57105263157894737</v>
      </c>
      <c r="BQ9">
        <f>BC9/80</f>
        <v>0.56374999999999997</v>
      </c>
      <c r="BR9">
        <f>BD9/8.9</f>
        <v>0.60112359550561789</v>
      </c>
      <c r="BS9">
        <f>BE9/32</f>
        <v>0.61875000000000002</v>
      </c>
      <c r="BT9">
        <f>BF9/5.6</f>
        <v>0.68750000000000011</v>
      </c>
      <c r="BU9">
        <f>BG9/1.1</f>
        <v>0.63636363636363624</v>
      </c>
      <c r="BV9">
        <f>BH9/4.7</f>
        <v>0.80851063829787229</v>
      </c>
      <c r="BW9">
        <f>BI9/0.77</f>
        <v>0.67532467532467533</v>
      </c>
      <c r="BX9">
        <f>BJ9/4.4</f>
        <v>0.70454545454545447</v>
      </c>
      <c r="BY9">
        <f>AY9/27</f>
        <v>0.51851851851851849</v>
      </c>
      <c r="BZ9">
        <f>BK9/1</f>
        <v>0.6</v>
      </c>
      <c r="CA9">
        <f>BL9/2.9</f>
        <v>0.63793103448275867</v>
      </c>
      <c r="CB9">
        <f>BM9/0.4</f>
        <v>0.625</v>
      </c>
      <c r="CC9">
        <f>BN9/2.8</f>
        <v>0.625</v>
      </c>
      <c r="CD9">
        <f>BO9/0.43</f>
        <v>0.60465116279069775</v>
      </c>
    </row>
    <row r="10" spans="1:82" x14ac:dyDescent="0.25">
      <c r="A10" t="s">
        <v>340</v>
      </c>
      <c r="B10">
        <v>13.7</v>
      </c>
      <c r="C10" t="s">
        <v>203</v>
      </c>
      <c r="D10">
        <f t="shared" si="2"/>
        <v>0.54347826086956519</v>
      </c>
      <c r="E10">
        <f t="shared" si="0"/>
        <v>0.92391304347826075</v>
      </c>
      <c r="F10">
        <f t="shared" si="1"/>
        <v>10.869565217391305</v>
      </c>
      <c r="G10" t="s">
        <v>69</v>
      </c>
      <c r="H10" t="e">
        <v>#VALUE!</v>
      </c>
      <c r="I10">
        <v>3.68</v>
      </c>
      <c r="J10">
        <v>6</v>
      </c>
      <c r="K10">
        <v>3100</v>
      </c>
      <c r="L10">
        <v>1.5</v>
      </c>
      <c r="M10">
        <v>0.2</v>
      </c>
      <c r="N10">
        <v>10.5</v>
      </c>
      <c r="O10" t="s">
        <v>65</v>
      </c>
      <c r="P10">
        <v>20</v>
      </c>
      <c r="Q10">
        <v>20</v>
      </c>
      <c r="R10">
        <v>4.0999999999999996</v>
      </c>
      <c r="S10">
        <v>10</v>
      </c>
      <c r="T10">
        <v>2.4700000000000002</v>
      </c>
      <c r="U10">
        <v>11.2</v>
      </c>
      <c r="V10">
        <v>3.4</v>
      </c>
      <c r="W10" t="s">
        <v>66</v>
      </c>
      <c r="X10">
        <v>3.31</v>
      </c>
      <c r="Y10">
        <v>30</v>
      </c>
      <c r="Z10">
        <v>5.27</v>
      </c>
      <c r="AA10">
        <v>0.41499999999999998</v>
      </c>
      <c r="AB10">
        <v>2</v>
      </c>
      <c r="AC10">
        <v>0.06</v>
      </c>
      <c r="AD10">
        <v>8.5</v>
      </c>
      <c r="AE10">
        <v>12</v>
      </c>
      <c r="AF10">
        <v>0.04</v>
      </c>
      <c r="AG10">
        <v>4</v>
      </c>
      <c r="AH10">
        <v>104</v>
      </c>
      <c r="AI10" t="s">
        <v>67</v>
      </c>
      <c r="AJ10">
        <v>3650</v>
      </c>
      <c r="AK10">
        <v>1.1000000000000001</v>
      </c>
      <c r="AL10">
        <v>8</v>
      </c>
      <c r="AM10" t="s">
        <v>68</v>
      </c>
      <c r="AN10">
        <v>17</v>
      </c>
      <c r="AO10">
        <v>2.5</v>
      </c>
      <c r="AP10">
        <v>39</v>
      </c>
      <c r="AQ10">
        <v>0.7</v>
      </c>
      <c r="AR10" t="s">
        <v>69</v>
      </c>
      <c r="AS10">
        <v>10.7</v>
      </c>
      <c r="AT10">
        <v>2300</v>
      </c>
      <c r="AU10">
        <v>0.4</v>
      </c>
      <c r="AV10">
        <v>3.4</v>
      </c>
      <c r="AW10">
        <v>40</v>
      </c>
      <c r="AX10">
        <v>75</v>
      </c>
      <c r="AY10">
        <v>15</v>
      </c>
      <c r="AZ10">
        <v>18</v>
      </c>
      <c r="BA10">
        <v>138</v>
      </c>
      <c r="BB10">
        <v>24.1</v>
      </c>
      <c r="BC10">
        <v>47.8</v>
      </c>
      <c r="BD10">
        <v>5.5</v>
      </c>
      <c r="BE10">
        <v>20.5</v>
      </c>
      <c r="BF10">
        <v>3.65</v>
      </c>
      <c r="BG10">
        <v>0.8</v>
      </c>
      <c r="BH10">
        <v>4</v>
      </c>
      <c r="BI10">
        <v>0.52</v>
      </c>
      <c r="BJ10">
        <v>3.2</v>
      </c>
      <c r="BK10">
        <v>0.66</v>
      </c>
      <c r="BL10">
        <v>1.9</v>
      </c>
      <c r="BM10">
        <v>0.25</v>
      </c>
      <c r="BN10">
        <v>1.9</v>
      </c>
      <c r="BO10">
        <v>0.28000000000000003</v>
      </c>
      <c r="BP10">
        <f>BB10/38</f>
        <v>0.63421052631578956</v>
      </c>
      <c r="BQ10">
        <f>BC10/80</f>
        <v>0.59749999999999992</v>
      </c>
      <c r="BR10">
        <f>BD10/8.9</f>
        <v>0.6179775280898876</v>
      </c>
      <c r="BS10">
        <f>BE10/32</f>
        <v>0.640625</v>
      </c>
      <c r="BT10">
        <f>BF10/5.6</f>
        <v>0.6517857142857143</v>
      </c>
      <c r="BU10">
        <f>BG10/1.1</f>
        <v>0.72727272727272729</v>
      </c>
      <c r="BV10">
        <f>BH10/4.7</f>
        <v>0.85106382978723405</v>
      </c>
      <c r="BW10">
        <f>BI10/0.77</f>
        <v>0.67532467532467533</v>
      </c>
      <c r="BX10">
        <f>BJ10/4.4</f>
        <v>0.72727272727272729</v>
      </c>
      <c r="BY10">
        <f>AY10/27</f>
        <v>0.55555555555555558</v>
      </c>
      <c r="BZ10">
        <f>BK10/1</f>
        <v>0.66</v>
      </c>
      <c r="CA10">
        <f>BL10/2.9</f>
        <v>0.65517241379310343</v>
      </c>
      <c r="CB10">
        <f>BM10/0.4</f>
        <v>0.625</v>
      </c>
      <c r="CC10">
        <f>BN10/2.8</f>
        <v>0.6785714285714286</v>
      </c>
      <c r="CD10">
        <f>BO10/0.43</f>
        <v>0.65116279069767447</v>
      </c>
    </row>
    <row r="11" spans="1:82" x14ac:dyDescent="0.25">
      <c r="A11" t="s">
        <v>341</v>
      </c>
      <c r="B11">
        <v>15.05</v>
      </c>
      <c r="C11" t="s">
        <v>203</v>
      </c>
      <c r="D11">
        <f t="shared" si="2"/>
        <v>0.1984126984126984</v>
      </c>
      <c r="E11">
        <f t="shared" si="0"/>
        <v>0.75396825396825395</v>
      </c>
      <c r="F11">
        <f t="shared" si="1"/>
        <v>11.904761904761905</v>
      </c>
      <c r="G11" t="s">
        <v>69</v>
      </c>
      <c r="H11" t="e">
        <v>#VALUE!</v>
      </c>
      <c r="I11">
        <v>5.04</v>
      </c>
      <c r="J11">
        <v>3</v>
      </c>
      <c r="K11">
        <v>420</v>
      </c>
      <c r="L11">
        <v>2.5</v>
      </c>
      <c r="M11">
        <v>0.6</v>
      </c>
      <c r="N11">
        <v>9.49</v>
      </c>
      <c r="O11" t="s">
        <v>65</v>
      </c>
      <c r="P11">
        <v>17</v>
      </c>
      <c r="Q11">
        <v>40</v>
      </c>
      <c r="R11">
        <v>5.8</v>
      </c>
      <c r="S11">
        <v>38</v>
      </c>
      <c r="T11">
        <v>2.4500000000000002</v>
      </c>
      <c r="U11">
        <v>15.8</v>
      </c>
      <c r="V11">
        <v>2.6</v>
      </c>
      <c r="W11">
        <v>0.1</v>
      </c>
      <c r="X11">
        <v>4.29</v>
      </c>
      <c r="Y11">
        <v>50</v>
      </c>
      <c r="Z11">
        <v>4.97</v>
      </c>
      <c r="AA11">
        <v>0.38500000000000001</v>
      </c>
      <c r="AB11">
        <v>1</v>
      </c>
      <c r="AC11">
        <v>0.06</v>
      </c>
      <c r="AD11">
        <v>10</v>
      </c>
      <c r="AE11">
        <v>14</v>
      </c>
      <c r="AF11">
        <v>5.5E-2</v>
      </c>
      <c r="AG11">
        <v>5</v>
      </c>
      <c r="AH11">
        <v>141</v>
      </c>
      <c r="AI11" t="s">
        <v>67</v>
      </c>
      <c r="AJ11">
        <v>850</v>
      </c>
      <c r="AK11">
        <v>0.6</v>
      </c>
      <c r="AL11">
        <v>9</v>
      </c>
      <c r="AM11" t="s">
        <v>68</v>
      </c>
      <c r="AN11">
        <v>18.100000000000001</v>
      </c>
      <c r="AO11">
        <v>3.3</v>
      </c>
      <c r="AP11">
        <v>28</v>
      </c>
      <c r="AQ11">
        <v>0.8</v>
      </c>
      <c r="AR11" t="s">
        <v>69</v>
      </c>
      <c r="AS11">
        <v>11.4</v>
      </c>
      <c r="AT11">
        <v>2600</v>
      </c>
      <c r="AU11">
        <v>0.4</v>
      </c>
      <c r="AV11">
        <v>3.8</v>
      </c>
      <c r="AW11">
        <v>60</v>
      </c>
      <c r="AX11">
        <v>42</v>
      </c>
      <c r="AY11">
        <v>15</v>
      </c>
      <c r="AZ11">
        <v>20</v>
      </c>
      <c r="BA11">
        <v>107</v>
      </c>
      <c r="BB11">
        <v>25.7</v>
      </c>
      <c r="BC11">
        <v>49.4</v>
      </c>
      <c r="BD11">
        <v>5.6</v>
      </c>
      <c r="BE11">
        <v>20.8</v>
      </c>
      <c r="BF11">
        <v>3.8</v>
      </c>
      <c r="BG11">
        <v>0.75</v>
      </c>
      <c r="BH11">
        <v>4</v>
      </c>
      <c r="BI11">
        <v>0.52</v>
      </c>
      <c r="BJ11">
        <v>3.15</v>
      </c>
      <c r="BK11">
        <v>0.6</v>
      </c>
      <c r="BL11">
        <v>1.8</v>
      </c>
      <c r="BM11">
        <v>0.25</v>
      </c>
      <c r="BN11">
        <v>1.75</v>
      </c>
      <c r="BO11">
        <v>0.26</v>
      </c>
      <c r="BP11">
        <f>BB11/38</f>
        <v>0.6763157894736842</v>
      </c>
      <c r="BQ11">
        <f>BC11/80</f>
        <v>0.61749999999999994</v>
      </c>
      <c r="BR11">
        <f>BD11/8.9</f>
        <v>0.6292134831460674</v>
      </c>
      <c r="BS11">
        <f>BE11/32</f>
        <v>0.65</v>
      </c>
      <c r="BT11">
        <f>BF11/5.6</f>
        <v>0.6785714285714286</v>
      </c>
      <c r="BU11">
        <f>BG11/1.1</f>
        <v>0.68181818181818177</v>
      </c>
      <c r="BV11">
        <f>BH11/4.7</f>
        <v>0.85106382978723405</v>
      </c>
      <c r="BW11">
        <f>BI11/0.77</f>
        <v>0.67532467532467533</v>
      </c>
      <c r="BX11">
        <f>BJ11/4.4</f>
        <v>0.71590909090909083</v>
      </c>
      <c r="BY11">
        <f>AY11/27</f>
        <v>0.55555555555555558</v>
      </c>
      <c r="BZ11">
        <f>BK11/1</f>
        <v>0.6</v>
      </c>
      <c r="CA11">
        <f>BL11/2.9</f>
        <v>0.62068965517241381</v>
      </c>
      <c r="CB11">
        <f>BM11/0.4</f>
        <v>0.625</v>
      </c>
      <c r="CC11">
        <f>BN11/2.8</f>
        <v>0.625</v>
      </c>
      <c r="CD11">
        <f>BO11/0.43</f>
        <v>0.60465116279069775</v>
      </c>
    </row>
    <row r="12" spans="1:82" x14ac:dyDescent="0.25">
      <c r="A12" t="s">
        <v>342</v>
      </c>
      <c r="B12">
        <v>16.350000000000001</v>
      </c>
      <c r="C12" t="s">
        <v>203</v>
      </c>
      <c r="D12">
        <f t="shared" si="2"/>
        <v>1.400560224089636</v>
      </c>
      <c r="E12">
        <f t="shared" si="0"/>
        <v>0.84033613445378152</v>
      </c>
      <c r="F12">
        <f t="shared" si="1"/>
        <v>11.204481792717088</v>
      </c>
      <c r="G12" t="s">
        <v>69</v>
      </c>
      <c r="H12" t="e">
        <v>#VALUE!</v>
      </c>
      <c r="I12">
        <v>3.57</v>
      </c>
      <c r="J12">
        <v>2</v>
      </c>
      <c r="K12">
        <v>620</v>
      </c>
      <c r="L12">
        <v>2</v>
      </c>
      <c r="M12">
        <v>0.2</v>
      </c>
      <c r="N12">
        <v>11.4</v>
      </c>
      <c r="O12" t="s">
        <v>65</v>
      </c>
      <c r="P12">
        <v>17</v>
      </c>
      <c r="Q12">
        <v>20</v>
      </c>
      <c r="R12">
        <v>4.2</v>
      </c>
      <c r="S12">
        <v>40</v>
      </c>
      <c r="T12">
        <v>2.4700000000000002</v>
      </c>
      <c r="U12">
        <v>11.4</v>
      </c>
      <c r="V12">
        <v>2.2000000000000002</v>
      </c>
      <c r="W12" t="s">
        <v>66</v>
      </c>
      <c r="X12">
        <v>3.18</v>
      </c>
      <c r="Y12">
        <v>50</v>
      </c>
      <c r="Z12">
        <v>5.74</v>
      </c>
      <c r="AA12">
        <v>0.42499999999999999</v>
      </c>
      <c r="AB12">
        <v>5</v>
      </c>
      <c r="AC12">
        <v>0.06</v>
      </c>
      <c r="AD12">
        <v>7.5</v>
      </c>
      <c r="AE12">
        <v>14</v>
      </c>
      <c r="AF12">
        <v>4.4999999999999998E-2</v>
      </c>
      <c r="AG12">
        <v>4</v>
      </c>
      <c r="AH12">
        <v>99</v>
      </c>
      <c r="AI12" t="s">
        <v>67</v>
      </c>
      <c r="AJ12">
        <v>100</v>
      </c>
      <c r="AK12">
        <v>0.5</v>
      </c>
      <c r="AL12">
        <v>8</v>
      </c>
      <c r="AM12" t="s">
        <v>68</v>
      </c>
      <c r="AN12">
        <v>16</v>
      </c>
      <c r="AO12">
        <v>2.2000000000000002</v>
      </c>
      <c r="AP12">
        <v>28.5</v>
      </c>
      <c r="AQ12">
        <v>0.7</v>
      </c>
      <c r="AR12" t="s">
        <v>69</v>
      </c>
      <c r="AS12">
        <v>9</v>
      </c>
      <c r="AT12">
        <v>1900</v>
      </c>
      <c r="AU12">
        <v>0.3</v>
      </c>
      <c r="AV12">
        <v>3</v>
      </c>
      <c r="AW12">
        <v>40</v>
      </c>
      <c r="AX12">
        <v>48</v>
      </c>
      <c r="AY12">
        <v>15</v>
      </c>
      <c r="AZ12">
        <v>18</v>
      </c>
      <c r="BA12">
        <v>95</v>
      </c>
      <c r="BB12">
        <v>22.1</v>
      </c>
      <c r="BC12">
        <v>46.9</v>
      </c>
      <c r="BD12">
        <v>5.65</v>
      </c>
      <c r="BE12">
        <v>21.5</v>
      </c>
      <c r="BF12">
        <v>4.1500000000000004</v>
      </c>
      <c r="BG12">
        <v>0.85</v>
      </c>
      <c r="BH12">
        <v>4</v>
      </c>
      <c r="BI12">
        <v>0.54</v>
      </c>
      <c r="BJ12">
        <v>3.3</v>
      </c>
      <c r="BK12">
        <v>0.62</v>
      </c>
      <c r="BL12">
        <v>1.8</v>
      </c>
      <c r="BM12">
        <v>0.25</v>
      </c>
      <c r="BN12">
        <v>1.7</v>
      </c>
      <c r="BO12">
        <v>0.26</v>
      </c>
      <c r="BP12">
        <f>BB12/38</f>
        <v>0.58157894736842108</v>
      </c>
      <c r="BQ12">
        <f>BC12/80</f>
        <v>0.58624999999999994</v>
      </c>
      <c r="BR12">
        <f>BD12/8.9</f>
        <v>0.6348314606741573</v>
      </c>
      <c r="BS12">
        <f>BE12/32</f>
        <v>0.671875</v>
      </c>
      <c r="BT12">
        <f>BF12/5.6</f>
        <v>0.74107142857142871</v>
      </c>
      <c r="BU12">
        <f>BG12/1.1</f>
        <v>0.7727272727272726</v>
      </c>
      <c r="BV12">
        <f>BH12/4.7</f>
        <v>0.85106382978723405</v>
      </c>
      <c r="BW12">
        <f>BI12/0.77</f>
        <v>0.70129870129870131</v>
      </c>
      <c r="BX12">
        <f>BJ12/4.4</f>
        <v>0.74999999999999989</v>
      </c>
      <c r="BY12">
        <f>AY12/27</f>
        <v>0.55555555555555558</v>
      </c>
      <c r="BZ12">
        <f>BK12/1</f>
        <v>0.62</v>
      </c>
      <c r="CA12">
        <f>BL12/2.9</f>
        <v>0.62068965517241381</v>
      </c>
      <c r="CB12">
        <f>BM12/0.4</f>
        <v>0.625</v>
      </c>
      <c r="CC12">
        <f>BN12/2.8</f>
        <v>0.60714285714285721</v>
      </c>
      <c r="CD12">
        <f>BO12/0.43</f>
        <v>0.60465116279069775</v>
      </c>
    </row>
    <row r="13" spans="1:82" x14ac:dyDescent="0.25">
      <c r="A13" t="s">
        <v>343</v>
      </c>
      <c r="B13">
        <v>17.72</v>
      </c>
      <c r="C13" t="s">
        <v>203</v>
      </c>
      <c r="D13">
        <f t="shared" si="2"/>
        <v>0.30769230769230771</v>
      </c>
      <c r="E13">
        <f t="shared" si="0"/>
        <v>0.67692307692307696</v>
      </c>
      <c r="F13">
        <f t="shared" si="1"/>
        <v>18.46153846153846</v>
      </c>
      <c r="G13" t="s">
        <v>69</v>
      </c>
      <c r="H13" t="e">
        <v>#VALUE!</v>
      </c>
      <c r="I13">
        <v>3.25</v>
      </c>
      <c r="J13">
        <v>3</v>
      </c>
      <c r="K13">
        <v>140</v>
      </c>
      <c r="L13">
        <v>2</v>
      </c>
      <c r="M13">
        <v>0.3</v>
      </c>
      <c r="N13">
        <v>12.3</v>
      </c>
      <c r="O13" t="s">
        <v>65</v>
      </c>
      <c r="P13">
        <v>15</v>
      </c>
      <c r="Q13">
        <v>20</v>
      </c>
      <c r="R13">
        <v>4.0999999999999996</v>
      </c>
      <c r="S13">
        <v>232</v>
      </c>
      <c r="T13">
        <v>3.64</v>
      </c>
      <c r="U13">
        <v>10.8</v>
      </c>
      <c r="V13">
        <v>1.2</v>
      </c>
      <c r="W13" t="s">
        <v>66</v>
      </c>
      <c r="X13">
        <v>2.71</v>
      </c>
      <c r="Y13">
        <v>40</v>
      </c>
      <c r="Z13">
        <v>6.31</v>
      </c>
      <c r="AA13">
        <v>0.42</v>
      </c>
      <c r="AB13">
        <v>1</v>
      </c>
      <c r="AC13">
        <v>0.06</v>
      </c>
      <c r="AD13">
        <v>5</v>
      </c>
      <c r="AE13">
        <v>18</v>
      </c>
      <c r="AF13">
        <v>0.04</v>
      </c>
      <c r="AG13">
        <v>4</v>
      </c>
      <c r="AH13">
        <v>90.5</v>
      </c>
      <c r="AI13" t="s">
        <v>67</v>
      </c>
      <c r="AJ13">
        <v>1350</v>
      </c>
      <c r="AK13">
        <v>0.6</v>
      </c>
      <c r="AL13">
        <v>6</v>
      </c>
      <c r="AM13" t="s">
        <v>68</v>
      </c>
      <c r="AN13">
        <v>13.3</v>
      </c>
      <c r="AO13">
        <v>1.8</v>
      </c>
      <c r="AP13">
        <v>22</v>
      </c>
      <c r="AQ13">
        <v>0.4</v>
      </c>
      <c r="AR13">
        <v>0.2</v>
      </c>
      <c r="AS13">
        <v>5.3</v>
      </c>
      <c r="AT13">
        <v>1300</v>
      </c>
      <c r="AU13">
        <v>0.2</v>
      </c>
      <c r="AV13">
        <v>2.2000000000000002</v>
      </c>
      <c r="AW13">
        <v>60</v>
      </c>
      <c r="AX13">
        <v>30</v>
      </c>
      <c r="AY13">
        <v>11</v>
      </c>
      <c r="AZ13">
        <v>16</v>
      </c>
      <c r="BA13">
        <v>46</v>
      </c>
      <c r="BB13">
        <v>18.100000000000001</v>
      </c>
      <c r="BC13">
        <v>37.9</v>
      </c>
      <c r="BD13">
        <v>4.4000000000000004</v>
      </c>
      <c r="BE13">
        <v>16.7</v>
      </c>
      <c r="BF13">
        <v>3.05</v>
      </c>
      <c r="BG13">
        <v>0.55000000000000004</v>
      </c>
      <c r="BH13">
        <v>3</v>
      </c>
      <c r="BI13">
        <v>0.38</v>
      </c>
      <c r="BJ13">
        <v>2.15</v>
      </c>
      <c r="BK13">
        <v>0.4</v>
      </c>
      <c r="BL13">
        <v>1.1499999999999999</v>
      </c>
      <c r="BM13">
        <v>0.15</v>
      </c>
      <c r="BN13">
        <v>1</v>
      </c>
      <c r="BO13">
        <v>0.14000000000000001</v>
      </c>
      <c r="BP13">
        <f>BB13/38</f>
        <v>0.47631578947368425</v>
      </c>
      <c r="BQ13">
        <f>BC13/80</f>
        <v>0.47375</v>
      </c>
      <c r="BR13">
        <f>BD13/8.9</f>
        <v>0.49438202247191015</v>
      </c>
      <c r="BS13">
        <f>BE13/32</f>
        <v>0.52187499999999998</v>
      </c>
      <c r="BT13">
        <f>BF13/5.6</f>
        <v>0.5446428571428571</v>
      </c>
      <c r="BU13">
        <f>BG13/1.1</f>
        <v>0.5</v>
      </c>
      <c r="BV13">
        <f>BH13/4.7</f>
        <v>0.63829787234042545</v>
      </c>
      <c r="BW13">
        <f>BI13/0.77</f>
        <v>0.4935064935064935</v>
      </c>
      <c r="BX13">
        <f>BJ13/4.4</f>
        <v>0.48863636363636359</v>
      </c>
      <c r="BY13">
        <f>AY13/27</f>
        <v>0.40740740740740738</v>
      </c>
      <c r="BZ13">
        <f>BK13/1</f>
        <v>0.4</v>
      </c>
      <c r="CA13">
        <f>BL13/2.9</f>
        <v>0.39655172413793099</v>
      </c>
      <c r="CB13">
        <f>BM13/0.4</f>
        <v>0.37499999999999994</v>
      </c>
      <c r="CC13">
        <f>BN13/2.8</f>
        <v>0.35714285714285715</v>
      </c>
      <c r="CD13">
        <f>BO13/0.43</f>
        <v>0.32558139534883723</v>
      </c>
    </row>
    <row r="14" spans="1:82" x14ac:dyDescent="0.25">
      <c r="A14" t="s">
        <v>344</v>
      </c>
      <c r="B14">
        <v>20.440000000000001</v>
      </c>
      <c r="C14" t="s">
        <v>203</v>
      </c>
      <c r="D14">
        <f t="shared" si="2"/>
        <v>0.3105590062111801</v>
      </c>
      <c r="E14">
        <f t="shared" si="0"/>
        <v>0.84886128364389224</v>
      </c>
      <c r="F14">
        <f t="shared" si="1"/>
        <v>12.422360248447205</v>
      </c>
      <c r="G14" t="s">
        <v>69</v>
      </c>
      <c r="H14" t="e">
        <v>#VALUE!</v>
      </c>
      <c r="I14">
        <v>4.83</v>
      </c>
      <c r="J14">
        <v>8</v>
      </c>
      <c r="K14">
        <v>240</v>
      </c>
      <c r="L14">
        <v>2</v>
      </c>
      <c r="M14">
        <v>1.5</v>
      </c>
      <c r="N14">
        <v>8.58</v>
      </c>
      <c r="O14" t="s">
        <v>65</v>
      </c>
      <c r="P14">
        <v>17</v>
      </c>
      <c r="Q14">
        <v>40</v>
      </c>
      <c r="R14">
        <v>5.4</v>
      </c>
      <c r="S14">
        <v>20</v>
      </c>
      <c r="T14">
        <v>2.56</v>
      </c>
      <c r="U14">
        <v>14.6</v>
      </c>
      <c r="V14">
        <v>2.8</v>
      </c>
      <c r="W14">
        <v>0.1</v>
      </c>
      <c r="X14">
        <v>3.72</v>
      </c>
      <c r="Y14">
        <v>50</v>
      </c>
      <c r="Z14">
        <v>4.4800000000000004</v>
      </c>
      <c r="AA14">
        <v>0.34</v>
      </c>
      <c r="AB14">
        <v>1.5</v>
      </c>
      <c r="AC14">
        <v>0.05</v>
      </c>
      <c r="AD14">
        <v>10</v>
      </c>
      <c r="AE14">
        <v>16</v>
      </c>
      <c r="AF14">
        <v>0.06</v>
      </c>
      <c r="AG14">
        <v>16</v>
      </c>
      <c r="AH14">
        <v>134</v>
      </c>
      <c r="AI14" t="s">
        <v>67</v>
      </c>
      <c r="AJ14">
        <v>750</v>
      </c>
      <c r="AK14">
        <v>1.2</v>
      </c>
      <c r="AL14">
        <v>9</v>
      </c>
      <c r="AM14" t="s">
        <v>68</v>
      </c>
      <c r="AN14">
        <v>19</v>
      </c>
      <c r="AO14">
        <v>3.1</v>
      </c>
      <c r="AP14">
        <v>29.5</v>
      </c>
      <c r="AQ14">
        <v>0.9</v>
      </c>
      <c r="AR14" t="s">
        <v>69</v>
      </c>
      <c r="AS14">
        <v>12.1</v>
      </c>
      <c r="AT14">
        <v>2600</v>
      </c>
      <c r="AU14">
        <v>0.6</v>
      </c>
      <c r="AV14">
        <v>4.0999999999999996</v>
      </c>
      <c r="AW14">
        <v>60</v>
      </c>
      <c r="AX14">
        <v>42</v>
      </c>
      <c r="AY14">
        <v>14</v>
      </c>
      <c r="AZ14">
        <v>24</v>
      </c>
      <c r="BA14">
        <v>106</v>
      </c>
      <c r="BB14">
        <v>25.3</v>
      </c>
      <c r="BC14">
        <v>49.3</v>
      </c>
      <c r="BD14">
        <v>5.65</v>
      </c>
      <c r="BE14">
        <v>20.6</v>
      </c>
      <c r="BF14">
        <v>3.9</v>
      </c>
      <c r="BG14">
        <v>0.75</v>
      </c>
      <c r="BH14">
        <v>3.8</v>
      </c>
      <c r="BI14">
        <v>0.48</v>
      </c>
      <c r="BJ14">
        <v>3.05</v>
      </c>
      <c r="BK14">
        <v>0.57999999999999996</v>
      </c>
      <c r="BL14">
        <v>1.75</v>
      </c>
      <c r="BM14">
        <v>0.25</v>
      </c>
      <c r="BN14">
        <v>1.8</v>
      </c>
      <c r="BO14">
        <v>0.26</v>
      </c>
      <c r="BP14">
        <f>BB14/38</f>
        <v>0.6657894736842106</v>
      </c>
      <c r="BQ14">
        <f>BC14/80</f>
        <v>0.61624999999999996</v>
      </c>
      <c r="BR14">
        <f>BD14/8.9</f>
        <v>0.6348314606741573</v>
      </c>
      <c r="BS14">
        <f>BE14/32</f>
        <v>0.64375000000000004</v>
      </c>
      <c r="BT14">
        <f>BF14/5.6</f>
        <v>0.69642857142857151</v>
      </c>
      <c r="BU14">
        <f>BG14/1.1</f>
        <v>0.68181818181818177</v>
      </c>
      <c r="BV14">
        <f>BH14/4.7</f>
        <v>0.80851063829787229</v>
      </c>
      <c r="BW14">
        <f>BI14/0.77</f>
        <v>0.62337662337662336</v>
      </c>
      <c r="BX14">
        <f>BJ14/4.4</f>
        <v>0.69318181818181812</v>
      </c>
      <c r="BY14">
        <f>AY14/27</f>
        <v>0.51851851851851849</v>
      </c>
      <c r="BZ14">
        <f>BK14/1</f>
        <v>0.57999999999999996</v>
      </c>
      <c r="CA14">
        <f>BL14/2.9</f>
        <v>0.60344827586206895</v>
      </c>
      <c r="CB14">
        <f>BM14/0.4</f>
        <v>0.625</v>
      </c>
      <c r="CC14">
        <f>BN14/2.8</f>
        <v>0.6428571428571429</v>
      </c>
      <c r="CD14">
        <f>BO14/0.43</f>
        <v>0.60465116279069775</v>
      </c>
    </row>
    <row r="15" spans="1:82" x14ac:dyDescent="0.25">
      <c r="A15" t="s">
        <v>345</v>
      </c>
      <c r="B15">
        <v>21.34</v>
      </c>
      <c r="C15" t="s">
        <v>203</v>
      </c>
      <c r="D15">
        <f t="shared" si="2"/>
        <v>0.21691973969631234</v>
      </c>
      <c r="E15">
        <f t="shared" si="0"/>
        <v>0.95444685466377444</v>
      </c>
      <c r="F15">
        <f t="shared" si="1"/>
        <v>13.015184381778742</v>
      </c>
      <c r="G15" t="s">
        <v>69</v>
      </c>
      <c r="H15" t="e">
        <v>#VALUE!</v>
      </c>
      <c r="I15">
        <v>4.6100000000000003</v>
      </c>
      <c r="J15">
        <v>4</v>
      </c>
      <c r="K15">
        <v>200</v>
      </c>
      <c r="L15">
        <v>2.5</v>
      </c>
      <c r="M15">
        <v>0.3</v>
      </c>
      <c r="N15">
        <v>9.23</v>
      </c>
      <c r="O15" t="s">
        <v>65</v>
      </c>
      <c r="P15">
        <v>17</v>
      </c>
      <c r="Q15">
        <v>40</v>
      </c>
      <c r="R15">
        <v>4.9000000000000004</v>
      </c>
      <c r="S15">
        <v>20</v>
      </c>
      <c r="T15">
        <v>2.56</v>
      </c>
      <c r="U15">
        <v>13</v>
      </c>
      <c r="V15">
        <v>2.4</v>
      </c>
      <c r="W15">
        <v>0.1</v>
      </c>
      <c r="X15">
        <v>3.61</v>
      </c>
      <c r="Y15">
        <v>40</v>
      </c>
      <c r="Z15">
        <v>4.8600000000000003</v>
      </c>
      <c r="AA15">
        <v>0.34</v>
      </c>
      <c r="AB15">
        <v>1</v>
      </c>
      <c r="AC15">
        <v>0.06</v>
      </c>
      <c r="AD15">
        <v>8</v>
      </c>
      <c r="AE15">
        <v>16</v>
      </c>
      <c r="AF15">
        <v>5.5E-2</v>
      </c>
      <c r="AG15">
        <v>4</v>
      </c>
      <c r="AH15">
        <v>121</v>
      </c>
      <c r="AI15" t="s">
        <v>67</v>
      </c>
      <c r="AJ15" t="s">
        <v>77</v>
      </c>
      <c r="AK15">
        <v>0.7</v>
      </c>
      <c r="AL15">
        <v>8</v>
      </c>
      <c r="AM15" t="s">
        <v>68</v>
      </c>
      <c r="AN15">
        <v>19.399999999999999</v>
      </c>
      <c r="AO15">
        <v>3</v>
      </c>
      <c r="AP15">
        <v>25</v>
      </c>
      <c r="AQ15">
        <v>0.7</v>
      </c>
      <c r="AR15" t="s">
        <v>69</v>
      </c>
      <c r="AS15">
        <v>10.7</v>
      </c>
      <c r="AT15">
        <v>2500</v>
      </c>
      <c r="AU15">
        <v>0.4</v>
      </c>
      <c r="AV15">
        <v>4.4000000000000004</v>
      </c>
      <c r="AW15">
        <v>60</v>
      </c>
      <c r="AX15">
        <v>42</v>
      </c>
      <c r="AY15">
        <v>15</v>
      </c>
      <c r="AZ15">
        <v>22</v>
      </c>
      <c r="BA15">
        <v>100</v>
      </c>
      <c r="BB15">
        <v>25.2</v>
      </c>
      <c r="BC15">
        <v>51.4</v>
      </c>
      <c r="BD15">
        <v>6.05</v>
      </c>
      <c r="BE15">
        <v>21.5</v>
      </c>
      <c r="BF15">
        <v>4.05</v>
      </c>
      <c r="BG15">
        <v>0.8</v>
      </c>
      <c r="BH15">
        <v>4</v>
      </c>
      <c r="BI15">
        <v>0.52</v>
      </c>
      <c r="BJ15">
        <v>3.3</v>
      </c>
      <c r="BK15">
        <v>0.62</v>
      </c>
      <c r="BL15">
        <v>1.85</v>
      </c>
      <c r="BM15">
        <v>0.25</v>
      </c>
      <c r="BN15">
        <v>1.7</v>
      </c>
      <c r="BO15">
        <v>0.26</v>
      </c>
      <c r="BP15">
        <f>BB15/38</f>
        <v>0.66315789473684206</v>
      </c>
      <c r="BQ15">
        <f>BC15/80</f>
        <v>0.64249999999999996</v>
      </c>
      <c r="BR15">
        <f>BD15/8.9</f>
        <v>0.6797752808988764</v>
      </c>
      <c r="BS15">
        <f>BE15/32</f>
        <v>0.671875</v>
      </c>
      <c r="BT15">
        <f>BF15/5.6</f>
        <v>0.7232142857142857</v>
      </c>
      <c r="BU15">
        <f>BG15/1.1</f>
        <v>0.72727272727272729</v>
      </c>
      <c r="BV15">
        <f>BH15/4.7</f>
        <v>0.85106382978723405</v>
      </c>
      <c r="BW15">
        <f>BI15/0.77</f>
        <v>0.67532467532467533</v>
      </c>
      <c r="BX15">
        <f>BJ15/4.4</f>
        <v>0.74999999999999989</v>
      </c>
      <c r="BY15">
        <f>AY15/27</f>
        <v>0.55555555555555558</v>
      </c>
      <c r="BZ15">
        <f>BK15/1</f>
        <v>0.62</v>
      </c>
      <c r="CA15">
        <f>BL15/2.9</f>
        <v>0.63793103448275867</v>
      </c>
      <c r="CB15">
        <f>BM15/0.4</f>
        <v>0.625</v>
      </c>
      <c r="CC15">
        <f>BN15/2.8</f>
        <v>0.60714285714285721</v>
      </c>
      <c r="CD15">
        <f>BO15/0.43</f>
        <v>0.60465116279069775</v>
      </c>
    </row>
    <row r="16" spans="1:82" x14ac:dyDescent="0.25">
      <c r="A16" t="s">
        <v>346</v>
      </c>
      <c r="B16">
        <v>22.55</v>
      </c>
      <c r="C16" t="s">
        <v>203</v>
      </c>
      <c r="D16">
        <f t="shared" si="2"/>
        <v>0.52770448548812665</v>
      </c>
      <c r="E16">
        <f t="shared" si="0"/>
        <v>0.84432717678100266</v>
      </c>
      <c r="F16">
        <f>AW16/I16</f>
        <v>15.831134564643799</v>
      </c>
      <c r="G16" t="s">
        <v>69</v>
      </c>
      <c r="H16" t="e">
        <v>#VALUE!</v>
      </c>
      <c r="I16">
        <v>3.79</v>
      </c>
      <c r="J16">
        <v>9</v>
      </c>
      <c r="K16">
        <v>200</v>
      </c>
      <c r="L16">
        <v>1.5</v>
      </c>
      <c r="M16">
        <v>0.6</v>
      </c>
      <c r="N16">
        <v>9.56</v>
      </c>
      <c r="O16" t="s">
        <v>65</v>
      </c>
      <c r="P16">
        <v>16</v>
      </c>
      <c r="Q16">
        <v>20</v>
      </c>
      <c r="R16">
        <v>4.5999999999999996</v>
      </c>
      <c r="S16">
        <v>16</v>
      </c>
      <c r="T16">
        <v>2.63</v>
      </c>
      <c r="U16">
        <v>11.2</v>
      </c>
      <c r="V16">
        <v>2.2000000000000002</v>
      </c>
      <c r="W16">
        <v>0.1</v>
      </c>
      <c r="X16">
        <v>2.99</v>
      </c>
      <c r="Y16">
        <v>50</v>
      </c>
      <c r="Z16">
        <v>4.87</v>
      </c>
      <c r="AA16">
        <v>0.38500000000000001</v>
      </c>
      <c r="AB16">
        <v>2</v>
      </c>
      <c r="AC16">
        <v>0.05</v>
      </c>
      <c r="AD16">
        <v>7.5</v>
      </c>
      <c r="AE16">
        <v>12</v>
      </c>
      <c r="AF16">
        <v>4.4999999999999998E-2</v>
      </c>
      <c r="AG16">
        <v>6</v>
      </c>
      <c r="AH16">
        <v>108</v>
      </c>
      <c r="AI16" t="s">
        <v>67</v>
      </c>
      <c r="AJ16" t="s">
        <v>77</v>
      </c>
      <c r="AK16">
        <v>1.3</v>
      </c>
      <c r="AL16">
        <v>7</v>
      </c>
      <c r="AM16" t="s">
        <v>68</v>
      </c>
      <c r="AN16">
        <v>20.399999999999999</v>
      </c>
      <c r="AO16">
        <v>2.4</v>
      </c>
      <c r="AP16">
        <v>30.5</v>
      </c>
      <c r="AQ16">
        <v>0.6</v>
      </c>
      <c r="AR16" t="s">
        <v>69</v>
      </c>
      <c r="AS16">
        <v>9.3000000000000007</v>
      </c>
      <c r="AT16">
        <v>2200</v>
      </c>
      <c r="AU16">
        <v>0.3</v>
      </c>
      <c r="AV16">
        <v>3.2</v>
      </c>
      <c r="AW16">
        <v>60</v>
      </c>
      <c r="AX16">
        <v>48</v>
      </c>
      <c r="AY16">
        <v>13</v>
      </c>
      <c r="AZ16">
        <v>20</v>
      </c>
      <c r="BA16">
        <v>93</v>
      </c>
      <c r="BB16">
        <v>22.9</v>
      </c>
      <c r="BC16">
        <v>44.9</v>
      </c>
      <c r="BD16">
        <v>5.25</v>
      </c>
      <c r="BE16">
        <v>19.5</v>
      </c>
      <c r="BF16">
        <v>3.8</v>
      </c>
      <c r="BG16">
        <v>0.75</v>
      </c>
      <c r="BH16">
        <v>3.6</v>
      </c>
      <c r="BI16">
        <v>0.44</v>
      </c>
      <c r="BJ16">
        <v>2.9</v>
      </c>
      <c r="BK16">
        <v>0.52</v>
      </c>
      <c r="BL16">
        <v>1.55</v>
      </c>
      <c r="BM16">
        <v>0.2</v>
      </c>
      <c r="BN16">
        <v>1.45</v>
      </c>
      <c r="BO16">
        <v>0.22</v>
      </c>
      <c r="BP16">
        <f>BB16/38</f>
        <v>0.60263157894736841</v>
      </c>
      <c r="BQ16">
        <f>BC16/80</f>
        <v>0.56125000000000003</v>
      </c>
      <c r="BR16">
        <f>BD16/8.9</f>
        <v>0.5898876404494382</v>
      </c>
      <c r="BS16">
        <f>BE16/32</f>
        <v>0.609375</v>
      </c>
      <c r="BT16">
        <f>BF16/5.6</f>
        <v>0.6785714285714286</v>
      </c>
      <c r="BU16">
        <f>BG16/1.1</f>
        <v>0.68181818181818177</v>
      </c>
      <c r="BV16">
        <f>BH16/4.7</f>
        <v>0.76595744680851063</v>
      </c>
      <c r="BW16">
        <f>BI16/0.77</f>
        <v>0.5714285714285714</v>
      </c>
      <c r="BX16">
        <f>BJ16/4.4</f>
        <v>0.65909090909090906</v>
      </c>
      <c r="BY16">
        <f>AY16/27</f>
        <v>0.48148148148148145</v>
      </c>
      <c r="BZ16">
        <f>BK16/1</f>
        <v>0.52</v>
      </c>
      <c r="CA16">
        <f>BL16/2.9</f>
        <v>0.53448275862068972</v>
      </c>
      <c r="CB16">
        <f>BM16/0.4</f>
        <v>0.5</v>
      </c>
      <c r="CC16">
        <f>BN16/2.8</f>
        <v>0.5178571428571429</v>
      </c>
      <c r="CD16">
        <f>BO16/0.43</f>
        <v>0.51162790697674421</v>
      </c>
    </row>
    <row r="17" spans="1:82" x14ac:dyDescent="0.25">
      <c r="A17" t="s">
        <v>347</v>
      </c>
      <c r="B17">
        <v>23.9</v>
      </c>
      <c r="C17" t="s">
        <v>203</v>
      </c>
      <c r="D17">
        <f t="shared" si="2"/>
        <v>0.34965034965034963</v>
      </c>
      <c r="E17">
        <f t="shared" si="0"/>
        <v>0.90909090909090906</v>
      </c>
      <c r="F17">
        <f t="shared" si="1"/>
        <v>19.58041958041958</v>
      </c>
      <c r="G17">
        <v>0.4</v>
      </c>
      <c r="H17">
        <v>400</v>
      </c>
      <c r="I17">
        <v>7.15</v>
      </c>
      <c r="J17">
        <v>17</v>
      </c>
      <c r="K17">
        <v>280</v>
      </c>
      <c r="L17">
        <v>5</v>
      </c>
      <c r="M17">
        <v>1.8</v>
      </c>
      <c r="N17">
        <v>3.35</v>
      </c>
      <c r="O17" t="s">
        <v>65</v>
      </c>
      <c r="P17">
        <v>18</v>
      </c>
      <c r="Q17">
        <v>60</v>
      </c>
      <c r="R17">
        <v>13.1</v>
      </c>
      <c r="S17">
        <v>12</v>
      </c>
      <c r="T17">
        <v>2.52</v>
      </c>
      <c r="U17">
        <v>23.2</v>
      </c>
      <c r="V17">
        <v>2.8</v>
      </c>
      <c r="W17" t="s">
        <v>66</v>
      </c>
      <c r="X17">
        <v>4.47</v>
      </c>
      <c r="Y17">
        <v>150</v>
      </c>
      <c r="Z17">
        <v>2.86</v>
      </c>
      <c r="AA17">
        <v>0.14000000000000001</v>
      </c>
      <c r="AB17">
        <v>2.5</v>
      </c>
      <c r="AC17">
        <v>0.05</v>
      </c>
      <c r="AD17">
        <v>11</v>
      </c>
      <c r="AE17">
        <v>32</v>
      </c>
      <c r="AF17">
        <v>5.5E-2</v>
      </c>
      <c r="AG17">
        <v>18</v>
      </c>
      <c r="AH17">
        <v>218</v>
      </c>
      <c r="AI17" t="s">
        <v>67</v>
      </c>
      <c r="AJ17">
        <v>1800</v>
      </c>
      <c r="AK17">
        <v>1.5</v>
      </c>
      <c r="AL17">
        <v>10</v>
      </c>
      <c r="AM17" t="s">
        <v>68</v>
      </c>
      <c r="AN17">
        <v>26.7</v>
      </c>
      <c r="AO17">
        <v>3.7</v>
      </c>
      <c r="AP17">
        <v>32.5</v>
      </c>
      <c r="AQ17">
        <v>0.9</v>
      </c>
      <c r="AR17" t="s">
        <v>69</v>
      </c>
      <c r="AS17">
        <v>11.5</v>
      </c>
      <c r="AT17">
        <v>2800.0000000000005</v>
      </c>
      <c r="AU17">
        <v>1.6</v>
      </c>
      <c r="AV17">
        <v>6.5</v>
      </c>
      <c r="AW17">
        <v>140</v>
      </c>
      <c r="AX17">
        <v>15</v>
      </c>
      <c r="AY17">
        <v>11</v>
      </c>
      <c r="AZ17">
        <v>32</v>
      </c>
      <c r="BA17">
        <v>95</v>
      </c>
      <c r="BB17">
        <v>36.200000000000003</v>
      </c>
      <c r="BC17">
        <v>53.4</v>
      </c>
      <c r="BD17">
        <v>5.25</v>
      </c>
      <c r="BE17">
        <v>16.899999999999999</v>
      </c>
      <c r="BF17">
        <v>2.9</v>
      </c>
      <c r="BG17">
        <v>0.6</v>
      </c>
      <c r="BH17">
        <v>2.6</v>
      </c>
      <c r="BI17">
        <v>0.38</v>
      </c>
      <c r="BJ17">
        <v>2.35</v>
      </c>
      <c r="BK17">
        <v>0.44</v>
      </c>
      <c r="BL17">
        <v>1.3</v>
      </c>
      <c r="BM17">
        <v>0.2</v>
      </c>
      <c r="BN17">
        <v>1.3</v>
      </c>
      <c r="BO17">
        <v>0.2</v>
      </c>
      <c r="BP17">
        <f>BB17/38</f>
        <v>0.9526315789473685</v>
      </c>
      <c r="BQ17">
        <f>BC17/80</f>
        <v>0.66749999999999998</v>
      </c>
      <c r="BR17">
        <f>BD17/8.9</f>
        <v>0.5898876404494382</v>
      </c>
      <c r="BS17">
        <f>BE17/32</f>
        <v>0.52812499999999996</v>
      </c>
      <c r="BT17">
        <f>BF17/5.6</f>
        <v>0.5178571428571429</v>
      </c>
      <c r="BU17">
        <f>BG17/1.1</f>
        <v>0.54545454545454541</v>
      </c>
      <c r="BV17">
        <f>BH17/4.7</f>
        <v>0.55319148936170215</v>
      </c>
      <c r="BW17">
        <f>BI17/0.77</f>
        <v>0.4935064935064935</v>
      </c>
      <c r="BX17">
        <f>BJ17/4.4</f>
        <v>0.53409090909090906</v>
      </c>
      <c r="BY17">
        <f>AY17/27</f>
        <v>0.40740740740740738</v>
      </c>
      <c r="BZ17">
        <f>BK17/1</f>
        <v>0.44</v>
      </c>
      <c r="CA17">
        <f>BL17/2.9</f>
        <v>0.44827586206896552</v>
      </c>
      <c r="CB17">
        <f>BM17/0.4</f>
        <v>0.5</v>
      </c>
      <c r="CC17">
        <f>BN17/2.8</f>
        <v>0.46428571428571436</v>
      </c>
      <c r="CD17">
        <f>BO17/0.43</f>
        <v>0.46511627906976749</v>
      </c>
    </row>
    <row r="18" spans="1:82" x14ac:dyDescent="0.25">
      <c r="A18" t="s">
        <v>348</v>
      </c>
      <c r="B18">
        <v>24.95</v>
      </c>
      <c r="C18" t="s">
        <v>203</v>
      </c>
      <c r="D18">
        <f t="shared" si="2"/>
        <v>0.4520795660036166</v>
      </c>
      <c r="E18">
        <f t="shared" si="0"/>
        <v>1.3743218806509945</v>
      </c>
      <c r="F18">
        <f t="shared" si="1"/>
        <v>28.933092224231462</v>
      </c>
      <c r="G18">
        <v>0.4</v>
      </c>
      <c r="H18">
        <v>400</v>
      </c>
      <c r="I18">
        <v>5.53</v>
      </c>
      <c r="J18">
        <v>39</v>
      </c>
      <c r="K18">
        <v>240</v>
      </c>
      <c r="L18">
        <v>4</v>
      </c>
      <c r="M18">
        <v>0.9</v>
      </c>
      <c r="N18">
        <v>4.5199999999999996</v>
      </c>
      <c r="O18" t="s">
        <v>65</v>
      </c>
      <c r="P18">
        <v>30</v>
      </c>
      <c r="Q18">
        <v>40</v>
      </c>
      <c r="R18">
        <v>9.1999999999999993</v>
      </c>
      <c r="S18">
        <v>18</v>
      </c>
      <c r="T18">
        <v>2.58</v>
      </c>
      <c r="U18">
        <v>18.600000000000001</v>
      </c>
      <c r="V18">
        <v>1.6</v>
      </c>
      <c r="W18" t="s">
        <v>66</v>
      </c>
      <c r="X18">
        <v>3.49</v>
      </c>
      <c r="Y18">
        <v>110</v>
      </c>
      <c r="Z18">
        <v>3.2</v>
      </c>
      <c r="AA18">
        <v>0.18</v>
      </c>
      <c r="AB18">
        <v>2.5</v>
      </c>
      <c r="AC18">
        <v>0.05</v>
      </c>
      <c r="AD18">
        <v>8</v>
      </c>
      <c r="AE18">
        <v>44</v>
      </c>
      <c r="AF18">
        <v>7.4999999999999997E-2</v>
      </c>
      <c r="AG18">
        <v>18</v>
      </c>
      <c r="AH18">
        <v>160</v>
      </c>
      <c r="AI18" t="s">
        <v>67</v>
      </c>
      <c r="AJ18">
        <v>1950</v>
      </c>
      <c r="AK18">
        <v>1.9</v>
      </c>
      <c r="AL18">
        <v>9</v>
      </c>
      <c r="AM18" t="s">
        <v>68</v>
      </c>
      <c r="AN18">
        <v>28.1</v>
      </c>
      <c r="AO18">
        <v>3.2</v>
      </c>
      <c r="AP18">
        <v>27</v>
      </c>
      <c r="AQ18">
        <v>0.7</v>
      </c>
      <c r="AR18" t="s">
        <v>69</v>
      </c>
      <c r="AS18">
        <v>9.4</v>
      </c>
      <c r="AT18">
        <v>2300</v>
      </c>
      <c r="AU18">
        <v>1.3</v>
      </c>
      <c r="AV18">
        <v>7.6</v>
      </c>
      <c r="AW18">
        <v>160</v>
      </c>
      <c r="AX18">
        <v>30</v>
      </c>
      <c r="AY18">
        <v>12</v>
      </c>
      <c r="AZ18">
        <v>32</v>
      </c>
      <c r="BA18">
        <v>71</v>
      </c>
      <c r="BB18">
        <v>28.4</v>
      </c>
      <c r="BC18">
        <v>54.9</v>
      </c>
      <c r="BD18">
        <v>6.5</v>
      </c>
      <c r="BE18">
        <v>23.3</v>
      </c>
      <c r="BF18">
        <v>4.05</v>
      </c>
      <c r="BG18">
        <v>0.8</v>
      </c>
      <c r="BH18">
        <v>3.8</v>
      </c>
      <c r="BI18">
        <v>0.46</v>
      </c>
      <c r="BJ18">
        <v>2.8</v>
      </c>
      <c r="BK18">
        <v>0.52</v>
      </c>
      <c r="BL18">
        <v>1.45</v>
      </c>
      <c r="BM18">
        <v>0.2</v>
      </c>
      <c r="BN18">
        <v>1.3</v>
      </c>
      <c r="BO18">
        <v>0.2</v>
      </c>
      <c r="BP18">
        <f>BB18/38</f>
        <v>0.74736842105263157</v>
      </c>
      <c r="BQ18">
        <f>BC18/80</f>
        <v>0.68625000000000003</v>
      </c>
      <c r="BR18">
        <f>BD18/8.9</f>
        <v>0.7303370786516854</v>
      </c>
      <c r="BS18">
        <f>BE18/32</f>
        <v>0.72812500000000002</v>
      </c>
      <c r="BT18">
        <f>BF18/5.6</f>
        <v>0.7232142857142857</v>
      </c>
      <c r="BU18">
        <f>BG18/1.1</f>
        <v>0.72727272727272729</v>
      </c>
      <c r="BV18">
        <f>BH18/4.7</f>
        <v>0.80851063829787229</v>
      </c>
      <c r="BW18">
        <f>BI18/0.77</f>
        <v>0.59740259740259738</v>
      </c>
      <c r="BX18">
        <f>BJ18/4.4</f>
        <v>0.63636363636363624</v>
      </c>
      <c r="BY18">
        <f>AY18/27</f>
        <v>0.44444444444444442</v>
      </c>
      <c r="BZ18">
        <f>BK18/1</f>
        <v>0.52</v>
      </c>
      <c r="CA18">
        <f>BL18/2.9</f>
        <v>0.5</v>
      </c>
      <c r="CB18">
        <f>BM18/0.4</f>
        <v>0.5</v>
      </c>
      <c r="CC18">
        <f>BN18/2.8</f>
        <v>0.46428571428571436</v>
      </c>
      <c r="CD18">
        <f>BO18/0.43</f>
        <v>0.46511627906976749</v>
      </c>
    </row>
    <row r="19" spans="1:82" x14ac:dyDescent="0.25">
      <c r="A19" t="s">
        <v>349</v>
      </c>
      <c r="B19">
        <v>25.78</v>
      </c>
      <c r="C19" t="s">
        <v>203</v>
      </c>
      <c r="D19">
        <f t="shared" si="2"/>
        <v>0.78247261345852903</v>
      </c>
      <c r="E19">
        <f t="shared" si="0"/>
        <v>1.2206572769953052</v>
      </c>
      <c r="F19">
        <f t="shared" si="1"/>
        <v>28.169014084507044</v>
      </c>
      <c r="G19">
        <v>0.4</v>
      </c>
      <c r="H19">
        <v>400</v>
      </c>
      <c r="I19">
        <v>6.39</v>
      </c>
      <c r="J19">
        <v>21</v>
      </c>
      <c r="K19">
        <v>280</v>
      </c>
      <c r="L19">
        <v>4</v>
      </c>
      <c r="M19">
        <v>0.6</v>
      </c>
      <c r="N19">
        <v>6.01</v>
      </c>
      <c r="O19" t="s">
        <v>65</v>
      </c>
      <c r="P19">
        <v>25</v>
      </c>
      <c r="Q19">
        <v>40</v>
      </c>
      <c r="R19">
        <v>10.8</v>
      </c>
      <c r="S19">
        <v>8</v>
      </c>
      <c r="T19">
        <v>3.1</v>
      </c>
      <c r="U19">
        <v>20.399999999999999</v>
      </c>
      <c r="V19">
        <v>2.2000000000000002</v>
      </c>
      <c r="W19" t="s">
        <v>66</v>
      </c>
      <c r="X19">
        <v>4.41</v>
      </c>
      <c r="Y19">
        <v>110</v>
      </c>
      <c r="Z19">
        <v>3.79</v>
      </c>
      <c r="AA19">
        <v>0.20499999999999999</v>
      </c>
      <c r="AB19">
        <v>5</v>
      </c>
      <c r="AC19">
        <v>0.06</v>
      </c>
      <c r="AD19">
        <v>11</v>
      </c>
      <c r="AE19">
        <v>32</v>
      </c>
      <c r="AF19">
        <v>0.08</v>
      </c>
      <c r="AG19">
        <v>22</v>
      </c>
      <c r="AH19">
        <v>178</v>
      </c>
      <c r="AI19" t="s">
        <v>67</v>
      </c>
      <c r="AJ19">
        <v>5050</v>
      </c>
      <c r="AK19">
        <v>1.4</v>
      </c>
      <c r="AL19">
        <v>11</v>
      </c>
      <c r="AM19" t="s">
        <v>68</v>
      </c>
      <c r="AN19">
        <v>22.1</v>
      </c>
      <c r="AO19">
        <v>3.9</v>
      </c>
      <c r="AP19">
        <v>31.5</v>
      </c>
      <c r="AQ19">
        <v>0.9</v>
      </c>
      <c r="AR19" t="s">
        <v>69</v>
      </c>
      <c r="AS19">
        <v>12.8</v>
      </c>
      <c r="AT19">
        <v>2650</v>
      </c>
      <c r="AU19">
        <v>2.2000000000000002</v>
      </c>
      <c r="AV19">
        <v>7.8</v>
      </c>
      <c r="AW19">
        <v>180</v>
      </c>
      <c r="AX19">
        <v>36</v>
      </c>
      <c r="AY19">
        <v>15</v>
      </c>
      <c r="AZ19">
        <v>36</v>
      </c>
      <c r="BA19">
        <v>97</v>
      </c>
      <c r="BB19">
        <v>32.799999999999997</v>
      </c>
      <c r="BC19">
        <v>60.4</v>
      </c>
      <c r="BD19">
        <v>7</v>
      </c>
      <c r="BE19">
        <v>26.2</v>
      </c>
      <c r="BF19">
        <v>5.05</v>
      </c>
      <c r="BG19">
        <v>0.95</v>
      </c>
      <c r="BH19">
        <v>4.4000000000000004</v>
      </c>
      <c r="BI19">
        <v>0.57999999999999996</v>
      </c>
      <c r="BJ19">
        <v>3.7</v>
      </c>
      <c r="BK19">
        <v>0.7</v>
      </c>
      <c r="BL19">
        <v>2</v>
      </c>
      <c r="BM19">
        <v>0.3</v>
      </c>
      <c r="BN19">
        <v>1.95</v>
      </c>
      <c r="BO19">
        <v>0.28000000000000003</v>
      </c>
      <c r="BP19">
        <f>BB19/38</f>
        <v>0.86315789473684201</v>
      </c>
      <c r="BQ19">
        <f>BC19/80</f>
        <v>0.755</v>
      </c>
      <c r="BR19">
        <f>BD19/8.9</f>
        <v>0.78651685393258419</v>
      </c>
      <c r="BS19">
        <f>BE19/32</f>
        <v>0.81874999999999998</v>
      </c>
      <c r="BT19">
        <f>BF19/5.6</f>
        <v>0.9017857142857143</v>
      </c>
      <c r="BU19">
        <f>BG19/1.1</f>
        <v>0.86363636363636354</v>
      </c>
      <c r="BV19">
        <f>BH19/4.7</f>
        <v>0.93617021276595747</v>
      </c>
      <c r="BW19">
        <f>BI19/0.77</f>
        <v>0.75324675324675316</v>
      </c>
      <c r="BX19">
        <f>BJ19/4.4</f>
        <v>0.84090909090909083</v>
      </c>
      <c r="BY19">
        <f>AY19/27</f>
        <v>0.55555555555555558</v>
      </c>
      <c r="BZ19">
        <f>BK19/1</f>
        <v>0.7</v>
      </c>
      <c r="CA19">
        <f>BL19/2.9</f>
        <v>0.68965517241379315</v>
      </c>
      <c r="CB19">
        <f>BM19/0.4</f>
        <v>0.74999999999999989</v>
      </c>
      <c r="CC19">
        <f>BN19/2.8</f>
        <v>0.69642857142857151</v>
      </c>
      <c r="CD19">
        <f>BO19/0.43</f>
        <v>0.65116279069767447</v>
      </c>
    </row>
    <row r="20" spans="1:82" x14ac:dyDescent="0.25">
      <c r="A20" t="s">
        <v>350</v>
      </c>
      <c r="B20">
        <v>26.12</v>
      </c>
      <c r="C20" t="s">
        <v>203</v>
      </c>
      <c r="D20">
        <f t="shared" si="2"/>
        <v>0.50724637681159412</v>
      </c>
      <c r="E20">
        <f t="shared" si="0"/>
        <v>1.1304347826086956</v>
      </c>
      <c r="F20">
        <f t="shared" si="1"/>
        <v>40.579710144927532</v>
      </c>
      <c r="G20">
        <v>0.4</v>
      </c>
      <c r="H20">
        <v>400</v>
      </c>
      <c r="I20">
        <v>6.9</v>
      </c>
      <c r="J20">
        <v>26</v>
      </c>
      <c r="K20">
        <v>320</v>
      </c>
      <c r="L20">
        <v>5.5</v>
      </c>
      <c r="M20">
        <v>0.8</v>
      </c>
      <c r="N20">
        <v>1.97</v>
      </c>
      <c r="O20" t="s">
        <v>65</v>
      </c>
      <c r="P20">
        <v>24</v>
      </c>
      <c r="Q20">
        <v>60</v>
      </c>
      <c r="R20">
        <v>11.7</v>
      </c>
      <c r="S20">
        <v>14</v>
      </c>
      <c r="T20">
        <v>2.4300000000000002</v>
      </c>
      <c r="U20">
        <v>25</v>
      </c>
      <c r="V20">
        <v>2.2000000000000002</v>
      </c>
      <c r="W20" t="s">
        <v>66</v>
      </c>
      <c r="X20">
        <v>4.41</v>
      </c>
      <c r="Y20">
        <v>150</v>
      </c>
      <c r="Z20">
        <v>2.2599999999999998</v>
      </c>
      <c r="AA20">
        <v>6.5000000000000002E-2</v>
      </c>
      <c r="AB20">
        <v>3.5</v>
      </c>
      <c r="AC20">
        <v>0.06</v>
      </c>
      <c r="AD20">
        <v>11</v>
      </c>
      <c r="AE20">
        <v>46</v>
      </c>
      <c r="AF20">
        <v>4.4999999999999998E-2</v>
      </c>
      <c r="AG20">
        <v>23</v>
      </c>
      <c r="AH20">
        <v>211</v>
      </c>
      <c r="AI20" t="s">
        <v>67</v>
      </c>
      <c r="AJ20">
        <v>1950</v>
      </c>
      <c r="AK20">
        <v>1.9</v>
      </c>
      <c r="AL20">
        <v>12</v>
      </c>
      <c r="AM20" t="s">
        <v>68</v>
      </c>
      <c r="AN20">
        <v>29.2</v>
      </c>
      <c r="AO20">
        <v>4.0999999999999996</v>
      </c>
      <c r="AP20">
        <v>28</v>
      </c>
      <c r="AQ20">
        <v>1</v>
      </c>
      <c r="AR20" t="s">
        <v>69</v>
      </c>
      <c r="AS20">
        <v>12.4</v>
      </c>
      <c r="AT20">
        <v>3000</v>
      </c>
      <c r="AU20">
        <v>1.4</v>
      </c>
      <c r="AV20">
        <v>7.8</v>
      </c>
      <c r="AW20">
        <v>280</v>
      </c>
      <c r="AX20">
        <v>27</v>
      </c>
      <c r="AY20">
        <v>10</v>
      </c>
      <c r="AZ20">
        <v>44</v>
      </c>
      <c r="BA20">
        <v>94</v>
      </c>
      <c r="BB20">
        <v>30.8</v>
      </c>
      <c r="BC20">
        <v>49</v>
      </c>
      <c r="BD20">
        <v>5.0999999999999996</v>
      </c>
      <c r="BE20">
        <v>17.100000000000001</v>
      </c>
      <c r="BF20">
        <v>3.05</v>
      </c>
      <c r="BG20">
        <v>0.55000000000000004</v>
      </c>
      <c r="BH20">
        <v>2.8</v>
      </c>
      <c r="BI20">
        <v>0.38</v>
      </c>
      <c r="BJ20">
        <v>2.35</v>
      </c>
      <c r="BK20">
        <v>0.44</v>
      </c>
      <c r="BL20">
        <v>1.3</v>
      </c>
      <c r="BM20">
        <v>0.2</v>
      </c>
      <c r="BN20">
        <v>1.45</v>
      </c>
      <c r="BO20">
        <v>0.2</v>
      </c>
      <c r="BP20">
        <f>BB20/38</f>
        <v>0.81052631578947365</v>
      </c>
      <c r="BQ20">
        <f>BC20/80</f>
        <v>0.61250000000000004</v>
      </c>
      <c r="BR20">
        <f>BD20/8.9</f>
        <v>0.5730337078651685</v>
      </c>
      <c r="BS20">
        <f>BE20/32</f>
        <v>0.53437500000000004</v>
      </c>
      <c r="BT20">
        <f>BF20/5.6</f>
        <v>0.5446428571428571</v>
      </c>
      <c r="BU20">
        <f>BG20/1.1</f>
        <v>0.5</v>
      </c>
      <c r="BV20">
        <f>BH20/4.7</f>
        <v>0.5957446808510638</v>
      </c>
      <c r="BW20">
        <f>BI20/0.77</f>
        <v>0.4935064935064935</v>
      </c>
      <c r="BX20">
        <f>BJ20/4.4</f>
        <v>0.53409090909090906</v>
      </c>
      <c r="BY20">
        <f>AY20/27</f>
        <v>0.37037037037037035</v>
      </c>
      <c r="BZ20">
        <f>BK20/1</f>
        <v>0.44</v>
      </c>
      <c r="CA20">
        <f>BL20/2.9</f>
        <v>0.44827586206896552</v>
      </c>
      <c r="CB20">
        <f>BM20/0.4</f>
        <v>0.5</v>
      </c>
      <c r="CC20">
        <f>BN20/2.8</f>
        <v>0.5178571428571429</v>
      </c>
      <c r="CD20">
        <f>BO20/0.43</f>
        <v>0.46511627906976749</v>
      </c>
    </row>
    <row r="21" spans="1:82" x14ac:dyDescent="0.25">
      <c r="A21" t="s">
        <v>351</v>
      </c>
      <c r="B21">
        <v>28.1</v>
      </c>
      <c r="C21" t="s">
        <v>203</v>
      </c>
      <c r="D21">
        <f t="shared" si="2"/>
        <v>8.8302752293577971</v>
      </c>
      <c r="E21">
        <f t="shared" si="0"/>
        <v>2.5917431192660549</v>
      </c>
      <c r="F21">
        <f t="shared" si="1"/>
        <v>32.110091743119263</v>
      </c>
      <c r="G21">
        <v>1.2</v>
      </c>
      <c r="H21">
        <v>1200</v>
      </c>
      <c r="I21">
        <v>4.3600000000000003</v>
      </c>
      <c r="J21">
        <v>54</v>
      </c>
      <c r="K21">
        <v>200</v>
      </c>
      <c r="L21">
        <v>2.5</v>
      </c>
      <c r="M21">
        <v>1.6</v>
      </c>
      <c r="N21">
        <v>9.2799999999999994</v>
      </c>
      <c r="O21" t="s">
        <v>65</v>
      </c>
      <c r="P21">
        <v>35</v>
      </c>
      <c r="Q21">
        <v>40</v>
      </c>
      <c r="R21">
        <v>5.8</v>
      </c>
      <c r="S21">
        <v>10</v>
      </c>
      <c r="T21">
        <v>4.4400000000000004</v>
      </c>
      <c r="U21">
        <v>12.6</v>
      </c>
      <c r="V21">
        <v>1.2</v>
      </c>
      <c r="W21" t="s">
        <v>66</v>
      </c>
      <c r="X21">
        <v>3.12</v>
      </c>
      <c r="Y21">
        <v>60</v>
      </c>
      <c r="Z21">
        <v>4.71</v>
      </c>
      <c r="AA21">
        <v>0.245</v>
      </c>
      <c r="AB21">
        <v>38.5</v>
      </c>
      <c r="AC21">
        <v>0.06</v>
      </c>
      <c r="AD21">
        <v>6.5</v>
      </c>
      <c r="AE21">
        <v>44</v>
      </c>
      <c r="AF21">
        <v>7.0000000000000007E-2</v>
      </c>
      <c r="AG21">
        <v>32</v>
      </c>
      <c r="AH21">
        <v>123</v>
      </c>
      <c r="AI21" t="s">
        <v>67</v>
      </c>
      <c r="AJ21">
        <v>23100</v>
      </c>
      <c r="AK21">
        <v>3.9</v>
      </c>
      <c r="AL21">
        <v>8</v>
      </c>
      <c r="AM21" t="s">
        <v>68</v>
      </c>
      <c r="AN21">
        <v>17.899999999999999</v>
      </c>
      <c r="AO21">
        <v>2.6</v>
      </c>
      <c r="AP21">
        <v>34</v>
      </c>
      <c r="AQ21">
        <v>0.5</v>
      </c>
      <c r="AR21">
        <v>0.2</v>
      </c>
      <c r="AS21">
        <v>7.5</v>
      </c>
      <c r="AT21">
        <v>1800</v>
      </c>
      <c r="AU21">
        <v>3</v>
      </c>
      <c r="AV21">
        <v>11.3</v>
      </c>
      <c r="AW21">
        <v>140</v>
      </c>
      <c r="AX21">
        <v>54</v>
      </c>
      <c r="AY21">
        <v>15</v>
      </c>
      <c r="AZ21">
        <v>36</v>
      </c>
      <c r="BA21">
        <v>55</v>
      </c>
      <c r="BB21">
        <v>24.7</v>
      </c>
      <c r="BC21">
        <v>48.1</v>
      </c>
      <c r="BD21">
        <v>6.15</v>
      </c>
      <c r="BE21">
        <v>23.6</v>
      </c>
      <c r="BF21">
        <v>4.5</v>
      </c>
      <c r="BG21">
        <v>0.9</v>
      </c>
      <c r="BH21">
        <v>4.2</v>
      </c>
      <c r="BI21">
        <v>0.54</v>
      </c>
      <c r="BJ21">
        <v>3.2</v>
      </c>
      <c r="BK21">
        <v>0.56000000000000005</v>
      </c>
      <c r="BL21">
        <v>1.55</v>
      </c>
      <c r="BM21">
        <v>0.2</v>
      </c>
      <c r="BN21">
        <v>1.3</v>
      </c>
      <c r="BO21">
        <v>0.18</v>
      </c>
      <c r="BP21">
        <f>BB21/38</f>
        <v>0.65</v>
      </c>
      <c r="BQ21">
        <f>BC21/80</f>
        <v>0.60125000000000006</v>
      </c>
      <c r="BR21">
        <f>BD21/8.9</f>
        <v>0.6910112359550562</v>
      </c>
      <c r="BS21">
        <f>BE21/32</f>
        <v>0.73750000000000004</v>
      </c>
      <c r="BT21">
        <f>BF21/5.6</f>
        <v>0.8035714285714286</v>
      </c>
      <c r="BU21">
        <f>BG21/1.1</f>
        <v>0.81818181818181812</v>
      </c>
      <c r="BV21">
        <f>BH21/4.7</f>
        <v>0.8936170212765957</v>
      </c>
      <c r="BW21">
        <f>BI21/0.77</f>
        <v>0.70129870129870131</v>
      </c>
      <c r="BX21">
        <f>BJ21/4.4</f>
        <v>0.72727272727272729</v>
      </c>
      <c r="BY21">
        <f>AY21/27</f>
        <v>0.55555555555555558</v>
      </c>
      <c r="BZ21">
        <f>BK21/1</f>
        <v>0.56000000000000005</v>
      </c>
      <c r="CA21">
        <f>BL21/2.9</f>
        <v>0.53448275862068972</v>
      </c>
      <c r="CB21">
        <f>BM21/0.4</f>
        <v>0.5</v>
      </c>
      <c r="CC21">
        <f>BN21/2.8</f>
        <v>0.46428571428571436</v>
      </c>
      <c r="CD21">
        <f>BO21/0.43</f>
        <v>0.41860465116279066</v>
      </c>
    </row>
    <row r="22" spans="1:82" x14ac:dyDescent="0.25">
      <c r="A22" t="s">
        <v>352</v>
      </c>
      <c r="B22">
        <v>29</v>
      </c>
      <c r="C22" t="s">
        <v>203</v>
      </c>
      <c r="D22">
        <f t="shared" si="2"/>
        <v>0.70521861777150918</v>
      </c>
      <c r="E22">
        <f t="shared" si="0"/>
        <v>1.0719322990126938</v>
      </c>
      <c r="F22">
        <f t="shared" si="1"/>
        <v>28.208744710860369</v>
      </c>
      <c r="G22">
        <v>0.4</v>
      </c>
      <c r="H22">
        <v>400</v>
      </c>
      <c r="I22">
        <v>7.09</v>
      </c>
      <c r="J22">
        <v>27</v>
      </c>
      <c r="K22">
        <v>280</v>
      </c>
      <c r="L22">
        <v>4</v>
      </c>
      <c r="M22">
        <v>0.6</v>
      </c>
      <c r="N22">
        <v>5.42</v>
      </c>
      <c r="O22" t="s">
        <v>65</v>
      </c>
      <c r="P22">
        <v>18</v>
      </c>
      <c r="Q22">
        <v>40</v>
      </c>
      <c r="R22">
        <v>10.5</v>
      </c>
      <c r="S22">
        <v>8</v>
      </c>
      <c r="T22">
        <v>2.86</v>
      </c>
      <c r="U22">
        <v>21</v>
      </c>
      <c r="V22">
        <v>3</v>
      </c>
      <c r="W22" t="s">
        <v>66</v>
      </c>
      <c r="X22">
        <v>4.99</v>
      </c>
      <c r="Y22">
        <v>110</v>
      </c>
      <c r="Z22">
        <v>3.64</v>
      </c>
      <c r="AA22">
        <v>0.14499999999999999</v>
      </c>
      <c r="AB22">
        <v>5</v>
      </c>
      <c r="AC22">
        <v>0.06</v>
      </c>
      <c r="AD22">
        <v>11</v>
      </c>
      <c r="AE22">
        <v>28</v>
      </c>
      <c r="AF22">
        <v>7.4999999999999997E-2</v>
      </c>
      <c r="AG22">
        <v>11</v>
      </c>
      <c r="AH22">
        <v>190</v>
      </c>
      <c r="AI22" t="s">
        <v>67</v>
      </c>
      <c r="AJ22">
        <v>3250</v>
      </c>
      <c r="AK22">
        <v>1.7</v>
      </c>
      <c r="AL22">
        <v>12</v>
      </c>
      <c r="AM22" t="s">
        <v>68</v>
      </c>
      <c r="AN22">
        <v>22.5</v>
      </c>
      <c r="AO22">
        <v>3.9</v>
      </c>
      <c r="AP22">
        <v>30.5</v>
      </c>
      <c r="AQ22">
        <v>0.9</v>
      </c>
      <c r="AR22" t="s">
        <v>69</v>
      </c>
      <c r="AS22">
        <v>12.6</v>
      </c>
      <c r="AT22">
        <v>2849.9999999999995</v>
      </c>
      <c r="AU22">
        <v>1.4</v>
      </c>
      <c r="AV22">
        <v>7.6</v>
      </c>
      <c r="AW22">
        <v>200</v>
      </c>
      <c r="AX22">
        <v>30</v>
      </c>
      <c r="AY22">
        <v>17</v>
      </c>
      <c r="AZ22">
        <v>28</v>
      </c>
      <c r="BA22">
        <v>119</v>
      </c>
      <c r="BB22">
        <v>33.6</v>
      </c>
      <c r="BC22">
        <v>62.8</v>
      </c>
      <c r="BD22">
        <v>7.6</v>
      </c>
      <c r="BE22">
        <v>28.6</v>
      </c>
      <c r="BF22">
        <v>5.35</v>
      </c>
      <c r="BG22">
        <v>1.05</v>
      </c>
      <c r="BH22">
        <v>4.8</v>
      </c>
      <c r="BI22">
        <v>0.64</v>
      </c>
      <c r="BJ22">
        <v>3.85</v>
      </c>
      <c r="BK22">
        <v>0.74</v>
      </c>
      <c r="BL22">
        <v>2.15</v>
      </c>
      <c r="BM22">
        <v>0.3</v>
      </c>
      <c r="BN22">
        <v>2.1</v>
      </c>
      <c r="BO22">
        <v>0.3</v>
      </c>
      <c r="BP22">
        <f>BB22/38</f>
        <v>0.88421052631578956</v>
      </c>
      <c r="BQ22">
        <f>BC22/80</f>
        <v>0.78499999999999992</v>
      </c>
      <c r="BR22">
        <f>BD22/8.9</f>
        <v>0.8539325842696629</v>
      </c>
      <c r="BS22">
        <f>BE22/32</f>
        <v>0.89375000000000004</v>
      </c>
      <c r="BT22">
        <f>BF22/5.6</f>
        <v>0.9553571428571429</v>
      </c>
      <c r="BU22">
        <f>BG22/1.1</f>
        <v>0.95454545454545447</v>
      </c>
      <c r="BV22">
        <f>BH22/4.7</f>
        <v>1.0212765957446808</v>
      </c>
      <c r="BW22">
        <f>BI22/0.77</f>
        <v>0.83116883116883111</v>
      </c>
      <c r="BX22">
        <f>BJ22/4.4</f>
        <v>0.875</v>
      </c>
      <c r="BY22">
        <f>AY22/27</f>
        <v>0.62962962962962965</v>
      </c>
      <c r="BZ22">
        <f>BK22/1</f>
        <v>0.74</v>
      </c>
      <c r="CA22">
        <f>BL22/2.9</f>
        <v>0.74137931034482762</v>
      </c>
      <c r="CB22">
        <f>BM22/0.4</f>
        <v>0.74999999999999989</v>
      </c>
      <c r="CC22">
        <f>BN22/2.8</f>
        <v>0.75000000000000011</v>
      </c>
      <c r="CD22">
        <f>BO22/0.43</f>
        <v>0.69767441860465118</v>
      </c>
    </row>
    <row r="23" spans="1:82" x14ac:dyDescent="0.25">
      <c r="A23" t="s">
        <v>353</v>
      </c>
      <c r="B23">
        <v>30.18</v>
      </c>
      <c r="C23" t="s">
        <v>203</v>
      </c>
      <c r="D23">
        <f t="shared" si="2"/>
        <v>6.9794050343249427</v>
      </c>
      <c r="E23">
        <f t="shared" si="0"/>
        <v>2.1052631578947367</v>
      </c>
      <c r="F23">
        <f t="shared" si="1"/>
        <v>32.036613272311214</v>
      </c>
      <c r="G23">
        <v>0.8</v>
      </c>
      <c r="H23">
        <v>800</v>
      </c>
      <c r="I23">
        <v>4.37</v>
      </c>
      <c r="J23">
        <v>25</v>
      </c>
      <c r="K23">
        <v>200</v>
      </c>
      <c r="L23">
        <v>2</v>
      </c>
      <c r="M23">
        <v>1</v>
      </c>
      <c r="N23">
        <v>7.56</v>
      </c>
      <c r="O23" t="s">
        <v>65</v>
      </c>
      <c r="P23">
        <v>18</v>
      </c>
      <c r="Q23">
        <v>40</v>
      </c>
      <c r="R23">
        <v>6.4</v>
      </c>
      <c r="S23">
        <v>10</v>
      </c>
      <c r="T23">
        <v>3.04</v>
      </c>
      <c r="U23">
        <v>13.6</v>
      </c>
      <c r="V23">
        <v>1.4</v>
      </c>
      <c r="W23" t="s">
        <v>66</v>
      </c>
      <c r="X23">
        <v>2.92</v>
      </c>
      <c r="Y23">
        <v>70</v>
      </c>
      <c r="Z23">
        <v>4.24</v>
      </c>
      <c r="AA23">
        <v>0.185</v>
      </c>
      <c r="AB23">
        <v>30.5</v>
      </c>
      <c r="AC23">
        <v>0.06</v>
      </c>
      <c r="AD23">
        <v>7</v>
      </c>
      <c r="AE23">
        <v>34</v>
      </c>
      <c r="AF23">
        <v>8.5000000000000006E-2</v>
      </c>
      <c r="AG23">
        <v>30</v>
      </c>
      <c r="AH23">
        <v>120</v>
      </c>
      <c r="AI23" t="s">
        <v>67</v>
      </c>
      <c r="AJ23">
        <v>4600</v>
      </c>
      <c r="AK23">
        <v>3</v>
      </c>
      <c r="AL23">
        <v>8</v>
      </c>
      <c r="AM23" t="s">
        <v>68</v>
      </c>
      <c r="AN23">
        <v>22.4</v>
      </c>
      <c r="AO23">
        <v>2.6</v>
      </c>
      <c r="AP23">
        <v>29</v>
      </c>
      <c r="AQ23">
        <v>0.6</v>
      </c>
      <c r="AR23" t="s">
        <v>69</v>
      </c>
      <c r="AS23">
        <v>7.7</v>
      </c>
      <c r="AT23">
        <v>1850</v>
      </c>
      <c r="AU23">
        <v>1.7</v>
      </c>
      <c r="AV23">
        <v>9.1999999999999993</v>
      </c>
      <c r="AW23">
        <v>140</v>
      </c>
      <c r="AX23">
        <v>24</v>
      </c>
      <c r="AY23">
        <v>14</v>
      </c>
      <c r="AZ23">
        <v>26</v>
      </c>
      <c r="BA23">
        <v>57</v>
      </c>
      <c r="BB23">
        <v>25.6</v>
      </c>
      <c r="BC23">
        <v>52.9</v>
      </c>
      <c r="BD23">
        <v>6.9</v>
      </c>
      <c r="BE23">
        <v>27</v>
      </c>
      <c r="BF23">
        <v>5.35</v>
      </c>
      <c r="BG23">
        <v>0.9</v>
      </c>
      <c r="BH23">
        <v>4.4000000000000004</v>
      </c>
      <c r="BI23">
        <v>0.56000000000000005</v>
      </c>
      <c r="BJ23">
        <v>3.2</v>
      </c>
      <c r="BK23">
        <v>0.56000000000000005</v>
      </c>
      <c r="BL23">
        <v>1.55</v>
      </c>
      <c r="BM23">
        <v>0.2</v>
      </c>
      <c r="BN23">
        <v>1.35</v>
      </c>
      <c r="BO23">
        <v>0.18</v>
      </c>
      <c r="BP23">
        <f>BB23/38</f>
        <v>0.67368421052631577</v>
      </c>
      <c r="BQ23">
        <f>BC23/80</f>
        <v>0.66125</v>
      </c>
      <c r="BR23">
        <f>BD23/8.9</f>
        <v>0.7752808988764045</v>
      </c>
      <c r="BS23">
        <f>BE23/32</f>
        <v>0.84375</v>
      </c>
      <c r="BT23">
        <f>BF23/5.6</f>
        <v>0.9553571428571429</v>
      </c>
      <c r="BU23">
        <f>BG23/1.1</f>
        <v>0.81818181818181812</v>
      </c>
      <c r="BV23">
        <f>BH23/4.7</f>
        <v>0.93617021276595747</v>
      </c>
      <c r="BW23">
        <f>BI23/0.77</f>
        <v>0.72727272727272729</v>
      </c>
      <c r="BX23">
        <f>BJ23/4.4</f>
        <v>0.72727272727272729</v>
      </c>
      <c r="BY23">
        <f>AY23/27</f>
        <v>0.51851851851851849</v>
      </c>
      <c r="BZ23">
        <f>BK23/1</f>
        <v>0.56000000000000005</v>
      </c>
      <c r="CA23">
        <f>BL23/2.9</f>
        <v>0.53448275862068972</v>
      </c>
      <c r="CB23">
        <f>BM23/0.4</f>
        <v>0.5</v>
      </c>
      <c r="CC23">
        <f>BN23/2.8</f>
        <v>0.48214285714285721</v>
      </c>
      <c r="CD23">
        <f>BO23/0.43</f>
        <v>0.41860465116279066</v>
      </c>
    </row>
    <row r="24" spans="1:82" x14ac:dyDescent="0.25">
      <c r="A24" t="s">
        <v>354</v>
      </c>
      <c r="B24">
        <v>31.1</v>
      </c>
      <c r="C24" t="s">
        <v>203</v>
      </c>
      <c r="D24">
        <f t="shared" si="2"/>
        <v>3.1428571428571428</v>
      </c>
      <c r="E24">
        <f t="shared" si="0"/>
        <v>1.4285714285714286</v>
      </c>
      <c r="F24">
        <f t="shared" si="1"/>
        <v>40</v>
      </c>
      <c r="G24">
        <v>1</v>
      </c>
      <c r="H24">
        <v>1000</v>
      </c>
      <c r="I24">
        <v>7</v>
      </c>
      <c r="J24">
        <v>56</v>
      </c>
      <c r="K24">
        <v>340</v>
      </c>
      <c r="L24">
        <v>5</v>
      </c>
      <c r="M24">
        <v>1.5</v>
      </c>
      <c r="N24">
        <v>2.19</v>
      </c>
      <c r="O24" t="s">
        <v>65</v>
      </c>
      <c r="P24">
        <v>27</v>
      </c>
      <c r="Q24">
        <v>60</v>
      </c>
      <c r="R24">
        <v>11.3</v>
      </c>
      <c r="S24">
        <v>216</v>
      </c>
      <c r="T24">
        <v>2.78</v>
      </c>
      <c r="U24">
        <v>27</v>
      </c>
      <c r="V24">
        <v>2.2000000000000002</v>
      </c>
      <c r="W24" t="s">
        <v>66</v>
      </c>
      <c r="X24">
        <v>4.54</v>
      </c>
      <c r="Y24">
        <v>140</v>
      </c>
      <c r="Z24">
        <v>2.2200000000000002</v>
      </c>
      <c r="AA24">
        <v>5.5E-2</v>
      </c>
      <c r="AB24">
        <v>22</v>
      </c>
      <c r="AC24">
        <v>0.06</v>
      </c>
      <c r="AD24">
        <v>11.5</v>
      </c>
      <c r="AE24">
        <v>60</v>
      </c>
      <c r="AF24">
        <v>5.5E-2</v>
      </c>
      <c r="AG24">
        <v>31</v>
      </c>
      <c r="AH24">
        <v>197</v>
      </c>
      <c r="AI24" t="s">
        <v>67</v>
      </c>
      <c r="AJ24">
        <v>7450</v>
      </c>
      <c r="AK24">
        <v>4.3</v>
      </c>
      <c r="AL24">
        <v>11</v>
      </c>
      <c r="AM24" t="s">
        <v>68</v>
      </c>
      <c r="AN24">
        <v>28.9</v>
      </c>
      <c r="AO24">
        <v>4.8</v>
      </c>
      <c r="AP24">
        <v>32.5</v>
      </c>
      <c r="AQ24">
        <v>1</v>
      </c>
      <c r="AR24">
        <v>0.4</v>
      </c>
      <c r="AS24">
        <v>13.8</v>
      </c>
      <c r="AT24">
        <v>3150</v>
      </c>
      <c r="AU24">
        <v>3.5</v>
      </c>
      <c r="AV24">
        <v>10</v>
      </c>
      <c r="AW24">
        <v>280</v>
      </c>
      <c r="AX24">
        <v>24</v>
      </c>
      <c r="AY24">
        <v>12</v>
      </c>
      <c r="AZ24">
        <v>44</v>
      </c>
      <c r="BA24">
        <v>97</v>
      </c>
      <c r="BB24">
        <v>37.9</v>
      </c>
      <c r="BC24">
        <v>58.3</v>
      </c>
      <c r="BD24">
        <v>6.15</v>
      </c>
      <c r="BE24">
        <v>20.6</v>
      </c>
      <c r="BF24">
        <v>3.8</v>
      </c>
      <c r="BG24">
        <v>0.75</v>
      </c>
      <c r="BH24">
        <v>3.6</v>
      </c>
      <c r="BI24">
        <v>0.48</v>
      </c>
      <c r="BJ24">
        <v>2.85</v>
      </c>
      <c r="BK24">
        <v>0.52</v>
      </c>
      <c r="BL24">
        <v>1.5</v>
      </c>
      <c r="BM24">
        <v>0.2</v>
      </c>
      <c r="BN24">
        <v>1.5</v>
      </c>
      <c r="BO24">
        <v>0.24</v>
      </c>
      <c r="BP24">
        <f>BB24/38</f>
        <v>0.99736842105263157</v>
      </c>
      <c r="BQ24">
        <f>BC24/80</f>
        <v>0.72875000000000001</v>
      </c>
      <c r="BR24">
        <f>BD24/8.9</f>
        <v>0.6910112359550562</v>
      </c>
      <c r="BS24">
        <f>BE24/32</f>
        <v>0.64375000000000004</v>
      </c>
      <c r="BT24">
        <f>BF24/5.6</f>
        <v>0.6785714285714286</v>
      </c>
      <c r="BU24">
        <f>BG24/1.1</f>
        <v>0.68181818181818177</v>
      </c>
      <c r="BV24">
        <f>BH24/4.7</f>
        <v>0.76595744680851063</v>
      </c>
      <c r="BW24">
        <f>BI24/0.77</f>
        <v>0.62337662337662336</v>
      </c>
      <c r="BX24">
        <f>BJ24/4.4</f>
        <v>0.64772727272727271</v>
      </c>
      <c r="BY24">
        <f>AY24/27</f>
        <v>0.44444444444444442</v>
      </c>
      <c r="BZ24">
        <f>BK24/1</f>
        <v>0.52</v>
      </c>
      <c r="CA24">
        <f>BL24/2.9</f>
        <v>0.51724137931034486</v>
      </c>
      <c r="CB24">
        <f>BM24/0.4</f>
        <v>0.5</v>
      </c>
      <c r="CC24">
        <f>BN24/2.8</f>
        <v>0.5357142857142857</v>
      </c>
      <c r="CD24">
        <f>BO24/0.43</f>
        <v>0.55813953488372092</v>
      </c>
    </row>
    <row r="25" spans="1:82" x14ac:dyDescent="0.25">
      <c r="A25" t="s">
        <v>355</v>
      </c>
      <c r="B25">
        <v>32.15</v>
      </c>
      <c r="C25" t="s">
        <v>203</v>
      </c>
      <c r="D25">
        <f t="shared" si="2"/>
        <v>6.6479400749063675</v>
      </c>
      <c r="E25">
        <f t="shared" si="0"/>
        <v>1.8726591760299627</v>
      </c>
      <c r="F25">
        <f t="shared" si="1"/>
        <v>26.217228464419478</v>
      </c>
      <c r="G25">
        <v>1.6</v>
      </c>
      <c r="H25">
        <v>1600</v>
      </c>
      <c r="I25">
        <v>5.34</v>
      </c>
      <c r="J25">
        <v>64</v>
      </c>
      <c r="K25">
        <v>260</v>
      </c>
      <c r="L25">
        <v>4</v>
      </c>
      <c r="M25">
        <v>1.8</v>
      </c>
      <c r="N25">
        <v>6.62</v>
      </c>
      <c r="O25" t="s">
        <v>65</v>
      </c>
      <c r="P25">
        <v>39</v>
      </c>
      <c r="Q25">
        <v>40</v>
      </c>
      <c r="R25">
        <v>7.7</v>
      </c>
      <c r="S25">
        <v>62</v>
      </c>
      <c r="T25">
        <v>4.95</v>
      </c>
      <c r="U25">
        <v>18.8</v>
      </c>
      <c r="V25">
        <v>1.6</v>
      </c>
      <c r="W25" t="s">
        <v>66</v>
      </c>
      <c r="X25">
        <v>3.96</v>
      </c>
      <c r="Y25">
        <v>80</v>
      </c>
      <c r="Z25">
        <v>3.75</v>
      </c>
      <c r="AA25">
        <v>0.16</v>
      </c>
      <c r="AB25">
        <v>35.5</v>
      </c>
      <c r="AC25">
        <v>0.06</v>
      </c>
      <c r="AD25">
        <v>9.5</v>
      </c>
      <c r="AE25">
        <v>54</v>
      </c>
      <c r="AF25">
        <v>0.105</v>
      </c>
      <c r="AG25">
        <v>51</v>
      </c>
      <c r="AH25">
        <v>146</v>
      </c>
      <c r="AI25" t="s">
        <v>67</v>
      </c>
      <c r="AJ25">
        <v>29600</v>
      </c>
      <c r="AK25">
        <v>6.6</v>
      </c>
      <c r="AL25">
        <v>11</v>
      </c>
      <c r="AM25" t="s">
        <v>68</v>
      </c>
      <c r="AN25">
        <v>21</v>
      </c>
      <c r="AO25">
        <v>3.9</v>
      </c>
      <c r="AP25">
        <v>32</v>
      </c>
      <c r="AQ25">
        <v>0.7</v>
      </c>
      <c r="AR25">
        <v>0.4</v>
      </c>
      <c r="AS25">
        <v>10.8</v>
      </c>
      <c r="AT25">
        <v>2300</v>
      </c>
      <c r="AU25">
        <v>3.4</v>
      </c>
      <c r="AV25">
        <v>10</v>
      </c>
      <c r="AW25">
        <v>140</v>
      </c>
      <c r="AX25">
        <v>51</v>
      </c>
      <c r="AY25">
        <v>15</v>
      </c>
      <c r="AZ25">
        <v>36</v>
      </c>
      <c r="BA25">
        <v>70</v>
      </c>
      <c r="BB25">
        <v>33.299999999999997</v>
      </c>
      <c r="BC25">
        <v>65.8</v>
      </c>
      <c r="BD25">
        <v>8.25</v>
      </c>
      <c r="BE25">
        <v>31.4</v>
      </c>
      <c r="BF25">
        <v>6.1</v>
      </c>
      <c r="BG25">
        <v>1.1000000000000001</v>
      </c>
      <c r="BH25">
        <v>5.2</v>
      </c>
      <c r="BI25">
        <v>0.64</v>
      </c>
      <c r="BJ25">
        <v>3.6</v>
      </c>
      <c r="BK25">
        <v>0.66</v>
      </c>
      <c r="BL25">
        <v>1.8</v>
      </c>
      <c r="BM25">
        <v>0.25</v>
      </c>
      <c r="BN25">
        <v>1.55</v>
      </c>
      <c r="BO25">
        <v>0.24</v>
      </c>
      <c r="BP25">
        <f>BB25/38</f>
        <v>0.87631578947368416</v>
      </c>
      <c r="BQ25">
        <f>BC25/80</f>
        <v>0.82250000000000001</v>
      </c>
      <c r="BR25">
        <f>BD25/8.9</f>
        <v>0.92696629213483139</v>
      </c>
      <c r="BS25">
        <f>BE25/32</f>
        <v>0.98124999999999996</v>
      </c>
      <c r="BT25">
        <f>BF25/5.6</f>
        <v>1.0892857142857142</v>
      </c>
      <c r="BU25">
        <f>BG25/1.1</f>
        <v>1</v>
      </c>
      <c r="BV25">
        <f>BH25/4.7</f>
        <v>1.1063829787234043</v>
      </c>
      <c r="BW25">
        <f>BI25/0.77</f>
        <v>0.83116883116883111</v>
      </c>
      <c r="BX25">
        <f>BJ25/4.4</f>
        <v>0.81818181818181812</v>
      </c>
      <c r="BY25">
        <f>AY25/27</f>
        <v>0.55555555555555558</v>
      </c>
      <c r="BZ25">
        <f>BK25/1</f>
        <v>0.66</v>
      </c>
      <c r="CA25">
        <f>BL25/2.9</f>
        <v>0.62068965517241381</v>
      </c>
      <c r="CB25">
        <f>BM25/0.4</f>
        <v>0.625</v>
      </c>
      <c r="CC25">
        <f>BN25/2.8</f>
        <v>0.5535714285714286</v>
      </c>
      <c r="CD25">
        <f>BO25/0.43</f>
        <v>0.55813953488372092</v>
      </c>
    </row>
    <row r="26" spans="1:82" x14ac:dyDescent="0.25">
      <c r="A26" t="s">
        <v>356</v>
      </c>
      <c r="B26">
        <v>33.21</v>
      </c>
      <c r="C26" t="s">
        <v>203</v>
      </c>
      <c r="D26">
        <f t="shared" si="2"/>
        <v>5.75</v>
      </c>
      <c r="E26">
        <f t="shared" si="0"/>
        <v>3.2166666666666668</v>
      </c>
      <c r="F26">
        <f t="shared" si="1"/>
        <v>43.333333333333336</v>
      </c>
      <c r="G26">
        <v>2.2000000000000002</v>
      </c>
      <c r="H26">
        <v>2200</v>
      </c>
      <c r="I26">
        <v>6</v>
      </c>
      <c r="J26">
        <v>75</v>
      </c>
      <c r="K26">
        <v>340</v>
      </c>
      <c r="L26">
        <v>3.5</v>
      </c>
      <c r="M26">
        <v>1.9</v>
      </c>
      <c r="N26">
        <v>4.55</v>
      </c>
      <c r="O26" t="s">
        <v>65</v>
      </c>
      <c r="P26">
        <v>44</v>
      </c>
      <c r="Q26">
        <v>40</v>
      </c>
      <c r="R26">
        <v>7.9</v>
      </c>
      <c r="S26">
        <v>38</v>
      </c>
      <c r="T26">
        <v>4.3499999999999996</v>
      </c>
      <c r="U26">
        <v>19.399999999999999</v>
      </c>
      <c r="V26">
        <v>2.4</v>
      </c>
      <c r="W26" t="s">
        <v>66</v>
      </c>
      <c r="X26">
        <v>4.53</v>
      </c>
      <c r="Y26">
        <v>70</v>
      </c>
      <c r="Z26">
        <v>2.87</v>
      </c>
      <c r="AA26">
        <v>0.11</v>
      </c>
      <c r="AB26">
        <v>34.5</v>
      </c>
      <c r="AC26">
        <v>7.0000000000000007E-2</v>
      </c>
      <c r="AD26">
        <v>11</v>
      </c>
      <c r="AE26">
        <v>68</v>
      </c>
      <c r="AF26">
        <v>0.05</v>
      </c>
      <c r="AG26">
        <v>54</v>
      </c>
      <c r="AH26">
        <v>160</v>
      </c>
      <c r="AI26" t="s">
        <v>67</v>
      </c>
      <c r="AJ26">
        <v>26500</v>
      </c>
      <c r="AK26">
        <v>7.4</v>
      </c>
      <c r="AL26">
        <v>9</v>
      </c>
      <c r="AM26" t="s">
        <v>68</v>
      </c>
      <c r="AN26">
        <v>24.6</v>
      </c>
      <c r="AO26">
        <v>3.9</v>
      </c>
      <c r="AP26">
        <v>32</v>
      </c>
      <c r="AQ26">
        <v>1</v>
      </c>
      <c r="AR26">
        <v>0.4</v>
      </c>
      <c r="AS26">
        <v>14.1</v>
      </c>
      <c r="AT26">
        <v>2650</v>
      </c>
      <c r="AU26">
        <v>5.3</v>
      </c>
      <c r="AV26">
        <v>19.3</v>
      </c>
      <c r="AW26">
        <v>260</v>
      </c>
      <c r="AX26">
        <v>75</v>
      </c>
      <c r="AY26">
        <v>12</v>
      </c>
      <c r="AZ26">
        <v>52</v>
      </c>
      <c r="BA26">
        <v>102</v>
      </c>
      <c r="BB26">
        <v>29.7</v>
      </c>
      <c r="BC26">
        <v>49</v>
      </c>
      <c r="BD26">
        <v>5.5</v>
      </c>
      <c r="BE26">
        <v>22.2</v>
      </c>
      <c r="BF26">
        <v>3.8</v>
      </c>
      <c r="BG26">
        <v>0.7</v>
      </c>
      <c r="BH26">
        <v>3.4</v>
      </c>
      <c r="BI26">
        <v>0.46</v>
      </c>
      <c r="BJ26">
        <v>2.65</v>
      </c>
      <c r="BK26">
        <v>0.52</v>
      </c>
      <c r="BL26">
        <v>1.6</v>
      </c>
      <c r="BM26">
        <v>0.2</v>
      </c>
      <c r="BN26">
        <v>1.45</v>
      </c>
      <c r="BO26">
        <v>0.22</v>
      </c>
      <c r="BP26">
        <f>BB26/38</f>
        <v>0.78157894736842104</v>
      </c>
      <c r="BQ26">
        <f>BC26/80</f>
        <v>0.61250000000000004</v>
      </c>
      <c r="BR26">
        <f>BD26/8.9</f>
        <v>0.6179775280898876</v>
      </c>
      <c r="BS26">
        <f>BE26/32</f>
        <v>0.69374999999999998</v>
      </c>
      <c r="BT26">
        <f>BF26/5.6</f>
        <v>0.6785714285714286</v>
      </c>
      <c r="BU26">
        <f>BG26/1.1</f>
        <v>0.63636363636363624</v>
      </c>
      <c r="BV26">
        <f>BH26/4.7</f>
        <v>0.72340425531914887</v>
      </c>
      <c r="BW26">
        <f>BI26/0.77</f>
        <v>0.59740259740259738</v>
      </c>
      <c r="BX26">
        <f>BJ26/4.4</f>
        <v>0.60227272727272718</v>
      </c>
      <c r="BY26">
        <f>AY26/27</f>
        <v>0.44444444444444442</v>
      </c>
      <c r="BZ26">
        <f>BK26/1</f>
        <v>0.52</v>
      </c>
      <c r="CA26">
        <f>BL26/2.9</f>
        <v>0.55172413793103448</v>
      </c>
      <c r="CB26">
        <f>BM26/0.4</f>
        <v>0.5</v>
      </c>
      <c r="CC26">
        <f>BN26/2.8</f>
        <v>0.5178571428571429</v>
      </c>
      <c r="CD26">
        <f>BO26/0.43</f>
        <v>0.51162790697674421</v>
      </c>
    </row>
    <row r="27" spans="1:82" x14ac:dyDescent="0.25">
      <c r="A27" t="s">
        <v>357</v>
      </c>
      <c r="B27">
        <v>34.119999999999997</v>
      </c>
      <c r="C27" t="s">
        <v>203</v>
      </c>
      <c r="D27">
        <f t="shared" si="2"/>
        <v>0.7225433526011561</v>
      </c>
      <c r="E27">
        <f t="shared" si="0"/>
        <v>0.66473988439306353</v>
      </c>
      <c r="F27">
        <f t="shared" si="1"/>
        <v>17.341040462427745</v>
      </c>
      <c r="G27" t="s">
        <v>69</v>
      </c>
      <c r="H27" t="e">
        <v>#VALUE!</v>
      </c>
      <c r="I27">
        <v>3.46</v>
      </c>
      <c r="J27">
        <v>28</v>
      </c>
      <c r="K27">
        <v>160</v>
      </c>
      <c r="L27">
        <v>2</v>
      </c>
      <c r="M27">
        <v>0.2</v>
      </c>
      <c r="N27">
        <v>5.34</v>
      </c>
      <c r="O27">
        <v>1</v>
      </c>
      <c r="P27">
        <v>19</v>
      </c>
      <c r="Q27">
        <v>20</v>
      </c>
      <c r="R27">
        <v>4</v>
      </c>
      <c r="S27">
        <v>108</v>
      </c>
      <c r="T27">
        <v>2.36</v>
      </c>
      <c r="U27">
        <v>10.6</v>
      </c>
      <c r="V27">
        <v>1</v>
      </c>
      <c r="W27" t="s">
        <v>66</v>
      </c>
      <c r="X27">
        <v>2.69</v>
      </c>
      <c r="Y27">
        <v>50</v>
      </c>
      <c r="Z27">
        <v>2.89</v>
      </c>
      <c r="AA27">
        <v>0.13</v>
      </c>
      <c r="AB27">
        <v>2.5</v>
      </c>
      <c r="AC27">
        <v>0.05</v>
      </c>
      <c r="AD27">
        <v>5</v>
      </c>
      <c r="AE27">
        <v>16</v>
      </c>
      <c r="AF27">
        <v>2.5000000000000001E-2</v>
      </c>
      <c r="AG27">
        <v>6</v>
      </c>
      <c r="AH27">
        <v>90</v>
      </c>
      <c r="AI27" t="s">
        <v>67</v>
      </c>
      <c r="AJ27">
        <v>6100</v>
      </c>
      <c r="AK27">
        <v>1.3</v>
      </c>
      <c r="AL27">
        <v>7</v>
      </c>
      <c r="AM27" t="s">
        <v>68</v>
      </c>
      <c r="AN27">
        <v>28.9</v>
      </c>
      <c r="AO27">
        <v>2.1</v>
      </c>
      <c r="AP27">
        <v>22</v>
      </c>
      <c r="AQ27">
        <v>0.4</v>
      </c>
      <c r="AR27" t="s">
        <v>69</v>
      </c>
      <c r="AS27">
        <v>5.7</v>
      </c>
      <c r="AT27">
        <v>1300</v>
      </c>
      <c r="AU27">
        <v>0.9</v>
      </c>
      <c r="AV27">
        <v>2.2999999999999998</v>
      </c>
      <c r="AW27">
        <v>60</v>
      </c>
      <c r="AX27">
        <v>81</v>
      </c>
      <c r="AY27">
        <v>8</v>
      </c>
      <c r="AZ27">
        <v>170</v>
      </c>
      <c r="BA27">
        <v>46</v>
      </c>
      <c r="BB27">
        <v>21</v>
      </c>
      <c r="BC27">
        <v>41.6</v>
      </c>
      <c r="BD27">
        <v>4.8499999999999996</v>
      </c>
      <c r="BE27">
        <v>16.3</v>
      </c>
      <c r="BF27">
        <v>2.5</v>
      </c>
      <c r="BG27">
        <v>0.5</v>
      </c>
      <c r="BH27">
        <v>2.2000000000000002</v>
      </c>
      <c r="BI27">
        <v>0.3</v>
      </c>
      <c r="BJ27">
        <v>1.85</v>
      </c>
      <c r="BK27">
        <v>0.38</v>
      </c>
      <c r="BL27">
        <v>1.05</v>
      </c>
      <c r="BM27">
        <v>0.15</v>
      </c>
      <c r="BN27">
        <v>0.95</v>
      </c>
      <c r="BO27">
        <v>0.16</v>
      </c>
      <c r="BP27">
        <f>BB27/38</f>
        <v>0.55263157894736847</v>
      </c>
      <c r="BQ27">
        <f>BC27/80</f>
        <v>0.52</v>
      </c>
      <c r="BR27">
        <f>BD27/8.9</f>
        <v>0.54494382022471899</v>
      </c>
      <c r="BS27">
        <f>BE27/32</f>
        <v>0.50937500000000002</v>
      </c>
      <c r="BT27">
        <f>BF27/5.6</f>
        <v>0.44642857142857145</v>
      </c>
      <c r="BU27">
        <f>BG27/1.1</f>
        <v>0.45454545454545453</v>
      </c>
      <c r="BV27">
        <f>BH27/4.7</f>
        <v>0.46808510638297873</v>
      </c>
      <c r="BW27">
        <f>BI27/0.77</f>
        <v>0.38961038961038957</v>
      </c>
      <c r="BX27">
        <f>BJ27/4.4</f>
        <v>0.42045454545454541</v>
      </c>
      <c r="BY27">
        <f>AY27/27</f>
        <v>0.29629629629629628</v>
      </c>
      <c r="BZ27">
        <f>BK27/1</f>
        <v>0.38</v>
      </c>
      <c r="CA27">
        <f>BL27/2.9</f>
        <v>0.36206896551724138</v>
      </c>
      <c r="CB27">
        <f>BM27/0.4</f>
        <v>0.37499999999999994</v>
      </c>
      <c r="CC27">
        <f>BN27/2.8</f>
        <v>0.3392857142857143</v>
      </c>
      <c r="CD27">
        <f>BO27/0.43</f>
        <v>0.37209302325581395</v>
      </c>
    </row>
    <row r="28" spans="1:82" x14ac:dyDescent="0.25">
      <c r="A28" t="s">
        <v>358</v>
      </c>
      <c r="B28">
        <v>35.6</v>
      </c>
      <c r="C28" t="s">
        <v>203</v>
      </c>
      <c r="D28">
        <f t="shared" si="2"/>
        <v>0.22421524663677131</v>
      </c>
      <c r="E28">
        <f t="shared" si="0"/>
        <v>0.87443946188340804</v>
      </c>
      <c r="F28">
        <f t="shared" si="1"/>
        <v>35.874439461883405</v>
      </c>
      <c r="G28">
        <v>0.4</v>
      </c>
      <c r="H28">
        <v>400</v>
      </c>
      <c r="I28">
        <v>4.46</v>
      </c>
      <c r="J28">
        <v>10</v>
      </c>
      <c r="K28">
        <v>240</v>
      </c>
      <c r="L28">
        <v>2.5</v>
      </c>
      <c r="M28">
        <v>0.4</v>
      </c>
      <c r="N28">
        <v>4.95</v>
      </c>
      <c r="O28" t="s">
        <v>65</v>
      </c>
      <c r="P28">
        <v>12</v>
      </c>
      <c r="Q28">
        <v>80</v>
      </c>
      <c r="R28">
        <v>6.2</v>
      </c>
      <c r="S28">
        <v>248</v>
      </c>
      <c r="T28">
        <v>2.4</v>
      </c>
      <c r="U28">
        <v>16</v>
      </c>
      <c r="V28">
        <v>1.6</v>
      </c>
      <c r="W28" t="s">
        <v>66</v>
      </c>
      <c r="X28">
        <v>3.13</v>
      </c>
      <c r="Y28">
        <v>70</v>
      </c>
      <c r="Z28">
        <v>3.13</v>
      </c>
      <c r="AA28">
        <v>0.115</v>
      </c>
      <c r="AB28">
        <v>1</v>
      </c>
      <c r="AC28">
        <v>0.06</v>
      </c>
      <c r="AD28">
        <v>7</v>
      </c>
      <c r="AE28">
        <v>16</v>
      </c>
      <c r="AF28">
        <v>3.5000000000000003E-2</v>
      </c>
      <c r="AG28">
        <v>12</v>
      </c>
      <c r="AH28">
        <v>130</v>
      </c>
      <c r="AI28" t="s">
        <v>67</v>
      </c>
      <c r="AJ28">
        <v>1150</v>
      </c>
      <c r="AK28">
        <v>1.8</v>
      </c>
      <c r="AL28">
        <v>8</v>
      </c>
      <c r="AM28" t="s">
        <v>68</v>
      </c>
      <c r="AN28">
        <v>27.6</v>
      </c>
      <c r="AO28">
        <v>2.8</v>
      </c>
      <c r="AP28">
        <v>26</v>
      </c>
      <c r="AQ28">
        <v>0.6</v>
      </c>
      <c r="AR28" t="s">
        <v>69</v>
      </c>
      <c r="AS28">
        <v>7.6</v>
      </c>
      <c r="AT28">
        <v>2050</v>
      </c>
      <c r="AU28">
        <v>0.6</v>
      </c>
      <c r="AV28">
        <v>3.9</v>
      </c>
      <c r="AW28">
        <v>160</v>
      </c>
      <c r="AX28">
        <v>36</v>
      </c>
      <c r="AY28">
        <v>10</v>
      </c>
      <c r="AZ28">
        <v>22</v>
      </c>
      <c r="BA28">
        <v>59</v>
      </c>
      <c r="BB28">
        <v>27.9</v>
      </c>
      <c r="BC28">
        <v>45.2</v>
      </c>
      <c r="BD28">
        <v>4.75</v>
      </c>
      <c r="BE28">
        <v>16.3</v>
      </c>
      <c r="BF28">
        <v>2.5499999999999998</v>
      </c>
      <c r="BG28">
        <v>0.5</v>
      </c>
      <c r="BH28">
        <v>2.2000000000000002</v>
      </c>
      <c r="BI28">
        <v>0.32</v>
      </c>
      <c r="BJ28">
        <v>2</v>
      </c>
      <c r="BK28">
        <v>0.4</v>
      </c>
      <c r="BL28">
        <v>1.1499999999999999</v>
      </c>
      <c r="BM28">
        <v>0.15</v>
      </c>
      <c r="BN28">
        <v>1.2</v>
      </c>
      <c r="BO28">
        <v>0.18</v>
      </c>
      <c r="BP28">
        <f>BB28/38</f>
        <v>0.73421052631578942</v>
      </c>
      <c r="BQ28">
        <f>BC28/80</f>
        <v>0.56500000000000006</v>
      </c>
      <c r="BR28">
        <f>BD28/8.9</f>
        <v>0.5337078651685393</v>
      </c>
      <c r="BS28">
        <f>BE28/32</f>
        <v>0.50937500000000002</v>
      </c>
      <c r="BT28">
        <f>BF28/5.6</f>
        <v>0.45535714285714285</v>
      </c>
      <c r="BU28">
        <f>BG28/1.1</f>
        <v>0.45454545454545453</v>
      </c>
      <c r="BV28">
        <f>BH28/4.7</f>
        <v>0.46808510638297873</v>
      </c>
      <c r="BW28">
        <f>BI28/0.77</f>
        <v>0.41558441558441556</v>
      </c>
      <c r="BX28">
        <f>BJ28/4.4</f>
        <v>0.45454545454545453</v>
      </c>
      <c r="BY28">
        <f>AY28/27</f>
        <v>0.37037037037037035</v>
      </c>
      <c r="BZ28">
        <f>BK28/1</f>
        <v>0.4</v>
      </c>
      <c r="CA28">
        <f>BL28/2.9</f>
        <v>0.39655172413793099</v>
      </c>
      <c r="CB28">
        <f>BM28/0.4</f>
        <v>0.37499999999999994</v>
      </c>
      <c r="CC28">
        <f>BN28/2.8</f>
        <v>0.4285714285714286</v>
      </c>
      <c r="CD28">
        <f>BO28/0.43</f>
        <v>0.41860465116279066</v>
      </c>
    </row>
    <row r="29" spans="1:82" x14ac:dyDescent="0.25">
      <c r="A29" t="s">
        <v>359</v>
      </c>
      <c r="B29">
        <v>36.4</v>
      </c>
      <c r="C29" t="s">
        <v>203</v>
      </c>
      <c r="D29">
        <f t="shared" si="2"/>
        <v>5.0796812749003992</v>
      </c>
      <c r="E29">
        <f t="shared" si="0"/>
        <v>1.354581673306773</v>
      </c>
      <c r="F29">
        <f t="shared" si="1"/>
        <v>19.920318725099602</v>
      </c>
      <c r="G29">
        <v>1.4</v>
      </c>
      <c r="H29">
        <v>1400</v>
      </c>
      <c r="I29">
        <v>5.0199999999999996</v>
      </c>
      <c r="J29">
        <v>71</v>
      </c>
      <c r="K29">
        <v>280</v>
      </c>
      <c r="L29">
        <v>2.5</v>
      </c>
      <c r="M29">
        <v>1.6</v>
      </c>
      <c r="N29">
        <v>0.81</v>
      </c>
      <c r="O29">
        <v>3</v>
      </c>
      <c r="P29">
        <v>42</v>
      </c>
      <c r="Q29">
        <v>40</v>
      </c>
      <c r="R29">
        <v>5.4</v>
      </c>
      <c r="S29">
        <v>24</v>
      </c>
      <c r="T29">
        <v>3.44</v>
      </c>
      <c r="U29">
        <v>15</v>
      </c>
      <c r="V29">
        <v>2</v>
      </c>
      <c r="W29">
        <v>0.15</v>
      </c>
      <c r="X29">
        <v>4.26</v>
      </c>
      <c r="Y29">
        <v>50</v>
      </c>
      <c r="Z29">
        <v>0.83499999999999996</v>
      </c>
      <c r="AA29">
        <v>1.4999999999999999E-2</v>
      </c>
      <c r="AB29">
        <v>25.5</v>
      </c>
      <c r="AC29">
        <v>0.05</v>
      </c>
      <c r="AD29">
        <v>8</v>
      </c>
      <c r="AE29">
        <v>60</v>
      </c>
      <c r="AF29">
        <v>0.05</v>
      </c>
      <c r="AG29">
        <v>103</v>
      </c>
      <c r="AH29">
        <v>120</v>
      </c>
      <c r="AI29" t="s">
        <v>67</v>
      </c>
      <c r="AJ29">
        <v>29900</v>
      </c>
      <c r="AK29">
        <v>7.5</v>
      </c>
      <c r="AL29">
        <v>4</v>
      </c>
      <c r="AM29" t="s">
        <v>68</v>
      </c>
      <c r="AN29">
        <v>32.5</v>
      </c>
      <c r="AO29">
        <v>3.2</v>
      </c>
      <c r="AP29">
        <v>21</v>
      </c>
      <c r="AQ29">
        <v>0.7</v>
      </c>
      <c r="AR29">
        <v>0.2</v>
      </c>
      <c r="AS29">
        <v>9.4</v>
      </c>
      <c r="AT29">
        <v>2150</v>
      </c>
      <c r="AU29">
        <v>7.1</v>
      </c>
      <c r="AV29">
        <v>6.8</v>
      </c>
      <c r="AW29">
        <v>100</v>
      </c>
      <c r="AX29">
        <v>111</v>
      </c>
      <c r="AY29">
        <v>8</v>
      </c>
      <c r="AZ29">
        <v>732</v>
      </c>
      <c r="BA29">
        <v>80</v>
      </c>
      <c r="BB29">
        <v>15.5</v>
      </c>
      <c r="BC29">
        <v>30.2</v>
      </c>
      <c r="BD29">
        <v>3.5</v>
      </c>
      <c r="BE29">
        <v>12.9</v>
      </c>
      <c r="BF29">
        <v>2.35</v>
      </c>
      <c r="BG29">
        <v>0.5</v>
      </c>
      <c r="BH29">
        <v>2</v>
      </c>
      <c r="BI29">
        <v>0.28000000000000003</v>
      </c>
      <c r="BJ29">
        <v>1.8</v>
      </c>
      <c r="BK29">
        <v>0.36</v>
      </c>
      <c r="BL29">
        <v>1.05</v>
      </c>
      <c r="BM29">
        <v>0.15</v>
      </c>
      <c r="BN29">
        <v>1.1499999999999999</v>
      </c>
      <c r="BO29">
        <v>0.16</v>
      </c>
      <c r="BP29">
        <f>BB29/38</f>
        <v>0.40789473684210525</v>
      </c>
      <c r="BQ29">
        <f>BC29/80</f>
        <v>0.3775</v>
      </c>
      <c r="BR29">
        <f>BD29/8.9</f>
        <v>0.3932584269662921</v>
      </c>
      <c r="BS29">
        <f>BE29/32</f>
        <v>0.40312500000000001</v>
      </c>
      <c r="BT29">
        <f>BF29/5.6</f>
        <v>0.41964285714285721</v>
      </c>
      <c r="BU29">
        <f>BG29/1.1</f>
        <v>0.45454545454545453</v>
      </c>
      <c r="BV29">
        <f>BH29/4.7</f>
        <v>0.42553191489361702</v>
      </c>
      <c r="BW29">
        <f>BI29/0.77</f>
        <v>0.36363636363636365</v>
      </c>
      <c r="BX29">
        <f>BJ29/4.4</f>
        <v>0.40909090909090906</v>
      </c>
      <c r="BY29">
        <f>AY29/27</f>
        <v>0.29629629629629628</v>
      </c>
      <c r="BZ29">
        <f>BK29/1</f>
        <v>0.36</v>
      </c>
      <c r="CA29">
        <f>BL29/2.9</f>
        <v>0.36206896551724138</v>
      </c>
      <c r="CB29">
        <f>BM29/0.4</f>
        <v>0.37499999999999994</v>
      </c>
      <c r="CC29">
        <f>BN29/2.8</f>
        <v>0.4107142857142857</v>
      </c>
      <c r="CD29">
        <f>BO29/0.43</f>
        <v>0.37209302325581395</v>
      </c>
    </row>
    <row r="30" spans="1:82" x14ac:dyDescent="0.25">
      <c r="A30" t="s">
        <v>360</v>
      </c>
      <c r="B30">
        <v>38.4</v>
      </c>
      <c r="C30" t="s">
        <v>203</v>
      </c>
      <c r="D30">
        <f t="shared" si="2"/>
        <v>3.4569983136593594</v>
      </c>
      <c r="E30">
        <f t="shared" si="0"/>
        <v>2.0236087689713322</v>
      </c>
      <c r="F30">
        <f t="shared" si="1"/>
        <v>20.236087689713322</v>
      </c>
      <c r="G30">
        <v>1.6</v>
      </c>
      <c r="H30">
        <v>1600</v>
      </c>
      <c r="I30">
        <v>5.93</v>
      </c>
      <c r="J30">
        <v>74</v>
      </c>
      <c r="K30">
        <v>340</v>
      </c>
      <c r="L30">
        <v>1.5</v>
      </c>
      <c r="M30">
        <v>1.3</v>
      </c>
      <c r="N30">
        <v>0.81</v>
      </c>
      <c r="O30">
        <v>2.5</v>
      </c>
      <c r="P30">
        <v>44</v>
      </c>
      <c r="Q30">
        <v>40</v>
      </c>
      <c r="R30">
        <v>4.8</v>
      </c>
      <c r="S30">
        <v>34</v>
      </c>
      <c r="T30">
        <v>5.21</v>
      </c>
      <c r="U30">
        <v>13</v>
      </c>
      <c r="V30">
        <v>2</v>
      </c>
      <c r="W30" t="s">
        <v>66</v>
      </c>
      <c r="X30">
        <v>4.93</v>
      </c>
      <c r="Y30">
        <v>40</v>
      </c>
      <c r="Z30">
        <v>0.64</v>
      </c>
      <c r="AA30">
        <v>0.01</v>
      </c>
      <c r="AB30">
        <v>20.5</v>
      </c>
      <c r="AC30">
        <v>0.06</v>
      </c>
      <c r="AD30">
        <v>9</v>
      </c>
      <c r="AE30">
        <v>76</v>
      </c>
      <c r="AF30">
        <v>0.17499999999999999</v>
      </c>
      <c r="AG30">
        <v>138</v>
      </c>
      <c r="AH30">
        <v>132</v>
      </c>
      <c r="AI30" t="s">
        <v>67</v>
      </c>
      <c r="AJ30">
        <v>46500</v>
      </c>
      <c r="AK30">
        <v>8.6</v>
      </c>
      <c r="AL30">
        <v>5</v>
      </c>
      <c r="AM30" t="s">
        <v>68</v>
      </c>
      <c r="AN30">
        <v>30.9</v>
      </c>
      <c r="AO30">
        <v>2.2999999999999998</v>
      </c>
      <c r="AP30">
        <v>21</v>
      </c>
      <c r="AQ30">
        <v>0.8</v>
      </c>
      <c r="AR30" t="s">
        <v>69</v>
      </c>
      <c r="AS30">
        <v>11.9</v>
      </c>
      <c r="AT30">
        <v>2800.0000000000005</v>
      </c>
      <c r="AU30">
        <v>6.9</v>
      </c>
      <c r="AV30">
        <v>12</v>
      </c>
      <c r="AW30">
        <v>120</v>
      </c>
      <c r="AX30">
        <v>114</v>
      </c>
      <c r="AY30">
        <v>14</v>
      </c>
      <c r="AZ30">
        <v>690</v>
      </c>
      <c r="BA30">
        <v>84</v>
      </c>
      <c r="BB30">
        <v>22.6</v>
      </c>
      <c r="BC30">
        <v>51.1</v>
      </c>
      <c r="BD30">
        <v>6.8</v>
      </c>
      <c r="BE30">
        <v>27.6</v>
      </c>
      <c r="BF30">
        <v>5.25</v>
      </c>
      <c r="BG30">
        <v>0.9</v>
      </c>
      <c r="BH30">
        <v>4.5999999999999996</v>
      </c>
      <c r="BI30">
        <v>0.52</v>
      </c>
      <c r="BJ30">
        <v>2.9</v>
      </c>
      <c r="BK30">
        <v>0.52</v>
      </c>
      <c r="BL30">
        <v>1.4</v>
      </c>
      <c r="BM30">
        <v>0.15</v>
      </c>
      <c r="BN30">
        <v>1.2</v>
      </c>
      <c r="BO30">
        <v>0.16</v>
      </c>
      <c r="BP30">
        <f>BB30/38</f>
        <v>0.59473684210526323</v>
      </c>
      <c r="BQ30">
        <f>BC30/80</f>
        <v>0.63875000000000004</v>
      </c>
      <c r="BR30">
        <f>BD30/8.9</f>
        <v>0.7640449438202247</v>
      </c>
      <c r="BS30">
        <f>BE30/32</f>
        <v>0.86250000000000004</v>
      </c>
      <c r="BT30">
        <f>BF30/5.6</f>
        <v>0.93750000000000011</v>
      </c>
      <c r="BU30">
        <f>BG30/1.1</f>
        <v>0.81818181818181812</v>
      </c>
      <c r="BV30">
        <f>BH30/4.7</f>
        <v>0.97872340425531901</v>
      </c>
      <c r="BW30">
        <f>BI30/0.77</f>
        <v>0.67532467532467533</v>
      </c>
      <c r="BX30">
        <f>BJ30/4.4</f>
        <v>0.65909090909090906</v>
      </c>
      <c r="BY30">
        <f>AY30/27</f>
        <v>0.51851851851851849</v>
      </c>
      <c r="BZ30">
        <f>BK30/1</f>
        <v>0.52</v>
      </c>
      <c r="CA30">
        <f>BL30/2.9</f>
        <v>0.48275862068965514</v>
      </c>
      <c r="CB30">
        <f>BM30/0.4</f>
        <v>0.37499999999999994</v>
      </c>
      <c r="CC30">
        <f>BN30/2.8</f>
        <v>0.4285714285714286</v>
      </c>
      <c r="CD30">
        <f>BO30/0.43</f>
        <v>0.37209302325581395</v>
      </c>
    </row>
    <row r="31" spans="1:82" x14ac:dyDescent="0.25">
      <c r="A31" t="s">
        <v>361</v>
      </c>
      <c r="B31">
        <v>39.35</v>
      </c>
      <c r="C31" t="s">
        <v>203</v>
      </c>
      <c r="D31">
        <f t="shared" si="2"/>
        <v>3.1468531468531471</v>
      </c>
      <c r="E31">
        <f t="shared" si="0"/>
        <v>1.9230769230769231</v>
      </c>
      <c r="F31">
        <f t="shared" si="1"/>
        <v>17.482517482517483</v>
      </c>
      <c r="G31">
        <v>1.4</v>
      </c>
      <c r="H31">
        <v>1400</v>
      </c>
      <c r="I31">
        <v>5.72</v>
      </c>
      <c r="J31">
        <v>57</v>
      </c>
      <c r="K31">
        <v>340</v>
      </c>
      <c r="L31">
        <v>1.5</v>
      </c>
      <c r="M31">
        <v>1.4</v>
      </c>
      <c r="N31">
        <v>1.3</v>
      </c>
      <c r="O31">
        <v>6</v>
      </c>
      <c r="P31">
        <v>39</v>
      </c>
      <c r="Q31">
        <v>40</v>
      </c>
      <c r="R31">
        <v>4.8</v>
      </c>
      <c r="S31">
        <v>34</v>
      </c>
      <c r="T31">
        <v>3.88</v>
      </c>
      <c r="U31">
        <v>13</v>
      </c>
      <c r="V31">
        <v>2</v>
      </c>
      <c r="W31" t="s">
        <v>66</v>
      </c>
      <c r="X31">
        <v>4.87</v>
      </c>
      <c r="Y31">
        <v>40</v>
      </c>
      <c r="Z31">
        <v>1</v>
      </c>
      <c r="AA31">
        <v>2.5000000000000001E-2</v>
      </c>
      <c r="AB31">
        <v>18</v>
      </c>
      <c r="AC31">
        <v>0.06</v>
      </c>
      <c r="AD31">
        <v>9</v>
      </c>
      <c r="AE31">
        <v>54</v>
      </c>
      <c r="AF31">
        <v>5.5E-2</v>
      </c>
      <c r="AG31">
        <v>156</v>
      </c>
      <c r="AH31">
        <v>123</v>
      </c>
      <c r="AI31" t="s">
        <v>67</v>
      </c>
      <c r="AJ31">
        <v>33900</v>
      </c>
      <c r="AK31">
        <v>8.9</v>
      </c>
      <c r="AL31">
        <v>7</v>
      </c>
      <c r="AM31" t="s">
        <v>68</v>
      </c>
      <c r="AN31">
        <v>31.4</v>
      </c>
      <c r="AO31">
        <v>2.8</v>
      </c>
      <c r="AP31">
        <v>22.5</v>
      </c>
      <c r="AQ31">
        <v>0.8</v>
      </c>
      <c r="AR31">
        <v>0.4</v>
      </c>
      <c r="AS31">
        <v>10.9</v>
      </c>
      <c r="AT31">
        <v>2600</v>
      </c>
      <c r="AU31">
        <v>5.8</v>
      </c>
      <c r="AV31">
        <v>11</v>
      </c>
      <c r="AW31">
        <v>100</v>
      </c>
      <c r="AX31">
        <v>102</v>
      </c>
      <c r="AY31">
        <v>10</v>
      </c>
      <c r="AZ31">
        <v>1470</v>
      </c>
      <c r="BA31">
        <v>88</v>
      </c>
      <c r="BB31">
        <v>22.9</v>
      </c>
      <c r="BC31">
        <v>41.4</v>
      </c>
      <c r="BD31">
        <v>4.7</v>
      </c>
      <c r="BE31">
        <v>16.8</v>
      </c>
      <c r="BF31">
        <v>2.8</v>
      </c>
      <c r="BG31">
        <v>0.5</v>
      </c>
      <c r="BH31">
        <v>2.4</v>
      </c>
      <c r="BI31">
        <v>0.34</v>
      </c>
      <c r="BJ31">
        <v>2.2000000000000002</v>
      </c>
      <c r="BK31">
        <v>0.44</v>
      </c>
      <c r="BL31">
        <v>1.4</v>
      </c>
      <c r="BM31">
        <v>0.2</v>
      </c>
      <c r="BN31">
        <v>1.3</v>
      </c>
      <c r="BO31">
        <v>0.18</v>
      </c>
      <c r="BP31">
        <f>BB31/38</f>
        <v>0.60263157894736841</v>
      </c>
      <c r="BQ31">
        <f>BC31/80</f>
        <v>0.51749999999999996</v>
      </c>
      <c r="BR31">
        <f>BD31/8.9</f>
        <v>0.5280898876404494</v>
      </c>
      <c r="BS31">
        <f>BE31/32</f>
        <v>0.52500000000000002</v>
      </c>
      <c r="BT31">
        <f>BF31/5.6</f>
        <v>0.5</v>
      </c>
      <c r="BU31">
        <f>BG31/1.1</f>
        <v>0.45454545454545453</v>
      </c>
      <c r="BV31">
        <f>BH31/4.7</f>
        <v>0.51063829787234039</v>
      </c>
      <c r="BW31">
        <f>BI31/0.77</f>
        <v>0.44155844155844159</v>
      </c>
      <c r="BX31">
        <f>BJ31/4.4</f>
        <v>0.5</v>
      </c>
      <c r="BY31">
        <f>AY31/27</f>
        <v>0.37037037037037035</v>
      </c>
      <c r="BZ31">
        <f>BK31/1</f>
        <v>0.44</v>
      </c>
      <c r="CA31">
        <f>BL31/2.9</f>
        <v>0.48275862068965514</v>
      </c>
      <c r="CB31">
        <f>BM31/0.4</f>
        <v>0.5</v>
      </c>
      <c r="CC31">
        <f>BN31/2.8</f>
        <v>0.46428571428571436</v>
      </c>
      <c r="CD31">
        <f>BO31/0.43</f>
        <v>0.41860465116279066</v>
      </c>
    </row>
    <row r="32" spans="1:82" x14ac:dyDescent="0.25">
      <c r="A32" t="s">
        <v>362</v>
      </c>
      <c r="B32">
        <v>40.65</v>
      </c>
      <c r="C32" t="s">
        <v>203</v>
      </c>
      <c r="D32">
        <f t="shared" si="2"/>
        <v>3.0150753768844223</v>
      </c>
      <c r="E32">
        <f t="shared" si="0"/>
        <v>2.3618090452261309</v>
      </c>
      <c r="F32">
        <f t="shared" si="1"/>
        <v>25.125628140703519</v>
      </c>
      <c r="G32">
        <v>1.2</v>
      </c>
      <c r="H32">
        <v>1200</v>
      </c>
      <c r="I32">
        <v>3.98</v>
      </c>
      <c r="J32">
        <v>101</v>
      </c>
      <c r="K32">
        <v>460</v>
      </c>
      <c r="L32">
        <v>1</v>
      </c>
      <c r="M32">
        <v>0.8</v>
      </c>
      <c r="N32">
        <v>6.01</v>
      </c>
      <c r="O32" t="s">
        <v>65</v>
      </c>
      <c r="P32">
        <v>39</v>
      </c>
      <c r="Q32">
        <v>20</v>
      </c>
      <c r="R32">
        <v>2.9</v>
      </c>
      <c r="S32">
        <v>102</v>
      </c>
      <c r="T32">
        <v>5.25</v>
      </c>
      <c r="U32">
        <v>8.4</v>
      </c>
      <c r="V32">
        <v>1.2</v>
      </c>
      <c r="W32" t="s">
        <v>66</v>
      </c>
      <c r="X32">
        <v>3.62</v>
      </c>
      <c r="Y32">
        <v>20</v>
      </c>
      <c r="Z32">
        <v>2.96</v>
      </c>
      <c r="AA32">
        <v>0.115</v>
      </c>
      <c r="AB32">
        <v>12</v>
      </c>
      <c r="AC32">
        <v>0.05</v>
      </c>
      <c r="AD32">
        <v>6</v>
      </c>
      <c r="AE32">
        <v>52</v>
      </c>
      <c r="AF32">
        <v>8.5000000000000006E-2</v>
      </c>
      <c r="AG32">
        <v>59</v>
      </c>
      <c r="AH32">
        <v>82.5</v>
      </c>
      <c r="AI32" t="s">
        <v>67</v>
      </c>
      <c r="AJ32">
        <v>37500</v>
      </c>
      <c r="AK32">
        <v>6</v>
      </c>
      <c r="AL32">
        <v>7</v>
      </c>
      <c r="AM32" t="s">
        <v>68</v>
      </c>
      <c r="AN32">
        <v>24.4</v>
      </c>
      <c r="AO32">
        <v>1.6</v>
      </c>
      <c r="AP32">
        <v>20.5</v>
      </c>
      <c r="AQ32">
        <v>0.5</v>
      </c>
      <c r="AR32">
        <v>0.4</v>
      </c>
      <c r="AS32">
        <v>7.6</v>
      </c>
      <c r="AT32">
        <v>1700.0000000000002</v>
      </c>
      <c r="AU32">
        <v>5.4</v>
      </c>
      <c r="AV32">
        <v>9.4</v>
      </c>
      <c r="AW32">
        <v>100</v>
      </c>
      <c r="AX32">
        <v>93</v>
      </c>
      <c r="AY32">
        <v>13</v>
      </c>
      <c r="AZ32">
        <v>22</v>
      </c>
      <c r="BA32">
        <v>55</v>
      </c>
      <c r="BB32">
        <v>20.399999999999999</v>
      </c>
      <c r="BC32">
        <v>38.9</v>
      </c>
      <c r="BD32">
        <v>4.9000000000000004</v>
      </c>
      <c r="BE32">
        <v>19.8</v>
      </c>
      <c r="BF32">
        <v>4.2</v>
      </c>
      <c r="BG32">
        <v>0.7</v>
      </c>
      <c r="BH32">
        <v>4.4000000000000004</v>
      </c>
      <c r="BI32">
        <v>0.54</v>
      </c>
      <c r="BJ32">
        <v>3.3</v>
      </c>
      <c r="BK32">
        <v>0.5</v>
      </c>
      <c r="BL32">
        <v>1.3</v>
      </c>
      <c r="BM32">
        <v>0.15</v>
      </c>
      <c r="BN32">
        <v>1.1499999999999999</v>
      </c>
      <c r="BO32">
        <v>0.16</v>
      </c>
      <c r="BP32">
        <f>BB32/38</f>
        <v>0.5368421052631579</v>
      </c>
      <c r="BQ32">
        <f>BC32/80</f>
        <v>0.48624999999999996</v>
      </c>
      <c r="BR32">
        <f>BD32/8.9</f>
        <v>0.550561797752809</v>
      </c>
      <c r="BS32">
        <f>BE32/32</f>
        <v>0.61875000000000002</v>
      </c>
      <c r="BT32">
        <f>BF32/5.6</f>
        <v>0.75000000000000011</v>
      </c>
      <c r="BU32">
        <f>BG32/1.1</f>
        <v>0.63636363636363624</v>
      </c>
      <c r="BV32">
        <f>BH32/4.7</f>
        <v>0.93617021276595747</v>
      </c>
      <c r="BW32">
        <f>BI32/0.77</f>
        <v>0.70129870129870131</v>
      </c>
      <c r="BX32">
        <f>BJ32/4.4</f>
        <v>0.74999999999999989</v>
      </c>
      <c r="BY32">
        <f>AY32/27</f>
        <v>0.48148148148148145</v>
      </c>
      <c r="BZ32">
        <f>BK32/1</f>
        <v>0.5</v>
      </c>
      <c r="CA32">
        <f>BL32/2.9</f>
        <v>0.44827586206896552</v>
      </c>
      <c r="CB32">
        <f>BM32/0.4</f>
        <v>0.37499999999999994</v>
      </c>
      <c r="CC32">
        <f>BN32/2.8</f>
        <v>0.4107142857142857</v>
      </c>
      <c r="CD32">
        <f>BO32/0.43</f>
        <v>0.37209302325581395</v>
      </c>
    </row>
    <row r="33" spans="1:82" x14ac:dyDescent="0.25">
      <c r="A33" t="s">
        <v>363</v>
      </c>
      <c r="B33">
        <v>41.75</v>
      </c>
      <c r="C33" t="s">
        <v>203</v>
      </c>
      <c r="D33">
        <f t="shared" si="2"/>
        <v>3.3707865168539324</v>
      </c>
      <c r="E33">
        <f t="shared" si="0"/>
        <v>2.2696629213483144</v>
      </c>
      <c r="F33">
        <f t="shared" si="1"/>
        <v>17.977528089887638</v>
      </c>
      <c r="G33">
        <v>1.2</v>
      </c>
      <c r="H33">
        <v>1200</v>
      </c>
      <c r="I33">
        <v>4.45</v>
      </c>
      <c r="J33">
        <v>51</v>
      </c>
      <c r="K33">
        <v>260</v>
      </c>
      <c r="L33">
        <v>1</v>
      </c>
      <c r="M33">
        <v>0.8</v>
      </c>
      <c r="N33">
        <v>2.1800000000000002</v>
      </c>
      <c r="O33">
        <v>3.5</v>
      </c>
      <c r="P33">
        <v>47</v>
      </c>
      <c r="Q33">
        <v>20</v>
      </c>
      <c r="R33">
        <v>3.6</v>
      </c>
      <c r="S33">
        <v>16</v>
      </c>
      <c r="T33">
        <v>3.78</v>
      </c>
      <c r="U33">
        <v>8.8000000000000007</v>
      </c>
      <c r="V33">
        <v>1.2</v>
      </c>
      <c r="W33" t="s">
        <v>66</v>
      </c>
      <c r="X33">
        <v>3.96</v>
      </c>
      <c r="Y33">
        <v>20</v>
      </c>
      <c r="Z33">
        <v>1.29</v>
      </c>
      <c r="AA33">
        <v>3.5000000000000003E-2</v>
      </c>
      <c r="AB33">
        <v>15</v>
      </c>
      <c r="AC33">
        <v>0.05</v>
      </c>
      <c r="AD33">
        <v>6.5</v>
      </c>
      <c r="AE33">
        <v>38</v>
      </c>
      <c r="AF33">
        <v>0.08</v>
      </c>
      <c r="AG33">
        <v>88</v>
      </c>
      <c r="AH33">
        <v>91</v>
      </c>
      <c r="AI33" t="s">
        <v>67</v>
      </c>
      <c r="AJ33">
        <v>28700</v>
      </c>
      <c r="AK33">
        <v>5.6</v>
      </c>
      <c r="AL33">
        <v>5</v>
      </c>
      <c r="AM33" t="s">
        <v>68</v>
      </c>
      <c r="AN33">
        <v>32.1</v>
      </c>
      <c r="AO33">
        <v>2</v>
      </c>
      <c r="AP33">
        <v>18</v>
      </c>
      <c r="AQ33">
        <v>0.5</v>
      </c>
      <c r="AR33">
        <v>0.2</v>
      </c>
      <c r="AS33">
        <v>7.6</v>
      </c>
      <c r="AT33">
        <v>1850</v>
      </c>
      <c r="AU33">
        <v>6.7</v>
      </c>
      <c r="AV33">
        <v>10.1</v>
      </c>
      <c r="AW33">
        <v>80</v>
      </c>
      <c r="AX33">
        <v>156</v>
      </c>
      <c r="AY33">
        <v>11</v>
      </c>
      <c r="AZ33">
        <v>852</v>
      </c>
      <c r="BA33">
        <v>56</v>
      </c>
      <c r="BB33">
        <v>15.1</v>
      </c>
      <c r="BC33">
        <v>30.9</v>
      </c>
      <c r="BD33">
        <v>4.05</v>
      </c>
      <c r="BE33">
        <v>15.7</v>
      </c>
      <c r="BF33">
        <v>3.55</v>
      </c>
      <c r="BG33">
        <v>0.6</v>
      </c>
      <c r="BH33">
        <v>3.6</v>
      </c>
      <c r="BI33">
        <v>0.44</v>
      </c>
      <c r="BJ33">
        <v>2.6</v>
      </c>
      <c r="BK33">
        <v>0.46</v>
      </c>
      <c r="BL33">
        <v>1.25</v>
      </c>
      <c r="BM33">
        <v>0.15</v>
      </c>
      <c r="BN33">
        <v>1.1499999999999999</v>
      </c>
      <c r="BO33">
        <v>0.16</v>
      </c>
      <c r="BP33">
        <f>BB33/38</f>
        <v>0.39736842105263159</v>
      </c>
      <c r="BQ33">
        <f>BC33/80</f>
        <v>0.38624999999999998</v>
      </c>
      <c r="BR33">
        <f>BD33/8.9</f>
        <v>0.45505617977528084</v>
      </c>
      <c r="BS33">
        <f>BE33/32</f>
        <v>0.49062499999999998</v>
      </c>
      <c r="BT33">
        <f>BF33/5.6</f>
        <v>0.6339285714285714</v>
      </c>
      <c r="BU33">
        <f>BG33/1.1</f>
        <v>0.54545454545454541</v>
      </c>
      <c r="BV33">
        <f>BH33/4.7</f>
        <v>0.76595744680851063</v>
      </c>
      <c r="BW33">
        <f>BI33/0.77</f>
        <v>0.5714285714285714</v>
      </c>
      <c r="BX33">
        <f>BJ33/4.4</f>
        <v>0.59090909090909083</v>
      </c>
      <c r="BY33">
        <f>AY33/27</f>
        <v>0.40740740740740738</v>
      </c>
      <c r="BZ33">
        <f>BK33/1</f>
        <v>0.46</v>
      </c>
      <c r="CA33">
        <f>BL33/2.9</f>
        <v>0.43103448275862072</v>
      </c>
      <c r="CB33">
        <f>BM33/0.4</f>
        <v>0.37499999999999994</v>
      </c>
      <c r="CC33">
        <f>BN33/2.8</f>
        <v>0.4107142857142857</v>
      </c>
      <c r="CD33">
        <f>BO33/0.43</f>
        <v>0.37209302325581395</v>
      </c>
    </row>
    <row r="34" spans="1:82" x14ac:dyDescent="0.25">
      <c r="A34" t="s">
        <v>364</v>
      </c>
      <c r="B34">
        <v>42.69</v>
      </c>
      <c r="C34" t="s">
        <v>203</v>
      </c>
      <c r="D34">
        <f t="shared" si="2"/>
        <v>4.0958268933539417</v>
      </c>
      <c r="E34">
        <f t="shared" si="0"/>
        <v>1.7928902627511591</v>
      </c>
      <c r="F34">
        <f t="shared" si="1"/>
        <v>21.638330757341578</v>
      </c>
      <c r="G34">
        <v>1.4</v>
      </c>
      <c r="H34">
        <v>1400</v>
      </c>
      <c r="I34">
        <v>6.47</v>
      </c>
      <c r="J34">
        <v>52</v>
      </c>
      <c r="K34">
        <v>360</v>
      </c>
      <c r="L34">
        <v>2.5</v>
      </c>
      <c r="M34">
        <v>1</v>
      </c>
      <c r="N34">
        <v>0.4</v>
      </c>
      <c r="O34">
        <v>3</v>
      </c>
      <c r="P34">
        <v>42</v>
      </c>
      <c r="Q34">
        <v>40</v>
      </c>
      <c r="R34">
        <v>5.3</v>
      </c>
      <c r="S34">
        <v>24</v>
      </c>
      <c r="T34">
        <v>3.72</v>
      </c>
      <c r="U34">
        <v>15</v>
      </c>
      <c r="V34">
        <v>2</v>
      </c>
      <c r="W34" t="s">
        <v>66</v>
      </c>
      <c r="X34">
        <v>5.55</v>
      </c>
      <c r="Y34">
        <v>40</v>
      </c>
      <c r="Z34">
        <v>0.66</v>
      </c>
      <c r="AA34">
        <v>5.0000000000000001E-3</v>
      </c>
      <c r="AB34">
        <v>26.5</v>
      </c>
      <c r="AC34">
        <v>0.06</v>
      </c>
      <c r="AD34">
        <v>8.5</v>
      </c>
      <c r="AE34">
        <v>54</v>
      </c>
      <c r="AF34">
        <v>4.4999999999999998E-2</v>
      </c>
      <c r="AG34">
        <v>106</v>
      </c>
      <c r="AH34">
        <v>136</v>
      </c>
      <c r="AI34" t="s">
        <v>67</v>
      </c>
      <c r="AJ34">
        <v>28000</v>
      </c>
      <c r="AK34">
        <v>5.8</v>
      </c>
      <c r="AL34">
        <v>7</v>
      </c>
      <c r="AM34" t="s">
        <v>68</v>
      </c>
      <c r="AN34">
        <v>32.700000000000003</v>
      </c>
      <c r="AO34">
        <v>2.5</v>
      </c>
      <c r="AP34">
        <v>23</v>
      </c>
      <c r="AQ34">
        <v>0.7</v>
      </c>
      <c r="AR34">
        <v>0.4</v>
      </c>
      <c r="AS34">
        <v>10.7</v>
      </c>
      <c r="AT34">
        <v>2750</v>
      </c>
      <c r="AU34">
        <v>8.8000000000000007</v>
      </c>
      <c r="AV34">
        <v>11.6</v>
      </c>
      <c r="AW34">
        <v>140</v>
      </c>
      <c r="AX34">
        <v>120</v>
      </c>
      <c r="AY34">
        <v>9</v>
      </c>
      <c r="AZ34">
        <v>798</v>
      </c>
      <c r="BA34">
        <v>87</v>
      </c>
      <c r="BB34">
        <v>24.7</v>
      </c>
      <c r="BC34">
        <v>38.299999999999997</v>
      </c>
      <c r="BD34">
        <v>4.05</v>
      </c>
      <c r="BE34">
        <v>13.9</v>
      </c>
      <c r="BF34">
        <v>2.6</v>
      </c>
      <c r="BG34">
        <v>0.5</v>
      </c>
      <c r="BH34">
        <v>2.2000000000000002</v>
      </c>
      <c r="BI34">
        <v>0.3</v>
      </c>
      <c r="BJ34">
        <v>1.85</v>
      </c>
      <c r="BK34">
        <v>0.34</v>
      </c>
      <c r="BL34">
        <v>1.1499999999999999</v>
      </c>
      <c r="BM34">
        <v>0.15</v>
      </c>
      <c r="BN34">
        <v>1.2</v>
      </c>
      <c r="BO34">
        <v>0.16</v>
      </c>
      <c r="BP34">
        <f>BB34/38</f>
        <v>0.65</v>
      </c>
      <c r="BQ34">
        <f>BC34/80</f>
        <v>0.47874999999999995</v>
      </c>
      <c r="BR34">
        <f>BD34/8.9</f>
        <v>0.45505617977528084</v>
      </c>
      <c r="BS34">
        <f>BE34/32</f>
        <v>0.43437500000000001</v>
      </c>
      <c r="BT34">
        <f>BF34/5.6</f>
        <v>0.46428571428571436</v>
      </c>
      <c r="BU34">
        <f>BG34/1.1</f>
        <v>0.45454545454545453</v>
      </c>
      <c r="BV34">
        <f>BH34/4.7</f>
        <v>0.46808510638297873</v>
      </c>
      <c r="BW34">
        <f>BI34/0.77</f>
        <v>0.38961038961038957</v>
      </c>
      <c r="BX34">
        <f>BJ34/4.4</f>
        <v>0.42045454545454541</v>
      </c>
      <c r="BY34">
        <f>AY34/27</f>
        <v>0.33333333333333331</v>
      </c>
      <c r="BZ34">
        <f>BK34/1</f>
        <v>0.34</v>
      </c>
      <c r="CA34">
        <f>BL34/2.9</f>
        <v>0.39655172413793099</v>
      </c>
      <c r="CB34">
        <f>BM34/0.4</f>
        <v>0.37499999999999994</v>
      </c>
      <c r="CC34">
        <f>BN34/2.8</f>
        <v>0.4285714285714286</v>
      </c>
      <c r="CD34">
        <f>BO34/0.43</f>
        <v>0.37209302325581395</v>
      </c>
    </row>
    <row r="35" spans="1:82" x14ac:dyDescent="0.25">
      <c r="A35" t="s">
        <v>365</v>
      </c>
      <c r="B35">
        <v>43.7</v>
      </c>
      <c r="C35" t="s">
        <v>203</v>
      </c>
      <c r="D35">
        <f t="shared" si="2"/>
        <v>3.263157894736842</v>
      </c>
      <c r="E35">
        <f t="shared" si="0"/>
        <v>2.0631578947368423</v>
      </c>
      <c r="F35">
        <f t="shared" si="1"/>
        <v>21.05263157894737</v>
      </c>
      <c r="G35">
        <v>1</v>
      </c>
      <c r="H35">
        <v>1000</v>
      </c>
      <c r="I35">
        <v>4.75</v>
      </c>
      <c r="J35">
        <v>43</v>
      </c>
      <c r="K35">
        <v>280</v>
      </c>
      <c r="L35">
        <v>1.5</v>
      </c>
      <c r="M35">
        <v>0.9</v>
      </c>
      <c r="N35">
        <v>1.17</v>
      </c>
      <c r="O35">
        <v>5</v>
      </c>
      <c r="P35">
        <v>42</v>
      </c>
      <c r="Q35">
        <v>40</v>
      </c>
      <c r="R35">
        <v>3.8</v>
      </c>
      <c r="S35">
        <v>18</v>
      </c>
      <c r="T35">
        <v>2.67</v>
      </c>
      <c r="U35">
        <v>9.8000000000000007</v>
      </c>
      <c r="V35">
        <v>1.4</v>
      </c>
      <c r="W35" t="s">
        <v>66</v>
      </c>
      <c r="X35">
        <v>4.05</v>
      </c>
      <c r="Y35">
        <v>30</v>
      </c>
      <c r="Z35">
        <v>0.89500000000000002</v>
      </c>
      <c r="AA35">
        <v>0.02</v>
      </c>
      <c r="AB35">
        <v>15.5</v>
      </c>
      <c r="AC35">
        <v>0.05</v>
      </c>
      <c r="AD35">
        <v>7</v>
      </c>
      <c r="AE35">
        <v>48</v>
      </c>
      <c r="AF35">
        <v>0.03</v>
      </c>
      <c r="AG35">
        <v>86</v>
      </c>
      <c r="AH35">
        <v>101</v>
      </c>
      <c r="AI35" t="s">
        <v>67</v>
      </c>
      <c r="AJ35">
        <v>18600</v>
      </c>
      <c r="AK35">
        <v>4.5</v>
      </c>
      <c r="AL35">
        <v>5</v>
      </c>
      <c r="AM35" t="s">
        <v>68</v>
      </c>
      <c r="AN35">
        <v>34.200000000000003</v>
      </c>
      <c r="AO35">
        <v>2.1</v>
      </c>
      <c r="AP35">
        <v>18</v>
      </c>
      <c r="AQ35">
        <v>0.6</v>
      </c>
      <c r="AR35">
        <v>0.2</v>
      </c>
      <c r="AS35">
        <v>7.5</v>
      </c>
      <c r="AT35">
        <v>2050</v>
      </c>
      <c r="AU35">
        <v>5.6</v>
      </c>
      <c r="AV35">
        <v>9.8000000000000007</v>
      </c>
      <c r="AW35">
        <v>100</v>
      </c>
      <c r="AX35">
        <v>165</v>
      </c>
      <c r="AY35">
        <v>9</v>
      </c>
      <c r="AZ35">
        <v>1090</v>
      </c>
      <c r="BA35">
        <v>60</v>
      </c>
      <c r="BB35">
        <v>14.6</v>
      </c>
      <c r="BC35">
        <v>27</v>
      </c>
      <c r="BD35">
        <v>3.1</v>
      </c>
      <c r="BE35">
        <v>11.2</v>
      </c>
      <c r="BF35">
        <v>2.1</v>
      </c>
      <c r="BG35">
        <v>0.4</v>
      </c>
      <c r="BH35">
        <v>1.8</v>
      </c>
      <c r="BI35">
        <v>0.28000000000000003</v>
      </c>
      <c r="BJ35">
        <v>1.75</v>
      </c>
      <c r="BK35">
        <v>0.34</v>
      </c>
      <c r="BL35">
        <v>1.05</v>
      </c>
      <c r="BM35">
        <v>0.1</v>
      </c>
      <c r="BN35">
        <v>0.95</v>
      </c>
      <c r="BO35">
        <v>0.14000000000000001</v>
      </c>
      <c r="BP35">
        <f>BB35/38</f>
        <v>0.38421052631578945</v>
      </c>
      <c r="BQ35">
        <f>BC35/80</f>
        <v>0.33750000000000002</v>
      </c>
      <c r="BR35">
        <f>BD35/8.9</f>
        <v>0.34831460674157305</v>
      </c>
      <c r="BS35">
        <f>BE35/32</f>
        <v>0.35</v>
      </c>
      <c r="BT35">
        <f>BF35/5.6</f>
        <v>0.37500000000000006</v>
      </c>
      <c r="BU35">
        <f>BG35/1.1</f>
        <v>0.36363636363636365</v>
      </c>
      <c r="BV35">
        <f>BH35/4.7</f>
        <v>0.38297872340425532</v>
      </c>
      <c r="BW35">
        <f>BI35/0.77</f>
        <v>0.36363636363636365</v>
      </c>
      <c r="BX35">
        <f>BJ35/4.4</f>
        <v>0.39772727272727271</v>
      </c>
      <c r="BY35">
        <f>AY35/27</f>
        <v>0.33333333333333331</v>
      </c>
      <c r="BZ35">
        <f>BK35/1</f>
        <v>0.34</v>
      </c>
      <c r="CA35">
        <f>BL35/2.9</f>
        <v>0.36206896551724138</v>
      </c>
      <c r="CB35">
        <f>BM35/0.4</f>
        <v>0.25</v>
      </c>
      <c r="CC35">
        <f>BN35/2.8</f>
        <v>0.3392857142857143</v>
      </c>
      <c r="CD35">
        <f>BO35/0.43</f>
        <v>0.32558139534883723</v>
      </c>
    </row>
    <row r="36" spans="1:82" x14ac:dyDescent="0.25">
      <c r="A36" t="s">
        <v>366</v>
      </c>
      <c r="B36">
        <v>44.76</v>
      </c>
      <c r="C36" t="s">
        <v>203</v>
      </c>
      <c r="D36">
        <f t="shared" si="2"/>
        <v>4.0775401069518713</v>
      </c>
      <c r="E36">
        <f t="shared" si="0"/>
        <v>1.7780748663101604</v>
      </c>
      <c r="F36">
        <f t="shared" si="1"/>
        <v>34.759358288770052</v>
      </c>
      <c r="G36">
        <v>1.8</v>
      </c>
      <c r="H36">
        <v>1800</v>
      </c>
      <c r="I36">
        <v>7.48</v>
      </c>
      <c r="J36">
        <v>98</v>
      </c>
      <c r="K36">
        <v>400</v>
      </c>
      <c r="L36">
        <v>4</v>
      </c>
      <c r="M36">
        <v>1.8</v>
      </c>
      <c r="N36">
        <v>0.84</v>
      </c>
      <c r="O36">
        <v>5</v>
      </c>
      <c r="P36">
        <v>50</v>
      </c>
      <c r="Q36">
        <v>60</v>
      </c>
      <c r="R36">
        <v>8.1999999999999993</v>
      </c>
      <c r="S36">
        <v>46</v>
      </c>
      <c r="T36">
        <v>4.59</v>
      </c>
      <c r="U36">
        <v>20.8</v>
      </c>
      <c r="V36">
        <v>2.2000000000000002</v>
      </c>
      <c r="W36">
        <v>0.1</v>
      </c>
      <c r="X36">
        <v>5.56</v>
      </c>
      <c r="Y36">
        <v>60</v>
      </c>
      <c r="Z36">
        <v>1.03</v>
      </c>
      <c r="AA36">
        <v>1.4999999999999999E-2</v>
      </c>
      <c r="AB36">
        <v>30.5</v>
      </c>
      <c r="AC36">
        <v>0.06</v>
      </c>
      <c r="AD36">
        <v>11</v>
      </c>
      <c r="AE36">
        <v>84</v>
      </c>
      <c r="AF36">
        <v>0.09</v>
      </c>
      <c r="AG36">
        <v>195</v>
      </c>
      <c r="AH36">
        <v>178</v>
      </c>
      <c r="AI36" t="s">
        <v>67</v>
      </c>
      <c r="AJ36">
        <v>34700</v>
      </c>
      <c r="AK36">
        <v>8.6</v>
      </c>
      <c r="AL36">
        <v>8</v>
      </c>
      <c r="AM36">
        <v>5</v>
      </c>
      <c r="AN36">
        <v>29.4</v>
      </c>
      <c r="AO36">
        <v>3.8</v>
      </c>
      <c r="AP36">
        <v>29</v>
      </c>
      <c r="AQ36">
        <v>1</v>
      </c>
      <c r="AR36">
        <v>0.6</v>
      </c>
      <c r="AS36">
        <v>13.5</v>
      </c>
      <c r="AT36">
        <v>3400.0000000000005</v>
      </c>
      <c r="AU36">
        <v>8.6999999999999993</v>
      </c>
      <c r="AV36">
        <v>13.3</v>
      </c>
      <c r="AW36">
        <v>260</v>
      </c>
      <c r="AX36">
        <v>105</v>
      </c>
      <c r="AY36">
        <v>13</v>
      </c>
      <c r="AZ36">
        <v>1240</v>
      </c>
      <c r="BA36">
        <v>97</v>
      </c>
      <c r="BB36">
        <v>40.799999999999997</v>
      </c>
      <c r="BC36">
        <v>64.599999999999994</v>
      </c>
      <c r="BD36">
        <v>7.15</v>
      </c>
      <c r="BE36">
        <v>26</v>
      </c>
      <c r="BF36">
        <v>5</v>
      </c>
      <c r="BG36">
        <v>0.95</v>
      </c>
      <c r="BH36">
        <v>4.4000000000000004</v>
      </c>
      <c r="BI36">
        <v>0.52</v>
      </c>
      <c r="BJ36">
        <v>2.9</v>
      </c>
      <c r="BK36">
        <v>0.52</v>
      </c>
      <c r="BL36">
        <v>1.5</v>
      </c>
      <c r="BM36">
        <v>0.2</v>
      </c>
      <c r="BN36">
        <v>1.45</v>
      </c>
      <c r="BO36">
        <v>0.2</v>
      </c>
      <c r="BP36">
        <f>BB36/38</f>
        <v>1.0736842105263158</v>
      </c>
      <c r="BQ36">
        <f>BC36/80</f>
        <v>0.80749999999999988</v>
      </c>
      <c r="BR36">
        <f>BD36/8.9</f>
        <v>0.8033707865168539</v>
      </c>
      <c r="BS36">
        <f>BE36/32</f>
        <v>0.8125</v>
      </c>
      <c r="BT36">
        <f>BF36/5.6</f>
        <v>0.8928571428571429</v>
      </c>
      <c r="BU36">
        <f>BG36/1.1</f>
        <v>0.86363636363636354</v>
      </c>
      <c r="BV36">
        <f>BH36/4.7</f>
        <v>0.93617021276595747</v>
      </c>
      <c r="BW36">
        <f>BI36/0.77</f>
        <v>0.67532467532467533</v>
      </c>
      <c r="BX36">
        <f>BJ36/4.4</f>
        <v>0.65909090909090906</v>
      </c>
      <c r="BY36">
        <f>AY36/27</f>
        <v>0.48148148148148145</v>
      </c>
      <c r="BZ36">
        <f>BK36/1</f>
        <v>0.52</v>
      </c>
      <c r="CA36">
        <f>BL36/2.9</f>
        <v>0.51724137931034486</v>
      </c>
      <c r="CB36">
        <f>BM36/0.4</f>
        <v>0.5</v>
      </c>
      <c r="CC36">
        <f>BN36/2.8</f>
        <v>0.5178571428571429</v>
      </c>
      <c r="CD36">
        <f>BO36/0.43</f>
        <v>0.46511627906976749</v>
      </c>
    </row>
    <row r="37" spans="1:82" x14ac:dyDescent="0.25">
      <c r="A37" t="s">
        <v>367</v>
      </c>
      <c r="B37">
        <v>45.85</v>
      </c>
      <c r="C37" t="s">
        <v>203</v>
      </c>
      <c r="D37">
        <f t="shared" si="2"/>
        <v>2.9654036243822075</v>
      </c>
      <c r="E37">
        <f t="shared" ref="E37:E68" si="3">AV37/I37</f>
        <v>1.5980230642504116</v>
      </c>
      <c r="F37">
        <f t="shared" ref="F37:F68" si="4">AW37/I37</f>
        <v>36.243822075782532</v>
      </c>
      <c r="G37">
        <v>1</v>
      </c>
      <c r="H37">
        <v>1000</v>
      </c>
      <c r="I37">
        <v>6.07</v>
      </c>
      <c r="J37">
        <v>55</v>
      </c>
      <c r="K37">
        <v>260</v>
      </c>
      <c r="L37">
        <v>4</v>
      </c>
      <c r="M37">
        <v>1.6</v>
      </c>
      <c r="N37">
        <v>6.49</v>
      </c>
      <c r="O37" t="s">
        <v>65</v>
      </c>
      <c r="P37">
        <v>34</v>
      </c>
      <c r="Q37">
        <v>40</v>
      </c>
      <c r="R37">
        <v>7.4</v>
      </c>
      <c r="S37">
        <v>108</v>
      </c>
      <c r="T37">
        <v>4.1500000000000004</v>
      </c>
      <c r="U37">
        <v>21.6</v>
      </c>
      <c r="V37">
        <v>2</v>
      </c>
      <c r="W37" t="s">
        <v>66</v>
      </c>
      <c r="X37">
        <v>5.69</v>
      </c>
      <c r="Y37">
        <v>60</v>
      </c>
      <c r="Z37">
        <v>3.48</v>
      </c>
      <c r="AA37">
        <v>0.13</v>
      </c>
      <c r="AB37">
        <v>18</v>
      </c>
      <c r="AC37">
        <v>0.06</v>
      </c>
      <c r="AD37">
        <v>9</v>
      </c>
      <c r="AE37">
        <v>38</v>
      </c>
      <c r="AF37">
        <v>5.5E-2</v>
      </c>
      <c r="AG37">
        <v>34</v>
      </c>
      <c r="AH37">
        <v>141</v>
      </c>
      <c r="AI37" t="s">
        <v>67</v>
      </c>
      <c r="AJ37">
        <v>19200</v>
      </c>
      <c r="AK37">
        <v>3.8</v>
      </c>
      <c r="AL37">
        <v>13</v>
      </c>
      <c r="AM37" t="s">
        <v>68</v>
      </c>
      <c r="AN37">
        <v>20.3</v>
      </c>
      <c r="AO37">
        <v>3.9</v>
      </c>
      <c r="AP37">
        <v>29.5</v>
      </c>
      <c r="AQ37">
        <v>0.8</v>
      </c>
      <c r="AR37">
        <v>0.2</v>
      </c>
      <c r="AS37">
        <v>11.2</v>
      </c>
      <c r="AT37">
        <v>2600</v>
      </c>
      <c r="AU37">
        <v>4.4000000000000004</v>
      </c>
      <c r="AV37">
        <v>9.6999999999999993</v>
      </c>
      <c r="AW37">
        <v>220</v>
      </c>
      <c r="AX37">
        <v>84</v>
      </c>
      <c r="AY37">
        <v>13</v>
      </c>
      <c r="AZ37">
        <v>34</v>
      </c>
      <c r="BA37">
        <v>88</v>
      </c>
      <c r="BB37">
        <v>39.299999999999997</v>
      </c>
      <c r="BC37">
        <v>60.9</v>
      </c>
      <c r="BD37">
        <v>6.5</v>
      </c>
      <c r="BE37">
        <v>22.2</v>
      </c>
      <c r="BF37">
        <v>4.05</v>
      </c>
      <c r="BG37">
        <v>0.75</v>
      </c>
      <c r="BH37">
        <v>4</v>
      </c>
      <c r="BI37">
        <v>0.52</v>
      </c>
      <c r="BJ37">
        <v>3.05</v>
      </c>
      <c r="BK37">
        <v>0.54</v>
      </c>
      <c r="BL37">
        <v>1.6</v>
      </c>
      <c r="BM37">
        <v>0.2</v>
      </c>
      <c r="BN37">
        <v>1.5</v>
      </c>
      <c r="BO37">
        <v>0.22</v>
      </c>
      <c r="BP37">
        <f>BB37/38</f>
        <v>1.0342105263157895</v>
      </c>
      <c r="BQ37">
        <f>BC37/80</f>
        <v>0.76124999999999998</v>
      </c>
      <c r="BR37">
        <f>BD37/8.9</f>
        <v>0.7303370786516854</v>
      </c>
      <c r="BS37">
        <f>BE37/32</f>
        <v>0.69374999999999998</v>
      </c>
      <c r="BT37">
        <f>BF37/5.6</f>
        <v>0.7232142857142857</v>
      </c>
      <c r="BU37">
        <f>BG37/1.1</f>
        <v>0.68181818181818177</v>
      </c>
      <c r="BV37">
        <f>BH37/4.7</f>
        <v>0.85106382978723405</v>
      </c>
      <c r="BW37">
        <f>BI37/0.77</f>
        <v>0.67532467532467533</v>
      </c>
      <c r="BX37">
        <f>BJ37/4.4</f>
        <v>0.69318181818181812</v>
      </c>
      <c r="BY37">
        <f>AY37/27</f>
        <v>0.48148148148148145</v>
      </c>
      <c r="BZ37">
        <f>BK37/1</f>
        <v>0.54</v>
      </c>
      <c r="CA37">
        <f>BL37/2.9</f>
        <v>0.55172413793103448</v>
      </c>
      <c r="CB37">
        <f>BM37/0.4</f>
        <v>0.5</v>
      </c>
      <c r="CC37">
        <f>BN37/2.8</f>
        <v>0.5357142857142857</v>
      </c>
      <c r="CD37">
        <f>BO37/0.43</f>
        <v>0.51162790697674421</v>
      </c>
    </row>
    <row r="38" spans="1:82" x14ac:dyDescent="0.25">
      <c r="A38" t="s">
        <v>368</v>
      </c>
      <c r="B38">
        <v>46.65</v>
      </c>
      <c r="C38" t="s">
        <v>203</v>
      </c>
      <c r="D38">
        <f t="shared" si="2"/>
        <v>5.1697530864197532</v>
      </c>
      <c r="E38">
        <f t="shared" si="3"/>
        <v>1.8209876543209877</v>
      </c>
      <c r="F38">
        <f t="shared" si="4"/>
        <v>27.777777777777775</v>
      </c>
      <c r="G38">
        <v>1.2</v>
      </c>
      <c r="H38">
        <v>1200</v>
      </c>
      <c r="I38">
        <v>6.48</v>
      </c>
      <c r="J38">
        <v>50</v>
      </c>
      <c r="K38">
        <v>300</v>
      </c>
      <c r="L38">
        <v>4.5</v>
      </c>
      <c r="M38">
        <v>2.8</v>
      </c>
      <c r="N38">
        <v>4.58</v>
      </c>
      <c r="O38" t="s">
        <v>65</v>
      </c>
      <c r="P38">
        <v>31</v>
      </c>
      <c r="Q38">
        <v>60</v>
      </c>
      <c r="R38">
        <v>8.6999999999999993</v>
      </c>
      <c r="S38">
        <v>10</v>
      </c>
      <c r="T38">
        <v>4.3600000000000003</v>
      </c>
      <c r="U38">
        <v>25.2</v>
      </c>
      <c r="V38">
        <v>2.6</v>
      </c>
      <c r="W38" t="s">
        <v>66</v>
      </c>
      <c r="X38">
        <v>5.41</v>
      </c>
      <c r="Y38">
        <v>80</v>
      </c>
      <c r="Z38">
        <v>2.87</v>
      </c>
      <c r="AA38">
        <v>0.1</v>
      </c>
      <c r="AB38">
        <v>33.5</v>
      </c>
      <c r="AC38">
        <v>0.06</v>
      </c>
      <c r="AD38">
        <v>12</v>
      </c>
      <c r="AE38">
        <v>44</v>
      </c>
      <c r="AF38">
        <v>4.4999999999999998E-2</v>
      </c>
      <c r="AG38">
        <v>28</v>
      </c>
      <c r="AH38">
        <v>176</v>
      </c>
      <c r="AI38" t="s">
        <v>67</v>
      </c>
      <c r="AJ38">
        <v>25000</v>
      </c>
      <c r="AK38">
        <v>3.8</v>
      </c>
      <c r="AL38">
        <v>10</v>
      </c>
      <c r="AM38" t="s">
        <v>68</v>
      </c>
      <c r="AN38">
        <v>22.7</v>
      </c>
      <c r="AO38">
        <v>5</v>
      </c>
      <c r="AP38">
        <v>34.5</v>
      </c>
      <c r="AQ38">
        <v>1.1000000000000001</v>
      </c>
      <c r="AR38">
        <v>0.2</v>
      </c>
      <c r="AS38">
        <v>16.8</v>
      </c>
      <c r="AT38">
        <v>2950</v>
      </c>
      <c r="AU38">
        <v>8.5</v>
      </c>
      <c r="AV38">
        <v>11.8</v>
      </c>
      <c r="AW38">
        <v>180</v>
      </c>
      <c r="AX38">
        <v>45</v>
      </c>
      <c r="AY38">
        <v>15</v>
      </c>
      <c r="AZ38">
        <v>46</v>
      </c>
      <c r="BA38">
        <v>112</v>
      </c>
      <c r="BB38">
        <v>44.1</v>
      </c>
      <c r="BC38">
        <v>66.2</v>
      </c>
      <c r="BD38">
        <v>6.65</v>
      </c>
      <c r="BE38">
        <v>22.2</v>
      </c>
      <c r="BF38">
        <v>3.8</v>
      </c>
      <c r="BG38">
        <v>0.75</v>
      </c>
      <c r="BH38">
        <v>3.6</v>
      </c>
      <c r="BI38">
        <v>0.48</v>
      </c>
      <c r="BJ38">
        <v>3.15</v>
      </c>
      <c r="BK38">
        <v>0.6</v>
      </c>
      <c r="BL38">
        <v>1.85</v>
      </c>
      <c r="BM38">
        <v>0.25</v>
      </c>
      <c r="BN38">
        <v>1.7</v>
      </c>
      <c r="BO38">
        <v>0.22</v>
      </c>
      <c r="BP38">
        <f>BB38/38</f>
        <v>1.1605263157894736</v>
      </c>
      <c r="BQ38">
        <f>BC38/80</f>
        <v>0.82750000000000001</v>
      </c>
      <c r="BR38">
        <f>BD38/8.9</f>
        <v>0.7471910112359551</v>
      </c>
      <c r="BS38">
        <f>BE38/32</f>
        <v>0.69374999999999998</v>
      </c>
      <c r="BT38">
        <f>BF38/5.6</f>
        <v>0.6785714285714286</v>
      </c>
      <c r="BU38">
        <f>BG38/1.1</f>
        <v>0.68181818181818177</v>
      </c>
      <c r="BV38">
        <f>BH38/4.7</f>
        <v>0.76595744680851063</v>
      </c>
      <c r="BW38">
        <f>BI38/0.77</f>
        <v>0.62337662337662336</v>
      </c>
      <c r="BX38">
        <f>BJ38/4.4</f>
        <v>0.71590909090909083</v>
      </c>
      <c r="BY38">
        <f>AY38/27</f>
        <v>0.55555555555555558</v>
      </c>
      <c r="BZ38">
        <f>BK38/1</f>
        <v>0.6</v>
      </c>
      <c r="CA38">
        <f>BL38/2.9</f>
        <v>0.63793103448275867</v>
      </c>
      <c r="CB38">
        <f>BM38/0.4</f>
        <v>0.625</v>
      </c>
      <c r="CC38">
        <f>BN38/2.8</f>
        <v>0.60714285714285721</v>
      </c>
      <c r="CD38">
        <f>BO38/0.43</f>
        <v>0.51162790697674421</v>
      </c>
    </row>
    <row r="39" spans="1:82" x14ac:dyDescent="0.25">
      <c r="A39" t="s">
        <v>369</v>
      </c>
      <c r="B39">
        <v>47.75</v>
      </c>
      <c r="C39" t="s">
        <v>203</v>
      </c>
      <c r="D39">
        <f t="shared" si="2"/>
        <v>3.6334913112164298</v>
      </c>
      <c r="E39">
        <f t="shared" si="3"/>
        <v>1.5639810426540284</v>
      </c>
      <c r="F39">
        <f t="shared" si="4"/>
        <v>25.276461295418642</v>
      </c>
      <c r="G39">
        <v>2</v>
      </c>
      <c r="H39">
        <v>2000</v>
      </c>
      <c r="I39">
        <v>6.33</v>
      </c>
      <c r="J39">
        <v>77</v>
      </c>
      <c r="K39">
        <v>400</v>
      </c>
      <c r="L39">
        <v>3</v>
      </c>
      <c r="M39">
        <v>1.5</v>
      </c>
      <c r="N39">
        <v>0.86</v>
      </c>
      <c r="O39">
        <v>6.5</v>
      </c>
      <c r="P39">
        <v>39</v>
      </c>
      <c r="Q39">
        <v>80</v>
      </c>
      <c r="R39">
        <v>8.1</v>
      </c>
      <c r="S39">
        <v>40</v>
      </c>
      <c r="T39">
        <v>3.88</v>
      </c>
      <c r="U39">
        <v>19</v>
      </c>
      <c r="V39">
        <v>2.2000000000000002</v>
      </c>
      <c r="W39">
        <v>0.1</v>
      </c>
      <c r="X39">
        <v>5.75</v>
      </c>
      <c r="Y39">
        <v>70</v>
      </c>
      <c r="Z39">
        <v>1.1299999999999999</v>
      </c>
      <c r="AA39">
        <v>1.4999999999999999E-2</v>
      </c>
      <c r="AB39">
        <v>23</v>
      </c>
      <c r="AC39">
        <v>0.06</v>
      </c>
      <c r="AD39">
        <v>10.5</v>
      </c>
      <c r="AE39">
        <v>64</v>
      </c>
      <c r="AF39">
        <v>0.04</v>
      </c>
      <c r="AG39">
        <v>106</v>
      </c>
      <c r="AH39">
        <v>158</v>
      </c>
      <c r="AI39" t="s">
        <v>67</v>
      </c>
      <c r="AJ39">
        <v>34700</v>
      </c>
      <c r="AK39">
        <v>7</v>
      </c>
      <c r="AL39">
        <v>11</v>
      </c>
      <c r="AM39" t="s">
        <v>68</v>
      </c>
      <c r="AN39">
        <v>29.1</v>
      </c>
      <c r="AO39">
        <v>3.4</v>
      </c>
      <c r="AP39">
        <v>27</v>
      </c>
      <c r="AQ39">
        <v>1</v>
      </c>
      <c r="AR39">
        <v>0.2</v>
      </c>
      <c r="AS39">
        <v>12</v>
      </c>
      <c r="AT39">
        <v>3050</v>
      </c>
      <c r="AU39">
        <v>10.1</v>
      </c>
      <c r="AV39">
        <v>9.9</v>
      </c>
      <c r="AW39">
        <v>160</v>
      </c>
      <c r="AX39">
        <v>84</v>
      </c>
      <c r="AY39">
        <v>11</v>
      </c>
      <c r="AZ39">
        <v>1600</v>
      </c>
      <c r="BA39">
        <v>96</v>
      </c>
      <c r="BB39">
        <v>35.6</v>
      </c>
      <c r="BC39">
        <v>62.6</v>
      </c>
      <c r="BD39">
        <v>6.85</v>
      </c>
      <c r="BE39">
        <v>22.9</v>
      </c>
      <c r="BF39">
        <v>3.45</v>
      </c>
      <c r="BG39">
        <v>0.65</v>
      </c>
      <c r="BH39">
        <v>2.8</v>
      </c>
      <c r="BI39">
        <v>0.38</v>
      </c>
      <c r="BJ39">
        <v>2.4500000000000002</v>
      </c>
      <c r="BK39">
        <v>0.48</v>
      </c>
      <c r="BL39">
        <v>1.55</v>
      </c>
      <c r="BM39">
        <v>0.25</v>
      </c>
      <c r="BN39">
        <v>1.6</v>
      </c>
      <c r="BO39">
        <v>0.24</v>
      </c>
      <c r="BP39">
        <f>BB39/38</f>
        <v>0.93684210526315792</v>
      </c>
      <c r="BQ39">
        <f>BC39/80</f>
        <v>0.78249999999999997</v>
      </c>
      <c r="BR39">
        <f>BD39/8.9</f>
        <v>0.76966292134831449</v>
      </c>
      <c r="BS39">
        <f>BE39/32</f>
        <v>0.71562499999999996</v>
      </c>
      <c r="BT39">
        <f>BF39/5.6</f>
        <v>0.6160714285714286</v>
      </c>
      <c r="BU39">
        <f>BG39/1.1</f>
        <v>0.59090909090909083</v>
      </c>
      <c r="BV39">
        <f>BH39/4.7</f>
        <v>0.5957446808510638</v>
      </c>
      <c r="BW39">
        <f>BI39/0.77</f>
        <v>0.4935064935064935</v>
      </c>
      <c r="BX39">
        <f>BJ39/4.4</f>
        <v>0.55681818181818177</v>
      </c>
      <c r="BY39">
        <f>AY39/27</f>
        <v>0.40740740740740738</v>
      </c>
      <c r="BZ39">
        <f>BK39/1</f>
        <v>0.48</v>
      </c>
      <c r="CA39">
        <f>BL39/2.9</f>
        <v>0.53448275862068972</v>
      </c>
      <c r="CB39">
        <f>BM39/0.4</f>
        <v>0.625</v>
      </c>
      <c r="CC39">
        <f>BN39/2.8</f>
        <v>0.57142857142857151</v>
      </c>
      <c r="CD39">
        <f>BO39/0.43</f>
        <v>0.55813953488372092</v>
      </c>
    </row>
    <row r="40" spans="1:82" x14ac:dyDescent="0.25">
      <c r="A40" t="s">
        <v>370</v>
      </c>
      <c r="B40">
        <v>48.52</v>
      </c>
      <c r="C40" t="s">
        <v>203</v>
      </c>
      <c r="D40">
        <f t="shared" si="2"/>
        <v>4.4811320754716979</v>
      </c>
      <c r="E40">
        <f t="shared" si="3"/>
        <v>1.5566037735849056</v>
      </c>
      <c r="F40">
        <f t="shared" si="4"/>
        <v>22.012578616352201</v>
      </c>
      <c r="G40">
        <v>1.6</v>
      </c>
      <c r="H40">
        <v>1600</v>
      </c>
      <c r="I40">
        <v>6.36</v>
      </c>
      <c r="J40">
        <v>76</v>
      </c>
      <c r="K40">
        <v>380</v>
      </c>
      <c r="L40">
        <v>2.5</v>
      </c>
      <c r="M40">
        <v>1.6</v>
      </c>
      <c r="N40">
        <v>0.6</v>
      </c>
      <c r="O40">
        <v>1.5</v>
      </c>
      <c r="P40">
        <v>35</v>
      </c>
      <c r="Q40">
        <v>40</v>
      </c>
      <c r="R40">
        <v>7.6</v>
      </c>
      <c r="S40">
        <v>48</v>
      </c>
      <c r="T40">
        <v>4.1900000000000004</v>
      </c>
      <c r="U40">
        <v>17.399999999999999</v>
      </c>
      <c r="V40">
        <v>2</v>
      </c>
      <c r="W40" t="s">
        <v>66</v>
      </c>
      <c r="X40">
        <v>5.8</v>
      </c>
      <c r="Y40">
        <v>60</v>
      </c>
      <c r="Z40">
        <v>0.95</v>
      </c>
      <c r="AA40">
        <v>1.4999999999999999E-2</v>
      </c>
      <c r="AB40">
        <v>28.5</v>
      </c>
      <c r="AC40">
        <v>0.06</v>
      </c>
      <c r="AD40">
        <v>10</v>
      </c>
      <c r="AE40">
        <v>64</v>
      </c>
      <c r="AF40">
        <v>0.05</v>
      </c>
      <c r="AG40">
        <v>152</v>
      </c>
      <c r="AH40">
        <v>161</v>
      </c>
      <c r="AI40" t="s">
        <v>67</v>
      </c>
      <c r="AJ40">
        <v>35400</v>
      </c>
      <c r="AK40">
        <v>7.3</v>
      </c>
      <c r="AL40">
        <v>9</v>
      </c>
      <c r="AM40" t="s">
        <v>68</v>
      </c>
      <c r="AN40">
        <v>29.8</v>
      </c>
      <c r="AO40">
        <v>3.1</v>
      </c>
      <c r="AP40">
        <v>25</v>
      </c>
      <c r="AQ40">
        <v>0.8</v>
      </c>
      <c r="AR40">
        <v>0.4</v>
      </c>
      <c r="AS40">
        <v>11.1</v>
      </c>
      <c r="AT40">
        <v>2750</v>
      </c>
      <c r="AU40">
        <v>7</v>
      </c>
      <c r="AV40">
        <v>9.9</v>
      </c>
      <c r="AW40">
        <v>140</v>
      </c>
      <c r="AX40">
        <v>87</v>
      </c>
      <c r="AY40">
        <v>10</v>
      </c>
      <c r="AZ40">
        <v>348</v>
      </c>
      <c r="BA40">
        <v>80</v>
      </c>
      <c r="BB40">
        <v>32.200000000000003</v>
      </c>
      <c r="BC40">
        <v>57.5</v>
      </c>
      <c r="BD40">
        <v>6.5</v>
      </c>
      <c r="BE40">
        <v>21.2</v>
      </c>
      <c r="BF40">
        <v>3.3</v>
      </c>
      <c r="BG40">
        <v>0.6</v>
      </c>
      <c r="BH40">
        <v>2.6</v>
      </c>
      <c r="BI40">
        <v>0.34</v>
      </c>
      <c r="BJ40">
        <v>2.15</v>
      </c>
      <c r="BK40">
        <v>0.42</v>
      </c>
      <c r="BL40">
        <v>1.3</v>
      </c>
      <c r="BM40">
        <v>0.2</v>
      </c>
      <c r="BN40">
        <v>1.45</v>
      </c>
      <c r="BO40">
        <v>0.22</v>
      </c>
      <c r="BP40">
        <f>BB40/38</f>
        <v>0.84736842105263166</v>
      </c>
      <c r="BQ40">
        <f>BC40/80</f>
        <v>0.71875</v>
      </c>
      <c r="BR40">
        <f>BD40/8.9</f>
        <v>0.7303370786516854</v>
      </c>
      <c r="BS40">
        <f>BE40/32</f>
        <v>0.66249999999999998</v>
      </c>
      <c r="BT40">
        <f>BF40/5.6</f>
        <v>0.5892857142857143</v>
      </c>
      <c r="BU40">
        <f>BG40/1.1</f>
        <v>0.54545454545454541</v>
      </c>
      <c r="BV40">
        <f>BH40/4.7</f>
        <v>0.55319148936170215</v>
      </c>
      <c r="BW40">
        <f>BI40/0.77</f>
        <v>0.44155844155844159</v>
      </c>
      <c r="BX40">
        <f>BJ40/4.4</f>
        <v>0.48863636363636359</v>
      </c>
      <c r="BY40">
        <f>AY40/27</f>
        <v>0.37037037037037035</v>
      </c>
      <c r="BZ40">
        <f>BK40/1</f>
        <v>0.42</v>
      </c>
      <c r="CA40">
        <f>BL40/2.9</f>
        <v>0.44827586206896552</v>
      </c>
      <c r="CB40">
        <f>BM40/0.4</f>
        <v>0.5</v>
      </c>
      <c r="CC40">
        <f>BN40/2.8</f>
        <v>0.5178571428571429</v>
      </c>
      <c r="CD40">
        <f>BO40/0.43</f>
        <v>0.51162790697674421</v>
      </c>
    </row>
    <row r="41" spans="1:82" x14ac:dyDescent="0.25">
      <c r="A41" t="s">
        <v>371</v>
      </c>
      <c r="B41">
        <v>49.73</v>
      </c>
      <c r="C41" t="s">
        <v>203</v>
      </c>
      <c r="D41">
        <f t="shared" si="2"/>
        <v>4.545454545454545</v>
      </c>
      <c r="E41">
        <f t="shared" si="3"/>
        <v>1.3636363636363635</v>
      </c>
      <c r="F41">
        <f t="shared" si="4"/>
        <v>26.515151515151516</v>
      </c>
      <c r="G41">
        <v>1</v>
      </c>
      <c r="H41">
        <v>1000</v>
      </c>
      <c r="I41">
        <v>5.28</v>
      </c>
      <c r="J41">
        <v>51</v>
      </c>
      <c r="K41">
        <v>300</v>
      </c>
      <c r="L41">
        <v>4</v>
      </c>
      <c r="M41">
        <v>1.7</v>
      </c>
      <c r="N41">
        <v>4.41</v>
      </c>
      <c r="O41" t="s">
        <v>65</v>
      </c>
      <c r="P41">
        <v>29</v>
      </c>
      <c r="Q41">
        <v>40</v>
      </c>
      <c r="R41">
        <v>8.6999999999999993</v>
      </c>
      <c r="S41">
        <v>248</v>
      </c>
      <c r="T41">
        <v>3.55</v>
      </c>
      <c r="U41">
        <v>20.6</v>
      </c>
      <c r="V41">
        <v>1.8</v>
      </c>
      <c r="W41" t="s">
        <v>66</v>
      </c>
      <c r="X41">
        <v>4.38</v>
      </c>
      <c r="Y41">
        <v>80</v>
      </c>
      <c r="Z41">
        <v>2.63</v>
      </c>
      <c r="AA41">
        <v>9.5000000000000001E-2</v>
      </c>
      <c r="AB41">
        <v>24</v>
      </c>
      <c r="AC41">
        <v>0.06</v>
      </c>
      <c r="AD41">
        <v>8.5</v>
      </c>
      <c r="AE41">
        <v>36</v>
      </c>
      <c r="AF41">
        <v>0.04</v>
      </c>
      <c r="AG41">
        <v>36</v>
      </c>
      <c r="AH41">
        <v>142</v>
      </c>
      <c r="AI41" t="s">
        <v>67</v>
      </c>
      <c r="AJ41">
        <v>21700</v>
      </c>
      <c r="AK41">
        <v>3.7</v>
      </c>
      <c r="AL41">
        <v>10</v>
      </c>
      <c r="AM41" t="s">
        <v>68</v>
      </c>
      <c r="AN41">
        <v>26.1</v>
      </c>
      <c r="AO41">
        <v>3.4</v>
      </c>
      <c r="AP41">
        <v>32</v>
      </c>
      <c r="AQ41">
        <v>0.7</v>
      </c>
      <c r="AR41">
        <v>0.2</v>
      </c>
      <c r="AS41">
        <v>10.199999999999999</v>
      </c>
      <c r="AT41">
        <v>2200</v>
      </c>
      <c r="AU41">
        <v>8.1999999999999993</v>
      </c>
      <c r="AV41">
        <v>7.2</v>
      </c>
      <c r="AW41">
        <v>140</v>
      </c>
      <c r="AX41">
        <v>54</v>
      </c>
      <c r="AY41">
        <v>11</v>
      </c>
      <c r="AZ41">
        <v>54</v>
      </c>
      <c r="BA41">
        <v>77</v>
      </c>
      <c r="BB41">
        <v>37</v>
      </c>
      <c r="BC41">
        <v>59.9</v>
      </c>
      <c r="BD41">
        <v>6.45</v>
      </c>
      <c r="BE41">
        <v>21.3</v>
      </c>
      <c r="BF41">
        <v>3.5</v>
      </c>
      <c r="BG41">
        <v>0.7</v>
      </c>
      <c r="BH41">
        <v>3.2</v>
      </c>
      <c r="BI41">
        <v>0.44</v>
      </c>
      <c r="BJ41">
        <v>2.7</v>
      </c>
      <c r="BK41">
        <v>0.52</v>
      </c>
      <c r="BL41">
        <v>1.5</v>
      </c>
      <c r="BM41">
        <v>0.2</v>
      </c>
      <c r="BN41">
        <v>1.45</v>
      </c>
      <c r="BO41">
        <v>0.2</v>
      </c>
      <c r="BP41">
        <f>BB41/38</f>
        <v>0.97368421052631582</v>
      </c>
      <c r="BQ41">
        <f>BC41/80</f>
        <v>0.74875000000000003</v>
      </c>
      <c r="BR41">
        <f>BD41/8.9</f>
        <v>0.7247191011235955</v>
      </c>
      <c r="BS41">
        <f>BE41/32</f>
        <v>0.66562500000000002</v>
      </c>
      <c r="BT41">
        <f>BF41/5.6</f>
        <v>0.625</v>
      </c>
      <c r="BU41">
        <f>BG41/1.1</f>
        <v>0.63636363636363624</v>
      </c>
      <c r="BV41">
        <f>BH41/4.7</f>
        <v>0.68085106382978722</v>
      </c>
      <c r="BW41">
        <f>BI41/0.77</f>
        <v>0.5714285714285714</v>
      </c>
      <c r="BX41">
        <f>BJ41/4.4</f>
        <v>0.61363636363636365</v>
      </c>
      <c r="BY41">
        <f>AY41/27</f>
        <v>0.40740740740740738</v>
      </c>
      <c r="BZ41">
        <f>BK41/1</f>
        <v>0.52</v>
      </c>
      <c r="CA41">
        <f>BL41/2.9</f>
        <v>0.51724137931034486</v>
      </c>
      <c r="CB41">
        <f>BM41/0.4</f>
        <v>0.5</v>
      </c>
      <c r="CC41">
        <f>BN41/2.8</f>
        <v>0.5178571428571429</v>
      </c>
      <c r="CD41">
        <f>BO41/0.43</f>
        <v>0.46511627906976749</v>
      </c>
    </row>
    <row r="42" spans="1:82" x14ac:dyDescent="0.25">
      <c r="A42" t="s">
        <v>372</v>
      </c>
      <c r="B42">
        <v>51.62</v>
      </c>
      <c r="C42" t="s">
        <v>203</v>
      </c>
      <c r="D42">
        <f t="shared" si="2"/>
        <v>4.0522875816993462</v>
      </c>
      <c r="E42">
        <f t="shared" si="3"/>
        <v>1.6339869281045751</v>
      </c>
      <c r="F42">
        <f t="shared" si="4"/>
        <v>20.915032679738562</v>
      </c>
      <c r="G42">
        <v>2</v>
      </c>
      <c r="H42">
        <v>2000</v>
      </c>
      <c r="I42">
        <v>7.65</v>
      </c>
      <c r="J42">
        <v>117</v>
      </c>
      <c r="K42">
        <v>420</v>
      </c>
      <c r="L42">
        <v>4.5</v>
      </c>
      <c r="M42">
        <v>2.2000000000000002</v>
      </c>
      <c r="N42">
        <v>0.44</v>
      </c>
      <c r="O42" t="s">
        <v>65</v>
      </c>
      <c r="P42">
        <v>48</v>
      </c>
      <c r="Q42">
        <v>60</v>
      </c>
      <c r="R42">
        <v>11.5</v>
      </c>
      <c r="S42">
        <v>38</v>
      </c>
      <c r="T42">
        <v>6.48</v>
      </c>
      <c r="U42">
        <v>28.6</v>
      </c>
      <c r="V42">
        <v>3.4</v>
      </c>
      <c r="W42" t="s">
        <v>66</v>
      </c>
      <c r="X42">
        <v>6.3</v>
      </c>
      <c r="Y42">
        <v>90</v>
      </c>
      <c r="Z42">
        <v>1.1100000000000001</v>
      </c>
      <c r="AA42">
        <v>0.01</v>
      </c>
      <c r="AB42">
        <v>31</v>
      </c>
      <c r="AC42">
        <v>7.0000000000000007E-2</v>
      </c>
      <c r="AD42">
        <v>14</v>
      </c>
      <c r="AE42">
        <v>62</v>
      </c>
      <c r="AF42">
        <v>0.05</v>
      </c>
      <c r="AG42">
        <v>75</v>
      </c>
      <c r="AH42">
        <v>218</v>
      </c>
      <c r="AI42" t="s">
        <v>67</v>
      </c>
      <c r="AJ42">
        <v>59200</v>
      </c>
      <c r="AK42">
        <v>9.5</v>
      </c>
      <c r="AL42">
        <v>9</v>
      </c>
      <c r="AM42" t="s">
        <v>68</v>
      </c>
      <c r="AN42">
        <v>25.2</v>
      </c>
      <c r="AO42">
        <v>5.0999999999999996</v>
      </c>
      <c r="AP42">
        <v>29.5</v>
      </c>
      <c r="AQ42">
        <v>1.3</v>
      </c>
      <c r="AR42">
        <v>0.2</v>
      </c>
      <c r="AS42">
        <v>17.399999999999999</v>
      </c>
      <c r="AT42">
        <v>4200</v>
      </c>
      <c r="AU42">
        <v>10.1</v>
      </c>
      <c r="AV42">
        <v>12.5</v>
      </c>
      <c r="AW42">
        <v>160</v>
      </c>
      <c r="AX42">
        <v>60</v>
      </c>
      <c r="AY42">
        <v>13</v>
      </c>
      <c r="AZ42">
        <v>52</v>
      </c>
      <c r="BA42">
        <v>148</v>
      </c>
      <c r="BB42">
        <v>32</v>
      </c>
      <c r="BC42">
        <v>45.3</v>
      </c>
      <c r="BD42">
        <v>4.5999999999999996</v>
      </c>
      <c r="BE42">
        <v>15.6</v>
      </c>
      <c r="BF42">
        <v>3.25</v>
      </c>
      <c r="BG42">
        <v>0.7</v>
      </c>
      <c r="BH42">
        <v>3</v>
      </c>
      <c r="BI42">
        <v>0.42</v>
      </c>
      <c r="BJ42">
        <v>2.4500000000000002</v>
      </c>
      <c r="BK42">
        <v>0.5</v>
      </c>
      <c r="BL42">
        <v>1.5</v>
      </c>
      <c r="BM42">
        <v>0.25</v>
      </c>
      <c r="BN42">
        <v>1.7</v>
      </c>
      <c r="BO42">
        <v>0.24</v>
      </c>
      <c r="BP42">
        <f>BB42/38</f>
        <v>0.84210526315789469</v>
      </c>
      <c r="BQ42">
        <f>BC42/80</f>
        <v>0.56624999999999992</v>
      </c>
      <c r="BR42">
        <f>BD42/8.9</f>
        <v>0.51685393258426959</v>
      </c>
      <c r="BS42">
        <f>BE42/32</f>
        <v>0.48749999999999999</v>
      </c>
      <c r="BT42">
        <f>BF42/5.6</f>
        <v>0.5803571428571429</v>
      </c>
      <c r="BU42">
        <f>BG42/1.1</f>
        <v>0.63636363636363624</v>
      </c>
      <c r="BV42">
        <f>BH42/4.7</f>
        <v>0.63829787234042545</v>
      </c>
      <c r="BW42">
        <f>BI42/0.77</f>
        <v>0.54545454545454541</v>
      </c>
      <c r="BX42">
        <f>BJ42/4.4</f>
        <v>0.55681818181818177</v>
      </c>
      <c r="BY42">
        <f>AY42/27</f>
        <v>0.48148148148148145</v>
      </c>
      <c r="BZ42">
        <f>BK42/1</f>
        <v>0.5</v>
      </c>
      <c r="CA42">
        <f>BL42/2.9</f>
        <v>0.51724137931034486</v>
      </c>
      <c r="CB42">
        <f>BM42/0.4</f>
        <v>0.625</v>
      </c>
      <c r="CC42">
        <f>BN42/2.8</f>
        <v>0.60714285714285721</v>
      </c>
      <c r="CD42">
        <f>BO42/0.43</f>
        <v>0.55813953488372092</v>
      </c>
    </row>
    <row r="43" spans="1:82" x14ac:dyDescent="0.25">
      <c r="A43" t="s">
        <v>373</v>
      </c>
      <c r="B43">
        <v>52.45</v>
      </c>
      <c r="C43" t="s">
        <v>203</v>
      </c>
      <c r="D43">
        <f t="shared" si="2"/>
        <v>4.2691751085383505</v>
      </c>
      <c r="E43">
        <f t="shared" si="3"/>
        <v>2.2141823444283646</v>
      </c>
      <c r="F43">
        <f t="shared" si="4"/>
        <v>26.049204052098407</v>
      </c>
      <c r="G43">
        <v>2</v>
      </c>
      <c r="H43">
        <v>2000</v>
      </c>
      <c r="I43">
        <v>6.91</v>
      </c>
      <c r="J43">
        <v>110</v>
      </c>
      <c r="K43">
        <v>400</v>
      </c>
      <c r="L43">
        <v>4</v>
      </c>
      <c r="M43">
        <v>2.2000000000000002</v>
      </c>
      <c r="N43">
        <v>1.36</v>
      </c>
      <c r="O43" t="s">
        <v>65</v>
      </c>
      <c r="P43">
        <v>46</v>
      </c>
      <c r="Q43">
        <v>80</v>
      </c>
      <c r="R43">
        <v>9.5</v>
      </c>
      <c r="S43">
        <v>40</v>
      </c>
      <c r="T43">
        <v>7.66</v>
      </c>
      <c r="U43">
        <v>28.4</v>
      </c>
      <c r="V43">
        <v>2.8</v>
      </c>
      <c r="W43" t="s">
        <v>66</v>
      </c>
      <c r="X43">
        <v>5.96</v>
      </c>
      <c r="Y43">
        <v>70</v>
      </c>
      <c r="Z43">
        <v>1.27</v>
      </c>
      <c r="AA43">
        <v>0.03</v>
      </c>
      <c r="AB43">
        <v>29.5</v>
      </c>
      <c r="AC43">
        <v>7.0000000000000007E-2</v>
      </c>
      <c r="AD43">
        <v>13.5</v>
      </c>
      <c r="AE43">
        <v>66</v>
      </c>
      <c r="AF43">
        <v>0.13</v>
      </c>
      <c r="AG43">
        <v>85</v>
      </c>
      <c r="AH43">
        <v>191</v>
      </c>
      <c r="AI43" t="s">
        <v>67</v>
      </c>
      <c r="AJ43">
        <v>72200</v>
      </c>
      <c r="AK43">
        <v>11.4</v>
      </c>
      <c r="AL43">
        <v>8</v>
      </c>
      <c r="AM43" t="s">
        <v>68</v>
      </c>
      <c r="AN43">
        <v>23.9</v>
      </c>
      <c r="AO43">
        <v>5.3</v>
      </c>
      <c r="AP43">
        <v>27</v>
      </c>
      <c r="AQ43">
        <v>1.2</v>
      </c>
      <c r="AR43">
        <v>0.4</v>
      </c>
      <c r="AS43">
        <v>17.7</v>
      </c>
      <c r="AT43">
        <v>4000</v>
      </c>
      <c r="AU43">
        <v>10.4</v>
      </c>
      <c r="AV43">
        <v>15.3</v>
      </c>
      <c r="AW43">
        <v>180</v>
      </c>
      <c r="AX43">
        <v>51</v>
      </c>
      <c r="AY43">
        <v>16</v>
      </c>
      <c r="AZ43">
        <v>42</v>
      </c>
      <c r="BA43">
        <v>125</v>
      </c>
      <c r="BB43">
        <v>34.799999999999997</v>
      </c>
      <c r="BC43">
        <v>60.3</v>
      </c>
      <c r="BD43">
        <v>7</v>
      </c>
      <c r="BE43">
        <v>25.9</v>
      </c>
      <c r="BF43">
        <v>4.95</v>
      </c>
      <c r="BG43">
        <v>0.95</v>
      </c>
      <c r="BH43">
        <v>4.4000000000000004</v>
      </c>
      <c r="BI43">
        <v>0.56000000000000005</v>
      </c>
      <c r="BJ43">
        <v>3.35</v>
      </c>
      <c r="BK43">
        <v>0.6</v>
      </c>
      <c r="BL43">
        <v>1.75</v>
      </c>
      <c r="BM43">
        <v>0.25</v>
      </c>
      <c r="BN43">
        <v>1.7</v>
      </c>
      <c r="BO43">
        <v>0.22</v>
      </c>
      <c r="BP43">
        <f>BB43/38</f>
        <v>0.91578947368421049</v>
      </c>
      <c r="BQ43">
        <f>BC43/80</f>
        <v>0.75374999999999992</v>
      </c>
      <c r="BR43">
        <f>BD43/8.9</f>
        <v>0.78651685393258419</v>
      </c>
      <c r="BS43">
        <f>BE43/32</f>
        <v>0.80937499999999996</v>
      </c>
      <c r="BT43">
        <f>BF43/5.6</f>
        <v>0.88392857142857151</v>
      </c>
      <c r="BU43">
        <f>BG43/1.1</f>
        <v>0.86363636363636354</v>
      </c>
      <c r="BV43">
        <f>BH43/4.7</f>
        <v>0.93617021276595747</v>
      </c>
      <c r="BW43">
        <f>BI43/0.77</f>
        <v>0.72727272727272729</v>
      </c>
      <c r="BX43">
        <f>BJ43/4.4</f>
        <v>0.76136363636363635</v>
      </c>
      <c r="BY43">
        <f>AY43/27</f>
        <v>0.59259259259259256</v>
      </c>
      <c r="BZ43">
        <f>BK43/1</f>
        <v>0.6</v>
      </c>
      <c r="CA43">
        <f>BL43/2.9</f>
        <v>0.60344827586206895</v>
      </c>
      <c r="CB43">
        <f>BM43/0.4</f>
        <v>0.625</v>
      </c>
      <c r="CC43">
        <f>BN43/2.8</f>
        <v>0.60714285714285721</v>
      </c>
      <c r="CD43">
        <f>BO43/0.43</f>
        <v>0.51162790697674421</v>
      </c>
    </row>
    <row r="44" spans="1:82" x14ac:dyDescent="0.25">
      <c r="A44" t="s">
        <v>374</v>
      </c>
      <c r="B44">
        <v>53.42</v>
      </c>
      <c r="C44" t="s">
        <v>203</v>
      </c>
      <c r="D44">
        <f t="shared" si="2"/>
        <v>2.3255813953488373</v>
      </c>
      <c r="E44">
        <f t="shared" si="3"/>
        <v>2.2674418604651163</v>
      </c>
      <c r="F44">
        <f t="shared" si="4"/>
        <v>17.441860465116278</v>
      </c>
      <c r="G44">
        <v>0.4</v>
      </c>
      <c r="H44">
        <v>400</v>
      </c>
      <c r="I44">
        <v>3.44</v>
      </c>
      <c r="J44">
        <v>21</v>
      </c>
      <c r="K44">
        <v>200</v>
      </c>
      <c r="L44">
        <v>1</v>
      </c>
      <c r="M44">
        <v>0.5</v>
      </c>
      <c r="N44">
        <v>2</v>
      </c>
      <c r="O44" t="s">
        <v>65</v>
      </c>
      <c r="P44">
        <v>32</v>
      </c>
      <c r="Q44">
        <v>20</v>
      </c>
      <c r="R44">
        <v>3</v>
      </c>
      <c r="S44">
        <v>14</v>
      </c>
      <c r="T44">
        <v>1.62</v>
      </c>
      <c r="U44">
        <v>8.8000000000000007</v>
      </c>
      <c r="V44">
        <v>1.4</v>
      </c>
      <c r="W44" t="s">
        <v>66</v>
      </c>
      <c r="X44">
        <v>3.76</v>
      </c>
      <c r="Y44">
        <v>20</v>
      </c>
      <c r="Z44">
        <v>1.07</v>
      </c>
      <c r="AA44">
        <v>3.5000000000000003E-2</v>
      </c>
      <c r="AB44">
        <v>8</v>
      </c>
      <c r="AC44">
        <v>0.06</v>
      </c>
      <c r="AD44">
        <v>6</v>
      </c>
      <c r="AE44">
        <v>20</v>
      </c>
      <c r="AF44">
        <v>0.06</v>
      </c>
      <c r="AG44">
        <v>17</v>
      </c>
      <c r="AH44">
        <v>80</v>
      </c>
      <c r="AI44" t="s">
        <v>67</v>
      </c>
      <c r="AJ44">
        <v>12000</v>
      </c>
      <c r="AK44">
        <v>2.2999999999999998</v>
      </c>
      <c r="AL44">
        <v>6</v>
      </c>
      <c r="AM44" t="s">
        <v>68</v>
      </c>
      <c r="AN44">
        <v>33</v>
      </c>
      <c r="AO44">
        <v>1.7</v>
      </c>
      <c r="AP44">
        <v>16.5</v>
      </c>
      <c r="AQ44">
        <v>0.5</v>
      </c>
      <c r="AR44" t="s">
        <v>69</v>
      </c>
      <c r="AS44">
        <v>7</v>
      </c>
      <c r="AT44">
        <v>1600</v>
      </c>
      <c r="AU44">
        <v>1.7</v>
      </c>
      <c r="AV44">
        <v>7.8</v>
      </c>
      <c r="AW44">
        <v>60</v>
      </c>
      <c r="AX44">
        <v>138</v>
      </c>
      <c r="AY44">
        <v>8</v>
      </c>
      <c r="AZ44">
        <v>18</v>
      </c>
      <c r="BA44">
        <v>60</v>
      </c>
      <c r="BB44">
        <v>11.3</v>
      </c>
      <c r="BC44">
        <v>21.7</v>
      </c>
      <c r="BD44">
        <v>2.65</v>
      </c>
      <c r="BE44">
        <v>10.1</v>
      </c>
      <c r="BF44">
        <v>2.15</v>
      </c>
      <c r="BG44">
        <v>0.45</v>
      </c>
      <c r="BH44">
        <v>2</v>
      </c>
      <c r="BI44">
        <v>0.28000000000000003</v>
      </c>
      <c r="BJ44">
        <v>1.55</v>
      </c>
      <c r="BK44">
        <v>0.3</v>
      </c>
      <c r="BL44">
        <v>0.95</v>
      </c>
      <c r="BM44">
        <v>0.1</v>
      </c>
      <c r="BN44">
        <v>0.85</v>
      </c>
      <c r="BO44">
        <v>0.14000000000000001</v>
      </c>
      <c r="BP44">
        <f>BB44/38</f>
        <v>0.29736842105263162</v>
      </c>
      <c r="BQ44">
        <f>BC44/80</f>
        <v>0.27124999999999999</v>
      </c>
      <c r="BR44">
        <f>BD44/8.9</f>
        <v>0.29775280898876405</v>
      </c>
      <c r="BS44">
        <f>BE44/32</f>
        <v>0.31562499999999999</v>
      </c>
      <c r="BT44">
        <f>BF44/5.6</f>
        <v>0.38392857142857145</v>
      </c>
      <c r="BU44">
        <f>BG44/1.1</f>
        <v>0.40909090909090906</v>
      </c>
      <c r="BV44">
        <f>BH44/4.7</f>
        <v>0.42553191489361702</v>
      </c>
      <c r="BW44">
        <f>BI44/0.77</f>
        <v>0.36363636363636365</v>
      </c>
      <c r="BX44">
        <f>BJ44/4.4</f>
        <v>0.35227272727272724</v>
      </c>
      <c r="BY44">
        <f>AY44/27</f>
        <v>0.29629629629629628</v>
      </c>
      <c r="BZ44">
        <f>BK44/1</f>
        <v>0.3</v>
      </c>
      <c r="CA44">
        <f>BL44/2.9</f>
        <v>0.32758620689655171</v>
      </c>
      <c r="CB44">
        <f>BM44/0.4</f>
        <v>0.25</v>
      </c>
      <c r="CC44">
        <f>BN44/2.8</f>
        <v>0.3035714285714286</v>
      </c>
      <c r="CD44">
        <f>BO44/0.43</f>
        <v>0.32558139534883723</v>
      </c>
    </row>
    <row r="45" spans="1:82" x14ac:dyDescent="0.25">
      <c r="A45" t="s">
        <v>375</v>
      </c>
      <c r="B45">
        <v>54.55</v>
      </c>
      <c r="C45" t="s">
        <v>203</v>
      </c>
      <c r="D45">
        <f t="shared" si="2"/>
        <v>2.338709677419355</v>
      </c>
      <c r="E45">
        <f t="shared" si="3"/>
        <v>2.3225806451612905</v>
      </c>
      <c r="F45">
        <f t="shared" si="4"/>
        <v>16.129032258064516</v>
      </c>
      <c r="G45">
        <v>0.8</v>
      </c>
      <c r="H45">
        <v>800</v>
      </c>
      <c r="I45">
        <v>6.2</v>
      </c>
      <c r="J45">
        <v>120</v>
      </c>
      <c r="K45">
        <v>360</v>
      </c>
      <c r="L45">
        <v>2</v>
      </c>
      <c r="M45">
        <v>0.9</v>
      </c>
      <c r="N45">
        <v>0.89</v>
      </c>
      <c r="O45" t="s">
        <v>65</v>
      </c>
      <c r="P45">
        <v>52</v>
      </c>
      <c r="Q45">
        <v>40</v>
      </c>
      <c r="R45">
        <v>5.2</v>
      </c>
      <c r="S45">
        <v>28</v>
      </c>
      <c r="T45">
        <v>2.64</v>
      </c>
      <c r="U45">
        <v>15.2</v>
      </c>
      <c r="V45">
        <v>2.8</v>
      </c>
      <c r="W45" t="s">
        <v>66</v>
      </c>
      <c r="X45">
        <v>6.69</v>
      </c>
      <c r="Y45">
        <v>30</v>
      </c>
      <c r="Z45">
        <v>0.65</v>
      </c>
      <c r="AA45">
        <v>0.01</v>
      </c>
      <c r="AB45">
        <v>14.5</v>
      </c>
      <c r="AC45">
        <v>0.08</v>
      </c>
      <c r="AD45">
        <v>11</v>
      </c>
      <c r="AE45">
        <v>34</v>
      </c>
      <c r="AF45">
        <v>0.14499999999999999</v>
      </c>
      <c r="AG45">
        <v>35</v>
      </c>
      <c r="AH45">
        <v>135</v>
      </c>
      <c r="AI45" t="s">
        <v>67</v>
      </c>
      <c r="AJ45">
        <v>22500</v>
      </c>
      <c r="AK45">
        <v>3.8</v>
      </c>
      <c r="AL45">
        <v>9</v>
      </c>
      <c r="AM45" t="s">
        <v>68</v>
      </c>
      <c r="AN45">
        <v>29.5</v>
      </c>
      <c r="AO45">
        <v>3.3</v>
      </c>
      <c r="AP45">
        <v>25</v>
      </c>
      <c r="AQ45">
        <v>1</v>
      </c>
      <c r="AR45">
        <v>0.4</v>
      </c>
      <c r="AS45">
        <v>14.6</v>
      </c>
      <c r="AT45">
        <v>2700</v>
      </c>
      <c r="AU45">
        <v>3</v>
      </c>
      <c r="AV45">
        <v>14.4</v>
      </c>
      <c r="AW45">
        <v>100</v>
      </c>
      <c r="AX45">
        <v>144</v>
      </c>
      <c r="AY45">
        <v>15</v>
      </c>
      <c r="AZ45">
        <v>18</v>
      </c>
      <c r="BA45">
        <v>120</v>
      </c>
      <c r="BB45">
        <v>25.6</v>
      </c>
      <c r="BC45">
        <v>51.7</v>
      </c>
      <c r="BD45">
        <v>6.3</v>
      </c>
      <c r="BE45">
        <v>23</v>
      </c>
      <c r="BF45">
        <v>4.5</v>
      </c>
      <c r="BG45">
        <v>0.85</v>
      </c>
      <c r="BH45">
        <v>4.4000000000000004</v>
      </c>
      <c r="BI45">
        <v>0.56000000000000005</v>
      </c>
      <c r="BJ45">
        <v>3.55</v>
      </c>
      <c r="BK45">
        <v>0.64</v>
      </c>
      <c r="BL45">
        <v>1.95</v>
      </c>
      <c r="BM45">
        <v>0.3</v>
      </c>
      <c r="BN45">
        <v>2.2000000000000002</v>
      </c>
      <c r="BO45">
        <v>0.3</v>
      </c>
      <c r="BP45">
        <f>BB45/38</f>
        <v>0.67368421052631577</v>
      </c>
      <c r="BQ45">
        <f>BC45/80</f>
        <v>0.64624999999999999</v>
      </c>
      <c r="BR45">
        <f>BD45/8.9</f>
        <v>0.7078651685393258</v>
      </c>
      <c r="BS45">
        <f>BE45/32</f>
        <v>0.71875</v>
      </c>
      <c r="BT45">
        <f>BF45/5.6</f>
        <v>0.8035714285714286</v>
      </c>
      <c r="BU45">
        <f>BG45/1.1</f>
        <v>0.7727272727272726</v>
      </c>
      <c r="BV45">
        <f>BH45/4.7</f>
        <v>0.93617021276595747</v>
      </c>
      <c r="BW45">
        <f>BI45/0.77</f>
        <v>0.72727272727272729</v>
      </c>
      <c r="BX45">
        <f>BJ45/4.4</f>
        <v>0.80681818181818177</v>
      </c>
      <c r="BY45">
        <f>AY45/27</f>
        <v>0.55555555555555558</v>
      </c>
      <c r="BZ45">
        <f>BK45/1</f>
        <v>0.64</v>
      </c>
      <c r="CA45">
        <f>BL45/2.9</f>
        <v>0.67241379310344829</v>
      </c>
      <c r="CB45">
        <f>BM45/0.4</f>
        <v>0.74999999999999989</v>
      </c>
      <c r="CC45">
        <f>BN45/2.8</f>
        <v>0.78571428571428581</v>
      </c>
      <c r="CD45">
        <f>BO45/0.43</f>
        <v>0.69767441860465118</v>
      </c>
    </row>
    <row r="46" spans="1:82" x14ac:dyDescent="0.25">
      <c r="A46" t="s">
        <v>376</v>
      </c>
      <c r="B46">
        <v>55.7</v>
      </c>
      <c r="C46" t="s">
        <v>203</v>
      </c>
      <c r="D46">
        <f t="shared" si="2"/>
        <v>4.9054373522458627</v>
      </c>
      <c r="E46">
        <f t="shared" si="3"/>
        <v>2.2695035460992905</v>
      </c>
      <c r="F46">
        <f t="shared" si="4"/>
        <v>14.184397163120567</v>
      </c>
      <c r="G46">
        <v>1.2</v>
      </c>
      <c r="H46">
        <v>1200</v>
      </c>
      <c r="I46">
        <v>8.4600000000000009</v>
      </c>
      <c r="J46">
        <v>99</v>
      </c>
      <c r="K46">
        <v>460</v>
      </c>
      <c r="L46">
        <v>3.5</v>
      </c>
      <c r="M46">
        <v>1.7</v>
      </c>
      <c r="N46">
        <v>0.46</v>
      </c>
      <c r="O46" t="s">
        <v>65</v>
      </c>
      <c r="P46">
        <v>34</v>
      </c>
      <c r="Q46">
        <v>40</v>
      </c>
      <c r="R46">
        <v>7</v>
      </c>
      <c r="S46">
        <v>50</v>
      </c>
      <c r="T46">
        <v>2.0099999999999998</v>
      </c>
      <c r="U46">
        <v>19.600000000000001</v>
      </c>
      <c r="V46">
        <v>3.2</v>
      </c>
      <c r="W46" t="s">
        <v>66</v>
      </c>
      <c r="X46">
        <v>8.8800000000000008</v>
      </c>
      <c r="Y46">
        <v>40</v>
      </c>
      <c r="Z46">
        <v>0.55500000000000005</v>
      </c>
      <c r="AA46" t="s">
        <v>85</v>
      </c>
      <c r="AB46">
        <v>41.5</v>
      </c>
      <c r="AC46">
        <v>0.1</v>
      </c>
      <c r="AD46">
        <v>14</v>
      </c>
      <c r="AE46">
        <v>38</v>
      </c>
      <c r="AF46">
        <v>0.13500000000000001</v>
      </c>
      <c r="AG46">
        <v>259</v>
      </c>
      <c r="AH46">
        <v>184</v>
      </c>
      <c r="AI46" t="s">
        <v>67</v>
      </c>
      <c r="AJ46">
        <v>16100</v>
      </c>
      <c r="AK46">
        <v>6.6</v>
      </c>
      <c r="AL46">
        <v>8</v>
      </c>
      <c r="AM46" t="s">
        <v>68</v>
      </c>
      <c r="AN46">
        <v>28.4</v>
      </c>
      <c r="AO46">
        <v>4.5</v>
      </c>
      <c r="AP46">
        <v>28</v>
      </c>
      <c r="AQ46">
        <v>1.2</v>
      </c>
      <c r="AR46" t="s">
        <v>69</v>
      </c>
      <c r="AS46">
        <v>26.6</v>
      </c>
      <c r="AT46">
        <v>3350</v>
      </c>
      <c r="AU46">
        <v>2.1</v>
      </c>
      <c r="AV46">
        <v>19.2</v>
      </c>
      <c r="AW46">
        <v>120</v>
      </c>
      <c r="AX46">
        <v>84</v>
      </c>
      <c r="AY46">
        <v>17</v>
      </c>
      <c r="AZ46">
        <v>128</v>
      </c>
      <c r="BA46">
        <v>128</v>
      </c>
      <c r="BB46">
        <v>31.8</v>
      </c>
      <c r="BC46">
        <v>56.3</v>
      </c>
      <c r="BD46">
        <v>6.55</v>
      </c>
      <c r="BE46">
        <v>23.3</v>
      </c>
      <c r="BF46">
        <v>4.4000000000000004</v>
      </c>
      <c r="BG46">
        <v>0.75</v>
      </c>
      <c r="BH46">
        <v>4.2</v>
      </c>
      <c r="BI46">
        <v>0.52</v>
      </c>
      <c r="BJ46">
        <v>3.25</v>
      </c>
      <c r="BK46">
        <v>0.64</v>
      </c>
      <c r="BL46">
        <v>2.0499999999999998</v>
      </c>
      <c r="BM46">
        <v>0.3</v>
      </c>
      <c r="BN46">
        <v>2.2000000000000002</v>
      </c>
      <c r="BO46">
        <v>0.32</v>
      </c>
      <c r="BP46">
        <f>BB46/38</f>
        <v>0.83684210526315794</v>
      </c>
      <c r="BQ46">
        <f>BC46/80</f>
        <v>0.70374999999999999</v>
      </c>
      <c r="BR46">
        <f>BD46/8.9</f>
        <v>0.73595505617977519</v>
      </c>
      <c r="BS46">
        <f>BE46/32</f>
        <v>0.72812500000000002</v>
      </c>
      <c r="BT46">
        <f>BF46/5.6</f>
        <v>0.78571428571428581</v>
      </c>
      <c r="BU46">
        <f>BG46/1.1</f>
        <v>0.68181818181818177</v>
      </c>
      <c r="BV46">
        <f>BH46/4.7</f>
        <v>0.8936170212765957</v>
      </c>
      <c r="BW46">
        <f>BI46/0.77</f>
        <v>0.67532467532467533</v>
      </c>
      <c r="BX46">
        <f>BJ46/4.4</f>
        <v>0.73863636363636354</v>
      </c>
      <c r="BY46">
        <f>AY46/27</f>
        <v>0.62962962962962965</v>
      </c>
      <c r="BZ46">
        <f>BK46/1</f>
        <v>0.64</v>
      </c>
      <c r="CA46">
        <f>BL46/2.9</f>
        <v>0.7068965517241379</v>
      </c>
      <c r="CB46">
        <f>BM46/0.4</f>
        <v>0.74999999999999989</v>
      </c>
      <c r="CC46">
        <f>BN46/2.8</f>
        <v>0.78571428571428581</v>
      </c>
      <c r="CD46">
        <f>BO46/0.43</f>
        <v>0.7441860465116279</v>
      </c>
    </row>
    <row r="47" spans="1:82" x14ac:dyDescent="0.25">
      <c r="A47" t="s">
        <v>377</v>
      </c>
      <c r="B47">
        <v>56.3</v>
      </c>
      <c r="C47" t="s">
        <v>203</v>
      </c>
      <c r="D47">
        <f t="shared" si="2"/>
        <v>5.7931034482758621</v>
      </c>
      <c r="E47">
        <f t="shared" si="3"/>
        <v>3.1172413793103448</v>
      </c>
      <c r="F47">
        <f t="shared" si="4"/>
        <v>22.068965517241381</v>
      </c>
      <c r="G47">
        <v>1.2</v>
      </c>
      <c r="H47">
        <v>1200</v>
      </c>
      <c r="I47">
        <v>7.25</v>
      </c>
      <c r="J47">
        <v>47</v>
      </c>
      <c r="K47">
        <v>460</v>
      </c>
      <c r="L47">
        <v>3</v>
      </c>
      <c r="M47">
        <v>1.3</v>
      </c>
      <c r="N47">
        <v>1.06</v>
      </c>
      <c r="O47" t="s">
        <v>65</v>
      </c>
      <c r="P47">
        <v>37</v>
      </c>
      <c r="Q47">
        <v>60</v>
      </c>
      <c r="R47">
        <v>6.5</v>
      </c>
      <c r="S47">
        <v>76</v>
      </c>
      <c r="T47">
        <v>2.85</v>
      </c>
      <c r="U47">
        <v>19</v>
      </c>
      <c r="V47">
        <v>3.6</v>
      </c>
      <c r="W47" t="s">
        <v>66</v>
      </c>
      <c r="X47">
        <v>7.32</v>
      </c>
      <c r="Y47">
        <v>40</v>
      </c>
      <c r="Z47">
        <v>0.83</v>
      </c>
      <c r="AA47">
        <v>0.01</v>
      </c>
      <c r="AB47">
        <v>42</v>
      </c>
      <c r="AC47">
        <v>0.1</v>
      </c>
      <c r="AD47">
        <v>14.5</v>
      </c>
      <c r="AE47">
        <v>44</v>
      </c>
      <c r="AF47">
        <v>0.19500000000000001</v>
      </c>
      <c r="AG47">
        <v>1450</v>
      </c>
      <c r="AH47">
        <v>183</v>
      </c>
      <c r="AI47" t="s">
        <v>67</v>
      </c>
      <c r="AJ47">
        <v>25300</v>
      </c>
      <c r="AK47">
        <v>7.2</v>
      </c>
      <c r="AL47">
        <v>10</v>
      </c>
      <c r="AM47" t="s">
        <v>68</v>
      </c>
      <c r="AN47">
        <v>28</v>
      </c>
      <c r="AO47">
        <v>3.4</v>
      </c>
      <c r="AP47">
        <v>31</v>
      </c>
      <c r="AQ47">
        <v>1.4</v>
      </c>
      <c r="AR47">
        <v>0.6</v>
      </c>
      <c r="AS47">
        <v>16.600000000000001</v>
      </c>
      <c r="AT47">
        <v>3750</v>
      </c>
      <c r="AU47">
        <v>2.9</v>
      </c>
      <c r="AV47">
        <v>22.6</v>
      </c>
      <c r="AW47">
        <v>160</v>
      </c>
      <c r="AX47">
        <v>120</v>
      </c>
      <c r="AY47">
        <v>22</v>
      </c>
      <c r="AZ47">
        <v>24</v>
      </c>
      <c r="BA47">
        <v>137</v>
      </c>
      <c r="BB47">
        <v>32.9</v>
      </c>
      <c r="BC47">
        <v>58.7</v>
      </c>
      <c r="BD47">
        <v>7.05</v>
      </c>
      <c r="BE47">
        <v>27</v>
      </c>
      <c r="BF47">
        <v>5.5</v>
      </c>
      <c r="BG47">
        <v>1</v>
      </c>
      <c r="BH47">
        <v>5.4</v>
      </c>
      <c r="BI47">
        <v>0.66</v>
      </c>
      <c r="BJ47">
        <v>4.3499999999999996</v>
      </c>
      <c r="BK47">
        <v>0.82</v>
      </c>
      <c r="BL47">
        <v>2.4</v>
      </c>
      <c r="BM47">
        <v>0.3</v>
      </c>
      <c r="BN47">
        <v>2.2000000000000002</v>
      </c>
      <c r="BO47">
        <v>0.3</v>
      </c>
      <c r="BP47">
        <f>BB47/38</f>
        <v>0.86578947368421044</v>
      </c>
      <c r="BQ47">
        <f>BC47/80</f>
        <v>0.73375000000000001</v>
      </c>
      <c r="BR47">
        <f>BD47/8.9</f>
        <v>0.79213483146067409</v>
      </c>
      <c r="BS47">
        <f>BE47/32</f>
        <v>0.84375</v>
      </c>
      <c r="BT47">
        <f>BF47/5.6</f>
        <v>0.98214285714285721</v>
      </c>
      <c r="BU47">
        <f>BG47/1.1</f>
        <v>0.90909090909090906</v>
      </c>
      <c r="BV47">
        <f>BH47/4.7</f>
        <v>1.1489361702127661</v>
      </c>
      <c r="BW47">
        <f>BI47/0.77</f>
        <v>0.85714285714285721</v>
      </c>
      <c r="BX47">
        <f>BJ47/4.4</f>
        <v>0.98863636363636342</v>
      </c>
      <c r="BY47">
        <f>AY47/27</f>
        <v>0.81481481481481477</v>
      </c>
      <c r="BZ47">
        <f>BK47/1</f>
        <v>0.82</v>
      </c>
      <c r="CA47">
        <f>BL47/2.9</f>
        <v>0.82758620689655171</v>
      </c>
      <c r="CB47">
        <f>BM47/0.4</f>
        <v>0.74999999999999989</v>
      </c>
      <c r="CC47">
        <f>BN47/2.8</f>
        <v>0.78571428571428581</v>
      </c>
      <c r="CD47">
        <f>BO47/0.43</f>
        <v>0.69767441860465118</v>
      </c>
    </row>
    <row r="48" spans="1:82" x14ac:dyDescent="0.25">
      <c r="A48" t="s">
        <v>378</v>
      </c>
      <c r="B48">
        <v>57.44</v>
      </c>
      <c r="C48" t="s">
        <v>203</v>
      </c>
      <c r="D48">
        <f t="shared" si="2"/>
        <v>6.3226744186046515</v>
      </c>
      <c r="E48">
        <f t="shared" si="3"/>
        <v>3.5029069767441863</v>
      </c>
      <c r="F48">
        <f t="shared" si="4"/>
        <v>26.162790697674421</v>
      </c>
      <c r="G48">
        <v>1.2</v>
      </c>
      <c r="H48">
        <v>1200</v>
      </c>
      <c r="I48">
        <v>6.88</v>
      </c>
      <c r="J48">
        <v>35</v>
      </c>
      <c r="K48">
        <v>460</v>
      </c>
      <c r="L48">
        <v>2.5</v>
      </c>
      <c r="M48">
        <v>1.2</v>
      </c>
      <c r="N48">
        <v>0.76</v>
      </c>
      <c r="O48">
        <v>8</v>
      </c>
      <c r="P48">
        <v>29</v>
      </c>
      <c r="Q48">
        <v>60</v>
      </c>
      <c r="R48">
        <v>5.6</v>
      </c>
      <c r="S48">
        <v>56</v>
      </c>
      <c r="T48">
        <v>2.46</v>
      </c>
      <c r="U48">
        <v>18.399999999999999</v>
      </c>
      <c r="V48">
        <v>3.6</v>
      </c>
      <c r="W48" t="s">
        <v>66</v>
      </c>
      <c r="X48">
        <v>6.96</v>
      </c>
      <c r="Y48">
        <v>30</v>
      </c>
      <c r="Z48">
        <v>0.53</v>
      </c>
      <c r="AA48">
        <v>5.0000000000000001E-3</v>
      </c>
      <c r="AB48">
        <v>43.5</v>
      </c>
      <c r="AC48">
        <v>0.1</v>
      </c>
      <c r="AD48">
        <v>13</v>
      </c>
      <c r="AE48">
        <v>60</v>
      </c>
      <c r="AF48">
        <v>0.3</v>
      </c>
      <c r="AG48">
        <v>185</v>
      </c>
      <c r="AH48">
        <v>179</v>
      </c>
      <c r="AI48" t="s">
        <v>67</v>
      </c>
      <c r="AJ48">
        <v>19400</v>
      </c>
      <c r="AK48">
        <v>8.6</v>
      </c>
      <c r="AL48">
        <v>11</v>
      </c>
      <c r="AM48" t="s">
        <v>68</v>
      </c>
      <c r="AN48">
        <v>27.7</v>
      </c>
      <c r="AO48">
        <v>3.3</v>
      </c>
      <c r="AP48">
        <v>31</v>
      </c>
      <c r="AQ48">
        <v>1.2</v>
      </c>
      <c r="AR48">
        <v>0.6</v>
      </c>
      <c r="AS48">
        <v>15.2</v>
      </c>
      <c r="AT48">
        <v>3449.9999999999995</v>
      </c>
      <c r="AU48">
        <v>2.6</v>
      </c>
      <c r="AV48">
        <v>24.1</v>
      </c>
      <c r="AW48">
        <v>180</v>
      </c>
      <c r="AX48">
        <v>72</v>
      </c>
      <c r="AY48">
        <v>27</v>
      </c>
      <c r="AZ48">
        <v>1440</v>
      </c>
      <c r="BA48">
        <v>115</v>
      </c>
      <c r="BB48">
        <v>35.4</v>
      </c>
      <c r="BC48">
        <v>76.8</v>
      </c>
      <c r="BD48">
        <v>9.75</v>
      </c>
      <c r="BE48">
        <v>37.299999999999997</v>
      </c>
      <c r="BF48">
        <v>7.45</v>
      </c>
      <c r="BG48">
        <v>1.55</v>
      </c>
      <c r="BH48">
        <v>7.2</v>
      </c>
      <c r="BI48">
        <v>0.88</v>
      </c>
      <c r="BJ48">
        <v>5.3</v>
      </c>
      <c r="BK48">
        <v>0.94</v>
      </c>
      <c r="BL48">
        <v>2.6</v>
      </c>
      <c r="BM48">
        <v>0.3</v>
      </c>
      <c r="BN48">
        <v>2.2999999999999998</v>
      </c>
      <c r="BO48">
        <v>0.34</v>
      </c>
      <c r="BP48">
        <f>BB48/38</f>
        <v>0.93157894736842106</v>
      </c>
      <c r="BQ48">
        <f>BC48/80</f>
        <v>0.96</v>
      </c>
      <c r="BR48">
        <f>BD48/8.9</f>
        <v>1.095505617977528</v>
      </c>
      <c r="BS48">
        <f>BE48/32</f>
        <v>1.1656249999999999</v>
      </c>
      <c r="BT48">
        <f>BF48/5.6</f>
        <v>1.330357142857143</v>
      </c>
      <c r="BU48">
        <f>BG48/1.1</f>
        <v>1.4090909090909089</v>
      </c>
      <c r="BV48">
        <f>BH48/4.7</f>
        <v>1.5319148936170213</v>
      </c>
      <c r="BW48">
        <f>BI48/0.77</f>
        <v>1.1428571428571428</v>
      </c>
      <c r="BX48">
        <f>BJ48/4.4</f>
        <v>1.2045454545454544</v>
      </c>
      <c r="BY48">
        <f>AY48/27</f>
        <v>1</v>
      </c>
      <c r="BZ48">
        <f>BK48/1</f>
        <v>0.94</v>
      </c>
      <c r="CA48">
        <f>BL48/2.9</f>
        <v>0.89655172413793105</v>
      </c>
      <c r="CB48">
        <f>BM48/0.4</f>
        <v>0.74999999999999989</v>
      </c>
      <c r="CC48">
        <f>BN48/2.8</f>
        <v>0.8214285714285714</v>
      </c>
      <c r="CD48">
        <f>BO48/0.43</f>
        <v>0.79069767441860472</v>
      </c>
    </row>
    <row r="49" spans="1:82" x14ac:dyDescent="0.25">
      <c r="A49" t="s">
        <v>379</v>
      </c>
      <c r="B49">
        <v>58.55</v>
      </c>
      <c r="C49" t="s">
        <v>203</v>
      </c>
      <c r="D49">
        <f t="shared" si="2"/>
        <v>3.042959427207637</v>
      </c>
      <c r="E49">
        <f t="shared" si="3"/>
        <v>2.0405727923627683</v>
      </c>
      <c r="F49">
        <f t="shared" si="4"/>
        <v>19.093078758949879</v>
      </c>
      <c r="G49">
        <v>1.6</v>
      </c>
      <c r="H49">
        <v>1600</v>
      </c>
      <c r="I49">
        <v>8.3800000000000008</v>
      </c>
      <c r="J49">
        <v>263</v>
      </c>
      <c r="K49">
        <v>500</v>
      </c>
      <c r="L49">
        <v>5</v>
      </c>
      <c r="M49">
        <v>2</v>
      </c>
      <c r="N49">
        <v>0.62</v>
      </c>
      <c r="O49" t="s">
        <v>65</v>
      </c>
      <c r="P49">
        <v>50</v>
      </c>
      <c r="Q49">
        <v>60</v>
      </c>
      <c r="R49">
        <v>9.3000000000000007</v>
      </c>
      <c r="S49">
        <v>26</v>
      </c>
      <c r="T49">
        <v>3.17</v>
      </c>
      <c r="U49">
        <v>24</v>
      </c>
      <c r="V49">
        <v>4.8</v>
      </c>
      <c r="W49" t="s">
        <v>66</v>
      </c>
      <c r="X49">
        <v>8.3699999999999992</v>
      </c>
      <c r="Y49">
        <v>60</v>
      </c>
      <c r="Z49">
        <v>0.77500000000000002</v>
      </c>
      <c r="AA49">
        <v>0.01</v>
      </c>
      <c r="AB49">
        <v>25.5</v>
      </c>
      <c r="AC49">
        <v>0.1</v>
      </c>
      <c r="AD49">
        <v>16.5</v>
      </c>
      <c r="AE49">
        <v>62</v>
      </c>
      <c r="AF49">
        <v>0.13500000000000001</v>
      </c>
      <c r="AG49">
        <v>53</v>
      </c>
      <c r="AH49">
        <v>208</v>
      </c>
      <c r="AI49" t="s">
        <v>67</v>
      </c>
      <c r="AJ49">
        <v>32800</v>
      </c>
      <c r="AK49">
        <v>7.7</v>
      </c>
      <c r="AL49">
        <v>13</v>
      </c>
      <c r="AM49" t="s">
        <v>68</v>
      </c>
      <c r="AN49">
        <v>25.7</v>
      </c>
      <c r="AO49">
        <v>4.3</v>
      </c>
      <c r="AP49">
        <v>29.5</v>
      </c>
      <c r="AQ49">
        <v>1.4</v>
      </c>
      <c r="AR49">
        <v>0.6</v>
      </c>
      <c r="AS49">
        <v>22.7</v>
      </c>
      <c r="AT49">
        <v>3550</v>
      </c>
      <c r="AU49">
        <v>3.9</v>
      </c>
      <c r="AV49">
        <v>17.100000000000001</v>
      </c>
      <c r="AW49">
        <v>160</v>
      </c>
      <c r="AX49">
        <v>81</v>
      </c>
      <c r="AY49">
        <v>25</v>
      </c>
      <c r="AZ49">
        <v>18</v>
      </c>
      <c r="BA49">
        <v>181</v>
      </c>
      <c r="BB49">
        <v>49.6</v>
      </c>
      <c r="BC49">
        <v>73</v>
      </c>
      <c r="BD49">
        <v>7.8</v>
      </c>
      <c r="BE49">
        <v>27.3</v>
      </c>
      <c r="BF49">
        <v>5.5</v>
      </c>
      <c r="BG49">
        <v>1.1000000000000001</v>
      </c>
      <c r="BH49">
        <v>5.4</v>
      </c>
      <c r="BI49">
        <v>0.74</v>
      </c>
      <c r="BJ49">
        <v>4.8499999999999996</v>
      </c>
      <c r="BK49">
        <v>0.94</v>
      </c>
      <c r="BL49">
        <v>3</v>
      </c>
      <c r="BM49">
        <v>0.45</v>
      </c>
      <c r="BN49">
        <v>3.05</v>
      </c>
      <c r="BO49">
        <v>0.44</v>
      </c>
      <c r="BP49">
        <f>BB49/38</f>
        <v>1.3052631578947369</v>
      </c>
      <c r="BQ49">
        <f>BC49/80</f>
        <v>0.91249999999999998</v>
      </c>
      <c r="BR49">
        <f>BD49/8.9</f>
        <v>0.87640449438202239</v>
      </c>
      <c r="BS49">
        <f>BE49/32</f>
        <v>0.85312500000000002</v>
      </c>
      <c r="BT49">
        <f>BF49/5.6</f>
        <v>0.98214285714285721</v>
      </c>
      <c r="BU49">
        <f>BG49/1.1</f>
        <v>1</v>
      </c>
      <c r="BV49">
        <f>BH49/4.7</f>
        <v>1.1489361702127661</v>
      </c>
      <c r="BW49">
        <f>BI49/0.77</f>
        <v>0.96103896103896103</v>
      </c>
      <c r="BX49">
        <f>BJ49/4.4</f>
        <v>1.1022727272727271</v>
      </c>
      <c r="BY49">
        <f>AY49/27</f>
        <v>0.92592592592592593</v>
      </c>
      <c r="BZ49">
        <f>BK49/1</f>
        <v>0.94</v>
      </c>
      <c r="CA49">
        <f>BL49/2.9</f>
        <v>1.0344827586206897</v>
      </c>
      <c r="CB49">
        <f>BM49/0.4</f>
        <v>1.125</v>
      </c>
      <c r="CC49">
        <f>BN49/2.8</f>
        <v>1.0892857142857142</v>
      </c>
      <c r="CD49">
        <f>BO49/0.43</f>
        <v>1.0232558139534884</v>
      </c>
    </row>
    <row r="50" spans="1:82" x14ac:dyDescent="0.25">
      <c r="A50" t="s">
        <v>380</v>
      </c>
      <c r="B50">
        <v>59.63</v>
      </c>
      <c r="C50" t="s">
        <v>203</v>
      </c>
      <c r="D50">
        <f t="shared" si="2"/>
        <v>2.5053304904051172</v>
      </c>
      <c r="E50">
        <f t="shared" si="3"/>
        <v>2.4307036247334755</v>
      </c>
      <c r="F50">
        <f t="shared" si="4"/>
        <v>17.057569296375267</v>
      </c>
      <c r="G50">
        <v>1</v>
      </c>
      <c r="H50">
        <v>1000</v>
      </c>
      <c r="I50">
        <v>9.3800000000000008</v>
      </c>
      <c r="J50">
        <v>67</v>
      </c>
      <c r="K50">
        <v>460</v>
      </c>
      <c r="L50">
        <v>6</v>
      </c>
      <c r="M50">
        <v>2</v>
      </c>
      <c r="N50">
        <v>0.31</v>
      </c>
      <c r="O50" t="s">
        <v>65</v>
      </c>
      <c r="P50">
        <v>39</v>
      </c>
      <c r="Q50">
        <v>60</v>
      </c>
      <c r="R50">
        <v>10.3</v>
      </c>
      <c r="S50">
        <v>22</v>
      </c>
      <c r="T50">
        <v>2.5499999999999998</v>
      </c>
      <c r="U50">
        <v>37</v>
      </c>
      <c r="V50">
        <v>4.5999999999999996</v>
      </c>
      <c r="W50" t="s">
        <v>66</v>
      </c>
      <c r="X50">
        <v>8.99</v>
      </c>
      <c r="Y50">
        <v>60</v>
      </c>
      <c r="Z50">
        <v>0.745</v>
      </c>
      <c r="AA50" t="s">
        <v>85</v>
      </c>
      <c r="AB50">
        <v>23.5</v>
      </c>
      <c r="AC50">
        <v>0.1</v>
      </c>
      <c r="AD50">
        <v>18.5</v>
      </c>
      <c r="AE50">
        <v>60</v>
      </c>
      <c r="AF50">
        <v>0.11</v>
      </c>
      <c r="AG50">
        <v>33</v>
      </c>
      <c r="AH50">
        <v>216</v>
      </c>
      <c r="AI50" t="s">
        <v>67</v>
      </c>
      <c r="AJ50">
        <v>21100</v>
      </c>
      <c r="AK50">
        <v>5.7</v>
      </c>
      <c r="AL50">
        <v>11</v>
      </c>
      <c r="AM50" t="s">
        <v>68</v>
      </c>
      <c r="AN50">
        <v>27.5</v>
      </c>
      <c r="AO50">
        <v>6.7</v>
      </c>
      <c r="AP50">
        <v>27</v>
      </c>
      <c r="AQ50">
        <v>2</v>
      </c>
      <c r="AR50">
        <v>0.6</v>
      </c>
      <c r="AS50">
        <v>28.9</v>
      </c>
      <c r="AT50">
        <v>3700</v>
      </c>
      <c r="AU50">
        <v>4.5999999999999996</v>
      </c>
      <c r="AV50">
        <v>22.8</v>
      </c>
      <c r="AW50">
        <v>160</v>
      </c>
      <c r="AX50">
        <v>102</v>
      </c>
      <c r="AY50">
        <v>17</v>
      </c>
      <c r="AZ50">
        <v>20</v>
      </c>
      <c r="BA50">
        <v>180</v>
      </c>
      <c r="BB50">
        <v>42.4</v>
      </c>
      <c r="BC50">
        <v>56.1</v>
      </c>
      <c r="BD50">
        <v>5.7</v>
      </c>
      <c r="BE50">
        <v>19.8</v>
      </c>
      <c r="BF50">
        <v>3.8</v>
      </c>
      <c r="BG50">
        <v>0.75</v>
      </c>
      <c r="BH50">
        <v>4</v>
      </c>
      <c r="BI50">
        <v>0.52</v>
      </c>
      <c r="BJ50">
        <v>3.35</v>
      </c>
      <c r="BK50">
        <v>0.66</v>
      </c>
      <c r="BL50">
        <v>2.0499999999999998</v>
      </c>
      <c r="BM50">
        <v>0.3</v>
      </c>
      <c r="BN50">
        <v>2.2000000000000002</v>
      </c>
      <c r="BO50">
        <v>0.32</v>
      </c>
      <c r="BP50">
        <f>BB50/38</f>
        <v>1.1157894736842104</v>
      </c>
      <c r="BQ50">
        <f>BC50/80</f>
        <v>0.70125000000000004</v>
      </c>
      <c r="BR50">
        <f>BD50/8.9</f>
        <v>0.6404494382022472</v>
      </c>
      <c r="BS50">
        <f>BE50/32</f>
        <v>0.61875000000000002</v>
      </c>
      <c r="BT50">
        <f>BF50/5.6</f>
        <v>0.6785714285714286</v>
      </c>
      <c r="BU50">
        <f>BG50/1.1</f>
        <v>0.68181818181818177</v>
      </c>
      <c r="BV50">
        <f>BH50/4.7</f>
        <v>0.85106382978723405</v>
      </c>
      <c r="BW50">
        <f>BI50/0.77</f>
        <v>0.67532467532467533</v>
      </c>
      <c r="BX50">
        <f>BJ50/4.4</f>
        <v>0.76136363636363635</v>
      </c>
      <c r="BY50">
        <f>AY50/27</f>
        <v>0.62962962962962965</v>
      </c>
      <c r="BZ50">
        <f>BK50/1</f>
        <v>0.66</v>
      </c>
      <c r="CA50">
        <f>BL50/2.9</f>
        <v>0.7068965517241379</v>
      </c>
      <c r="CB50">
        <f>BM50/0.4</f>
        <v>0.74999999999999989</v>
      </c>
      <c r="CC50">
        <f>BN50/2.8</f>
        <v>0.78571428571428581</v>
      </c>
      <c r="CD50">
        <f>BO50/0.43</f>
        <v>0.7441860465116279</v>
      </c>
    </row>
    <row r="51" spans="1:82" x14ac:dyDescent="0.25">
      <c r="A51" t="s">
        <v>381</v>
      </c>
      <c r="B51">
        <v>60.2</v>
      </c>
      <c r="C51" t="s">
        <v>203</v>
      </c>
      <c r="D51">
        <f t="shared" si="2"/>
        <v>2.5862068965517242</v>
      </c>
      <c r="E51">
        <f t="shared" si="3"/>
        <v>2.7586206896551726</v>
      </c>
      <c r="F51">
        <f t="shared" si="4"/>
        <v>22.988505747126439</v>
      </c>
      <c r="G51">
        <v>1</v>
      </c>
      <c r="H51">
        <v>1000</v>
      </c>
      <c r="I51">
        <v>5.22</v>
      </c>
      <c r="J51">
        <v>45</v>
      </c>
      <c r="K51">
        <v>280</v>
      </c>
      <c r="L51">
        <v>1</v>
      </c>
      <c r="M51">
        <v>1</v>
      </c>
      <c r="N51">
        <v>5.24</v>
      </c>
      <c r="O51" t="s">
        <v>65</v>
      </c>
      <c r="P51">
        <v>45</v>
      </c>
      <c r="Q51">
        <v>40</v>
      </c>
      <c r="R51">
        <v>3.9</v>
      </c>
      <c r="S51">
        <v>360</v>
      </c>
      <c r="T51">
        <v>2.56</v>
      </c>
      <c r="U51">
        <v>12.8</v>
      </c>
      <c r="V51">
        <v>2.6</v>
      </c>
      <c r="W51" t="s">
        <v>66</v>
      </c>
      <c r="X51">
        <v>5.51</v>
      </c>
      <c r="Y51">
        <v>20</v>
      </c>
      <c r="Z51">
        <v>2.78</v>
      </c>
      <c r="AA51">
        <v>9.5000000000000001E-2</v>
      </c>
      <c r="AB51">
        <v>13.5</v>
      </c>
      <c r="AC51">
        <v>7.0000000000000007E-2</v>
      </c>
      <c r="AD51">
        <v>9.5</v>
      </c>
      <c r="AE51">
        <v>26</v>
      </c>
      <c r="AF51">
        <v>0.1</v>
      </c>
      <c r="AG51">
        <v>30</v>
      </c>
      <c r="AH51">
        <v>127</v>
      </c>
      <c r="AI51" t="s">
        <v>67</v>
      </c>
      <c r="AJ51">
        <v>19100</v>
      </c>
      <c r="AK51">
        <v>4.5999999999999996</v>
      </c>
      <c r="AL51">
        <v>8</v>
      </c>
      <c r="AM51" t="s">
        <v>68</v>
      </c>
      <c r="AN51">
        <v>22.8</v>
      </c>
      <c r="AO51">
        <v>3.2</v>
      </c>
      <c r="AP51">
        <v>16</v>
      </c>
      <c r="AQ51">
        <v>0.9</v>
      </c>
      <c r="AR51">
        <v>0.4</v>
      </c>
      <c r="AS51">
        <v>11.3</v>
      </c>
      <c r="AT51">
        <v>2900</v>
      </c>
      <c r="AU51">
        <v>4.5999999999999996</v>
      </c>
      <c r="AV51">
        <v>14.4</v>
      </c>
      <c r="AW51">
        <v>120</v>
      </c>
      <c r="AX51">
        <v>129</v>
      </c>
      <c r="AY51">
        <v>13</v>
      </c>
      <c r="AZ51">
        <v>26</v>
      </c>
      <c r="BA51">
        <v>93</v>
      </c>
      <c r="BB51">
        <v>15.1</v>
      </c>
      <c r="BC51">
        <v>33</v>
      </c>
      <c r="BD51">
        <v>4.1500000000000004</v>
      </c>
      <c r="BE51">
        <v>15.6</v>
      </c>
      <c r="BF51">
        <v>3.05</v>
      </c>
      <c r="BG51">
        <v>0.55000000000000004</v>
      </c>
      <c r="BH51">
        <v>3</v>
      </c>
      <c r="BI51">
        <v>0.4</v>
      </c>
      <c r="BJ51">
        <v>2.35</v>
      </c>
      <c r="BK51">
        <v>0.48</v>
      </c>
      <c r="BL51">
        <v>1.45</v>
      </c>
      <c r="BM51">
        <v>0.2</v>
      </c>
      <c r="BN51">
        <v>1.45</v>
      </c>
      <c r="BO51">
        <v>0.22</v>
      </c>
      <c r="BP51">
        <f>BB51/38</f>
        <v>0.39736842105263159</v>
      </c>
      <c r="BQ51">
        <f>BC51/80</f>
        <v>0.41249999999999998</v>
      </c>
      <c r="BR51">
        <f>BD51/8.9</f>
        <v>0.4662921348314607</v>
      </c>
      <c r="BS51">
        <f>BE51/32</f>
        <v>0.48749999999999999</v>
      </c>
      <c r="BT51">
        <f>BF51/5.6</f>
        <v>0.5446428571428571</v>
      </c>
      <c r="BU51">
        <f>BG51/1.1</f>
        <v>0.5</v>
      </c>
      <c r="BV51">
        <f>BH51/4.7</f>
        <v>0.63829787234042545</v>
      </c>
      <c r="BW51">
        <f>BI51/0.77</f>
        <v>0.51948051948051954</v>
      </c>
      <c r="BX51">
        <f>BJ51/4.4</f>
        <v>0.53409090909090906</v>
      </c>
      <c r="BY51">
        <f>AY51/27</f>
        <v>0.48148148148148145</v>
      </c>
      <c r="BZ51">
        <f>BK51/1</f>
        <v>0.48</v>
      </c>
      <c r="CA51">
        <f>BL51/2.9</f>
        <v>0.5</v>
      </c>
      <c r="CB51">
        <f>BM51/0.4</f>
        <v>0.5</v>
      </c>
      <c r="CC51">
        <f>BN51/2.8</f>
        <v>0.5178571428571429</v>
      </c>
      <c r="CD51">
        <f>BO51/0.43</f>
        <v>0.51162790697674421</v>
      </c>
    </row>
    <row r="52" spans="1:82" x14ac:dyDescent="0.25">
      <c r="A52" t="s">
        <v>382</v>
      </c>
      <c r="B52">
        <v>61.03</v>
      </c>
      <c r="C52" t="s">
        <v>203</v>
      </c>
      <c r="D52">
        <f t="shared" si="2"/>
        <v>4.0960451977401133</v>
      </c>
      <c r="E52">
        <f t="shared" si="3"/>
        <v>1.9350282485875705</v>
      </c>
      <c r="F52">
        <f t="shared" si="4"/>
        <v>19.774011299435028</v>
      </c>
      <c r="G52">
        <v>0.8</v>
      </c>
      <c r="H52">
        <v>800</v>
      </c>
      <c r="I52">
        <v>7.08</v>
      </c>
      <c r="J52">
        <v>35</v>
      </c>
      <c r="K52">
        <v>360</v>
      </c>
      <c r="L52">
        <v>2.5</v>
      </c>
      <c r="M52">
        <v>1.1000000000000001</v>
      </c>
      <c r="N52">
        <v>0.45</v>
      </c>
      <c r="O52" t="s">
        <v>65</v>
      </c>
      <c r="P52">
        <v>66</v>
      </c>
      <c r="Q52">
        <v>60</v>
      </c>
      <c r="R52">
        <v>5.2</v>
      </c>
      <c r="S52">
        <v>12</v>
      </c>
      <c r="T52">
        <v>3.06</v>
      </c>
      <c r="U52">
        <v>17</v>
      </c>
      <c r="V52">
        <v>3.2</v>
      </c>
      <c r="W52" t="s">
        <v>66</v>
      </c>
      <c r="X52">
        <v>7.4</v>
      </c>
      <c r="Y52">
        <v>30</v>
      </c>
      <c r="Z52">
        <v>0.44</v>
      </c>
      <c r="AA52" t="s">
        <v>85</v>
      </c>
      <c r="AB52">
        <v>29</v>
      </c>
      <c r="AC52">
        <v>7.0000000000000007E-2</v>
      </c>
      <c r="AD52">
        <v>10</v>
      </c>
      <c r="AE52">
        <v>32</v>
      </c>
      <c r="AF52">
        <v>8.5000000000000006E-2</v>
      </c>
      <c r="AG52">
        <v>31</v>
      </c>
      <c r="AH52">
        <v>172</v>
      </c>
      <c r="AI52" t="s">
        <v>67</v>
      </c>
      <c r="AJ52">
        <v>31200</v>
      </c>
      <c r="AK52">
        <v>3.1</v>
      </c>
      <c r="AL52">
        <v>5</v>
      </c>
      <c r="AM52">
        <v>5</v>
      </c>
      <c r="AN52">
        <v>28.6</v>
      </c>
      <c r="AO52">
        <v>3.7</v>
      </c>
      <c r="AP52">
        <v>15.5</v>
      </c>
      <c r="AQ52">
        <v>0.9</v>
      </c>
      <c r="AR52">
        <v>0.4</v>
      </c>
      <c r="AS52">
        <v>13.9</v>
      </c>
      <c r="AT52">
        <v>3250</v>
      </c>
      <c r="AU52">
        <v>8.4</v>
      </c>
      <c r="AV52">
        <v>13.7</v>
      </c>
      <c r="AW52">
        <v>140</v>
      </c>
      <c r="AX52">
        <v>156</v>
      </c>
      <c r="AY52">
        <v>14</v>
      </c>
      <c r="AZ52" t="s">
        <v>81</v>
      </c>
      <c r="BA52">
        <v>106</v>
      </c>
      <c r="BB52">
        <v>15.2</v>
      </c>
      <c r="BC52">
        <v>32.4</v>
      </c>
      <c r="BD52">
        <v>3.95</v>
      </c>
      <c r="BE52">
        <v>13.7</v>
      </c>
      <c r="BF52">
        <v>2.65</v>
      </c>
      <c r="BG52">
        <v>0.5</v>
      </c>
      <c r="BH52">
        <v>2.4</v>
      </c>
      <c r="BI52">
        <v>0.4</v>
      </c>
      <c r="BJ52">
        <v>2.2999999999999998</v>
      </c>
      <c r="BK52">
        <v>0.5</v>
      </c>
      <c r="BL52">
        <v>1.55</v>
      </c>
      <c r="BM52">
        <v>0.25</v>
      </c>
      <c r="BN52">
        <v>1.6</v>
      </c>
      <c r="BO52">
        <v>0.24</v>
      </c>
      <c r="BP52">
        <f>BB52/38</f>
        <v>0.39999999999999997</v>
      </c>
      <c r="BQ52">
        <f>BC52/80</f>
        <v>0.40499999999999997</v>
      </c>
      <c r="BR52">
        <f>BD52/8.9</f>
        <v>0.44382022471910115</v>
      </c>
      <c r="BS52">
        <f>BE52/32</f>
        <v>0.42812499999999998</v>
      </c>
      <c r="BT52">
        <f>BF52/5.6</f>
        <v>0.47321428571428575</v>
      </c>
      <c r="BU52">
        <f>BG52/1.1</f>
        <v>0.45454545454545453</v>
      </c>
      <c r="BV52">
        <f>BH52/4.7</f>
        <v>0.51063829787234039</v>
      </c>
      <c r="BW52">
        <f>BI52/0.77</f>
        <v>0.51948051948051954</v>
      </c>
      <c r="BX52">
        <f>BJ52/4.4</f>
        <v>0.5227272727272726</v>
      </c>
      <c r="BY52">
        <f>AY52/27</f>
        <v>0.51851851851851849</v>
      </c>
      <c r="BZ52">
        <f>BK52/1</f>
        <v>0.5</v>
      </c>
      <c r="CA52">
        <f>BL52/2.9</f>
        <v>0.53448275862068972</v>
      </c>
      <c r="CB52">
        <f>BM52/0.4</f>
        <v>0.625</v>
      </c>
      <c r="CC52">
        <f>BN52/2.8</f>
        <v>0.57142857142857151</v>
      </c>
      <c r="CD52">
        <f>BO52/0.43</f>
        <v>0.55813953488372092</v>
      </c>
    </row>
    <row r="53" spans="1:82" x14ac:dyDescent="0.25">
      <c r="A53" t="s">
        <v>383</v>
      </c>
      <c r="B53">
        <v>62.33</v>
      </c>
      <c r="C53" t="s">
        <v>203</v>
      </c>
      <c r="D53">
        <f t="shared" si="2"/>
        <v>5.5258467023172901</v>
      </c>
      <c r="E53">
        <f t="shared" si="3"/>
        <v>2.2103386809269163</v>
      </c>
      <c r="F53">
        <f t="shared" si="4"/>
        <v>53.475935828876999</v>
      </c>
      <c r="G53">
        <v>1.2</v>
      </c>
      <c r="H53">
        <v>1200</v>
      </c>
      <c r="I53">
        <v>5.61</v>
      </c>
      <c r="J53">
        <v>59</v>
      </c>
      <c r="K53">
        <v>380</v>
      </c>
      <c r="L53">
        <v>2</v>
      </c>
      <c r="M53">
        <v>1.1000000000000001</v>
      </c>
      <c r="N53">
        <v>0.28000000000000003</v>
      </c>
      <c r="O53" t="s">
        <v>65</v>
      </c>
      <c r="P53">
        <v>58</v>
      </c>
      <c r="Q53">
        <v>40</v>
      </c>
      <c r="R53">
        <v>5.7</v>
      </c>
      <c r="S53">
        <v>1540</v>
      </c>
      <c r="T53">
        <v>1.36</v>
      </c>
      <c r="U53">
        <v>17</v>
      </c>
      <c r="V53">
        <v>2.8</v>
      </c>
      <c r="W53" t="s">
        <v>66</v>
      </c>
      <c r="X53">
        <v>5.31</v>
      </c>
      <c r="Y53">
        <v>30</v>
      </c>
      <c r="Z53">
        <v>0.45</v>
      </c>
      <c r="AA53" t="s">
        <v>85</v>
      </c>
      <c r="AB53">
        <v>31</v>
      </c>
      <c r="AC53">
        <v>0.08</v>
      </c>
      <c r="AD53">
        <v>10</v>
      </c>
      <c r="AE53">
        <v>36</v>
      </c>
      <c r="AF53">
        <v>0.05</v>
      </c>
      <c r="AG53">
        <v>56</v>
      </c>
      <c r="AH53">
        <v>151</v>
      </c>
      <c r="AI53" t="s">
        <v>67</v>
      </c>
      <c r="AJ53">
        <v>13000</v>
      </c>
      <c r="AK53">
        <v>5.7</v>
      </c>
      <c r="AL53">
        <v>8</v>
      </c>
      <c r="AM53" t="s">
        <v>68</v>
      </c>
      <c r="AN53">
        <v>33.799999999999997</v>
      </c>
      <c r="AO53">
        <v>4.0999999999999996</v>
      </c>
      <c r="AP53">
        <v>20</v>
      </c>
      <c r="AQ53">
        <v>0.9</v>
      </c>
      <c r="AR53">
        <v>0.6</v>
      </c>
      <c r="AS53">
        <v>12.5</v>
      </c>
      <c r="AT53">
        <v>2800.0000000000005</v>
      </c>
      <c r="AU53">
        <v>9</v>
      </c>
      <c r="AV53">
        <v>12.4</v>
      </c>
      <c r="AW53">
        <v>300</v>
      </c>
      <c r="AX53">
        <v>135</v>
      </c>
      <c r="AY53">
        <v>9</v>
      </c>
      <c r="AZ53" t="s">
        <v>81</v>
      </c>
      <c r="BA53">
        <v>98</v>
      </c>
      <c r="BB53">
        <v>24.8</v>
      </c>
      <c r="BC53">
        <v>44.5</v>
      </c>
      <c r="BD53">
        <v>4.8499999999999996</v>
      </c>
      <c r="BE53">
        <v>16</v>
      </c>
      <c r="BF53">
        <v>2.75</v>
      </c>
      <c r="BG53">
        <v>0.5</v>
      </c>
      <c r="BH53">
        <v>2.2000000000000002</v>
      </c>
      <c r="BI53">
        <v>0.3</v>
      </c>
      <c r="BJ53">
        <v>1.9</v>
      </c>
      <c r="BK53">
        <v>0.42</v>
      </c>
      <c r="BL53">
        <v>1.2</v>
      </c>
      <c r="BM53">
        <v>0.2</v>
      </c>
      <c r="BN53">
        <v>1.35</v>
      </c>
      <c r="BO53">
        <v>0.2</v>
      </c>
      <c r="BP53">
        <f>BB53/38</f>
        <v>0.65263157894736845</v>
      </c>
      <c r="BQ53">
        <f>BC53/80</f>
        <v>0.55625000000000002</v>
      </c>
      <c r="BR53">
        <f>BD53/8.9</f>
        <v>0.54494382022471899</v>
      </c>
      <c r="BS53">
        <f>BE53/32</f>
        <v>0.5</v>
      </c>
      <c r="BT53">
        <f>BF53/5.6</f>
        <v>0.4910714285714286</v>
      </c>
      <c r="BU53">
        <f>BG53/1.1</f>
        <v>0.45454545454545453</v>
      </c>
      <c r="BV53">
        <f>BH53/4.7</f>
        <v>0.46808510638297873</v>
      </c>
      <c r="BW53">
        <f>BI53/0.77</f>
        <v>0.38961038961038957</v>
      </c>
      <c r="BX53">
        <f>BJ53/4.4</f>
        <v>0.43181818181818177</v>
      </c>
      <c r="BY53">
        <f>AY53/27</f>
        <v>0.33333333333333331</v>
      </c>
      <c r="BZ53">
        <f>BK53/1</f>
        <v>0.42</v>
      </c>
      <c r="CA53">
        <f>BL53/2.9</f>
        <v>0.41379310344827586</v>
      </c>
      <c r="CB53">
        <f>BM53/0.4</f>
        <v>0.5</v>
      </c>
      <c r="CC53">
        <f>BN53/2.8</f>
        <v>0.48214285714285721</v>
      </c>
      <c r="CD53">
        <f>BO53/0.43</f>
        <v>0.46511627906976749</v>
      </c>
    </row>
    <row r="54" spans="1:82" x14ac:dyDescent="0.25">
      <c r="A54" t="s">
        <v>384</v>
      </c>
      <c r="B54">
        <v>63.65</v>
      </c>
      <c r="C54" t="s">
        <v>203</v>
      </c>
      <c r="D54" t="e">
        <f t="shared" si="2"/>
        <v>#VALUE!</v>
      </c>
      <c r="E54">
        <f t="shared" si="3"/>
        <v>0.54852320675105481</v>
      </c>
      <c r="F54" t="e">
        <f t="shared" si="4"/>
        <v>#VALUE!</v>
      </c>
      <c r="G54" t="s">
        <v>69</v>
      </c>
      <c r="H54" t="e">
        <v>#VALUE!</v>
      </c>
      <c r="I54">
        <v>2.37</v>
      </c>
      <c r="J54">
        <v>4</v>
      </c>
      <c r="K54">
        <v>60</v>
      </c>
      <c r="L54">
        <v>0.5</v>
      </c>
      <c r="M54" t="s">
        <v>67</v>
      </c>
      <c r="N54">
        <v>16.100000000000001</v>
      </c>
      <c r="O54" t="s">
        <v>65</v>
      </c>
      <c r="P54">
        <v>12</v>
      </c>
      <c r="Q54" t="s">
        <v>120</v>
      </c>
      <c r="R54">
        <v>0.8</v>
      </c>
      <c r="S54">
        <v>16</v>
      </c>
      <c r="T54">
        <v>1.92</v>
      </c>
      <c r="U54">
        <v>3.2</v>
      </c>
      <c r="V54">
        <v>0.4</v>
      </c>
      <c r="W54" t="s">
        <v>66</v>
      </c>
      <c r="X54">
        <v>2.96</v>
      </c>
      <c r="Y54" t="s">
        <v>121</v>
      </c>
      <c r="Z54">
        <v>8.36</v>
      </c>
      <c r="AA54">
        <v>0.4</v>
      </c>
      <c r="AB54" t="s">
        <v>65</v>
      </c>
      <c r="AC54">
        <v>7.0000000000000007E-2</v>
      </c>
      <c r="AD54">
        <v>2</v>
      </c>
      <c r="AE54" t="s">
        <v>81</v>
      </c>
      <c r="AF54">
        <v>0.06</v>
      </c>
      <c r="AG54" t="s">
        <v>122</v>
      </c>
      <c r="AH54">
        <v>44.5</v>
      </c>
      <c r="AI54" t="s">
        <v>67</v>
      </c>
      <c r="AJ54" t="s">
        <v>77</v>
      </c>
      <c r="AK54">
        <v>0.3</v>
      </c>
      <c r="AL54">
        <v>5</v>
      </c>
      <c r="AM54" t="s">
        <v>68</v>
      </c>
      <c r="AN54">
        <v>8.17</v>
      </c>
      <c r="AO54">
        <v>0.6</v>
      </c>
      <c r="AP54">
        <v>12.5</v>
      </c>
      <c r="AQ54">
        <v>0.2</v>
      </c>
      <c r="AR54" t="s">
        <v>69</v>
      </c>
      <c r="AS54">
        <v>2.9</v>
      </c>
      <c r="AT54">
        <v>550</v>
      </c>
      <c r="AU54" t="s">
        <v>67</v>
      </c>
      <c r="AV54">
        <v>1.3</v>
      </c>
      <c r="AW54" t="s">
        <v>120</v>
      </c>
      <c r="AX54">
        <v>60</v>
      </c>
      <c r="AY54">
        <v>8</v>
      </c>
      <c r="AZ54">
        <v>6</v>
      </c>
      <c r="BA54">
        <v>20</v>
      </c>
      <c r="BB54">
        <v>9.1</v>
      </c>
      <c r="BC54">
        <v>21.1</v>
      </c>
      <c r="BD54">
        <v>2.7</v>
      </c>
      <c r="BE54">
        <v>10.6</v>
      </c>
      <c r="BF54">
        <v>2.1</v>
      </c>
      <c r="BG54">
        <v>0.4</v>
      </c>
      <c r="BH54">
        <v>2</v>
      </c>
      <c r="BI54">
        <v>0.28000000000000003</v>
      </c>
      <c r="BJ54">
        <v>1.55</v>
      </c>
      <c r="BK54">
        <v>0.28000000000000003</v>
      </c>
      <c r="BL54">
        <v>0.85</v>
      </c>
      <c r="BM54">
        <v>0.1</v>
      </c>
      <c r="BN54">
        <v>0.7</v>
      </c>
      <c r="BO54">
        <v>0.08</v>
      </c>
      <c r="BP54">
        <f>BB54/38</f>
        <v>0.23947368421052631</v>
      </c>
      <c r="BQ54">
        <f>BC54/80</f>
        <v>0.26375000000000004</v>
      </c>
      <c r="BR54">
        <f>BD54/8.9</f>
        <v>0.30337078651685395</v>
      </c>
      <c r="BS54">
        <f>BE54/32</f>
        <v>0.33124999999999999</v>
      </c>
      <c r="BT54">
        <f>BF54/5.6</f>
        <v>0.37500000000000006</v>
      </c>
      <c r="BU54">
        <f>BG54/1.1</f>
        <v>0.36363636363636365</v>
      </c>
      <c r="BV54">
        <f>BH54/4.7</f>
        <v>0.42553191489361702</v>
      </c>
      <c r="BW54">
        <f>BI54/0.77</f>
        <v>0.36363636363636365</v>
      </c>
      <c r="BX54">
        <f>BJ54/4.4</f>
        <v>0.35227272727272724</v>
      </c>
      <c r="BY54">
        <f>AY54/27</f>
        <v>0.29629629629629628</v>
      </c>
      <c r="BZ54">
        <f>BK54/1</f>
        <v>0.28000000000000003</v>
      </c>
      <c r="CA54">
        <f>BL54/2.9</f>
        <v>0.29310344827586204</v>
      </c>
      <c r="CB54">
        <f>BM54/0.4</f>
        <v>0.25</v>
      </c>
      <c r="CC54">
        <f>BN54/2.8</f>
        <v>0.25</v>
      </c>
      <c r="CD54">
        <f>BO54/0.43</f>
        <v>0.18604651162790697</v>
      </c>
    </row>
    <row r="55" spans="1:82" x14ac:dyDescent="0.25">
      <c r="A55" t="s">
        <v>385</v>
      </c>
      <c r="B55">
        <v>64.72</v>
      </c>
      <c r="C55" t="s">
        <v>203</v>
      </c>
      <c r="D55">
        <f t="shared" si="2"/>
        <v>0.10869565217391305</v>
      </c>
      <c r="E55">
        <f t="shared" si="3"/>
        <v>0.93478260869565222</v>
      </c>
      <c r="F55">
        <f t="shared" si="4"/>
        <v>10.869565217391305</v>
      </c>
      <c r="G55" t="s">
        <v>69</v>
      </c>
      <c r="H55" t="e">
        <v>#VALUE!</v>
      </c>
      <c r="I55">
        <v>9.1999999999999993</v>
      </c>
      <c r="J55">
        <v>13</v>
      </c>
      <c r="K55">
        <v>400</v>
      </c>
      <c r="L55">
        <v>3.5</v>
      </c>
      <c r="M55">
        <v>0.5</v>
      </c>
      <c r="N55">
        <v>2.5</v>
      </c>
      <c r="O55" t="s">
        <v>65</v>
      </c>
      <c r="P55">
        <v>29</v>
      </c>
      <c r="Q55">
        <v>60</v>
      </c>
      <c r="R55">
        <v>8.6999999999999993</v>
      </c>
      <c r="S55">
        <v>64</v>
      </c>
      <c r="T55">
        <v>1.32</v>
      </c>
      <c r="U55">
        <v>33.6</v>
      </c>
      <c r="V55">
        <v>4.2</v>
      </c>
      <c r="W55" t="s">
        <v>66</v>
      </c>
      <c r="X55">
        <v>8.9</v>
      </c>
      <c r="Y55">
        <v>50</v>
      </c>
      <c r="Z55">
        <v>1.83</v>
      </c>
      <c r="AA55">
        <v>6.5000000000000002E-2</v>
      </c>
      <c r="AB55">
        <v>1</v>
      </c>
      <c r="AC55">
        <v>0.1</v>
      </c>
      <c r="AD55">
        <v>17</v>
      </c>
      <c r="AE55">
        <v>16</v>
      </c>
      <c r="AF55">
        <v>0.14000000000000001</v>
      </c>
      <c r="AG55">
        <v>16</v>
      </c>
      <c r="AH55">
        <v>219</v>
      </c>
      <c r="AI55" t="s">
        <v>67</v>
      </c>
      <c r="AJ55">
        <v>1100</v>
      </c>
      <c r="AK55">
        <v>1.3</v>
      </c>
      <c r="AL55">
        <v>10</v>
      </c>
      <c r="AM55" t="s">
        <v>68</v>
      </c>
      <c r="AN55">
        <v>25.8</v>
      </c>
      <c r="AO55">
        <v>6.5</v>
      </c>
      <c r="AP55">
        <v>19</v>
      </c>
      <c r="AQ55">
        <v>1.7</v>
      </c>
      <c r="AR55" t="s">
        <v>69</v>
      </c>
      <c r="AS55">
        <v>24.3</v>
      </c>
      <c r="AT55">
        <v>3900</v>
      </c>
      <c r="AU55">
        <v>0.6</v>
      </c>
      <c r="AV55">
        <v>8.6</v>
      </c>
      <c r="AW55">
        <v>100</v>
      </c>
      <c r="AX55">
        <v>108</v>
      </c>
      <c r="AY55">
        <v>15</v>
      </c>
      <c r="AZ55">
        <v>12</v>
      </c>
      <c r="BA55">
        <v>157</v>
      </c>
      <c r="BB55">
        <v>17</v>
      </c>
      <c r="BC55">
        <v>26.3</v>
      </c>
      <c r="BD55">
        <v>3.1</v>
      </c>
      <c r="BE55">
        <v>12.3</v>
      </c>
      <c r="BF55">
        <v>2.75</v>
      </c>
      <c r="BG55">
        <v>0.55000000000000004</v>
      </c>
      <c r="BH55">
        <v>3</v>
      </c>
      <c r="BI55">
        <v>0.44</v>
      </c>
      <c r="BJ55">
        <v>2.65</v>
      </c>
      <c r="BK55">
        <v>0.57999999999999996</v>
      </c>
      <c r="BL55">
        <v>1.75</v>
      </c>
      <c r="BM55">
        <v>0.3</v>
      </c>
      <c r="BN55">
        <v>1.75</v>
      </c>
      <c r="BO55">
        <v>0.26</v>
      </c>
      <c r="BP55">
        <f>BB55/38</f>
        <v>0.44736842105263158</v>
      </c>
      <c r="BQ55">
        <f>BC55/80</f>
        <v>0.32874999999999999</v>
      </c>
      <c r="BR55">
        <f>BD55/8.9</f>
        <v>0.34831460674157305</v>
      </c>
      <c r="BS55">
        <f>BE55/32</f>
        <v>0.38437500000000002</v>
      </c>
      <c r="BT55">
        <f>BF55/5.6</f>
        <v>0.4910714285714286</v>
      </c>
      <c r="BU55">
        <f>BG55/1.1</f>
        <v>0.5</v>
      </c>
      <c r="BV55">
        <f>BH55/4.7</f>
        <v>0.63829787234042545</v>
      </c>
      <c r="BW55">
        <f>BI55/0.77</f>
        <v>0.5714285714285714</v>
      </c>
      <c r="BX55">
        <f>BJ55/4.4</f>
        <v>0.60227272727272718</v>
      </c>
      <c r="BY55">
        <f>AY55/27</f>
        <v>0.55555555555555558</v>
      </c>
      <c r="BZ55">
        <f>BK55/1</f>
        <v>0.57999999999999996</v>
      </c>
      <c r="CA55">
        <f>BL55/2.9</f>
        <v>0.60344827586206895</v>
      </c>
      <c r="CB55">
        <f>BM55/0.4</f>
        <v>0.74999999999999989</v>
      </c>
      <c r="CC55">
        <f>BN55/2.8</f>
        <v>0.625</v>
      </c>
      <c r="CD55">
        <f>BO55/0.43</f>
        <v>0.60465116279069775</v>
      </c>
    </row>
    <row r="56" spans="1:82" x14ac:dyDescent="0.25">
      <c r="A56" t="s">
        <v>386</v>
      </c>
      <c r="B56">
        <v>65.05</v>
      </c>
      <c r="C56" t="s">
        <v>203</v>
      </c>
      <c r="D56">
        <f t="shared" si="2"/>
        <v>0.4329004329004329</v>
      </c>
      <c r="E56">
        <f t="shared" si="3"/>
        <v>0.73593073593073588</v>
      </c>
      <c r="F56">
        <f t="shared" si="4"/>
        <v>17.316017316017316</v>
      </c>
      <c r="G56" t="s">
        <v>69</v>
      </c>
      <c r="H56" t="e">
        <v>#VALUE!</v>
      </c>
      <c r="I56">
        <v>2.31</v>
      </c>
      <c r="J56">
        <v>8</v>
      </c>
      <c r="K56">
        <v>100</v>
      </c>
      <c r="L56">
        <v>0.5</v>
      </c>
      <c r="M56" t="s">
        <v>67</v>
      </c>
      <c r="N56">
        <v>13.5</v>
      </c>
      <c r="O56" t="s">
        <v>65</v>
      </c>
      <c r="P56">
        <v>13</v>
      </c>
      <c r="Q56" t="s">
        <v>120</v>
      </c>
      <c r="R56">
        <v>1.7</v>
      </c>
      <c r="S56">
        <v>134</v>
      </c>
      <c r="T56">
        <v>1.82</v>
      </c>
      <c r="U56">
        <v>6</v>
      </c>
      <c r="V56">
        <v>0.8</v>
      </c>
      <c r="W56" t="s">
        <v>66</v>
      </c>
      <c r="X56">
        <v>2.58</v>
      </c>
      <c r="Y56" t="s">
        <v>121</v>
      </c>
      <c r="Z56">
        <v>7.06</v>
      </c>
      <c r="AA56">
        <v>0.32500000000000001</v>
      </c>
      <c r="AB56">
        <v>1</v>
      </c>
      <c r="AC56">
        <v>0.06</v>
      </c>
      <c r="AD56">
        <v>4</v>
      </c>
      <c r="AE56">
        <v>6</v>
      </c>
      <c r="AF56">
        <v>0.05</v>
      </c>
      <c r="AG56">
        <v>2</v>
      </c>
      <c r="AH56">
        <v>55</v>
      </c>
      <c r="AI56" t="s">
        <v>67</v>
      </c>
      <c r="AJ56" t="s">
        <v>77</v>
      </c>
      <c r="AK56">
        <v>0.4</v>
      </c>
      <c r="AL56">
        <v>5</v>
      </c>
      <c r="AM56" t="s">
        <v>68</v>
      </c>
      <c r="AN56">
        <v>12.3</v>
      </c>
      <c r="AO56">
        <v>1.4</v>
      </c>
      <c r="AP56">
        <v>14</v>
      </c>
      <c r="AQ56">
        <v>0.4</v>
      </c>
      <c r="AR56" t="s">
        <v>69</v>
      </c>
      <c r="AS56">
        <v>4</v>
      </c>
      <c r="AT56">
        <v>1000</v>
      </c>
      <c r="AU56">
        <v>0.2</v>
      </c>
      <c r="AV56">
        <v>1.7</v>
      </c>
      <c r="AW56">
        <v>40</v>
      </c>
      <c r="AX56">
        <v>54</v>
      </c>
      <c r="AY56">
        <v>7</v>
      </c>
      <c r="AZ56">
        <v>4</v>
      </c>
      <c r="BA56">
        <v>30</v>
      </c>
      <c r="BB56">
        <v>8</v>
      </c>
      <c r="BC56">
        <v>18.7</v>
      </c>
      <c r="BD56">
        <v>2.4500000000000002</v>
      </c>
      <c r="BE56">
        <v>9.3000000000000007</v>
      </c>
      <c r="BF56">
        <v>1.8</v>
      </c>
      <c r="BG56">
        <v>0.35</v>
      </c>
      <c r="BH56">
        <v>1.8</v>
      </c>
      <c r="BI56">
        <v>0.22</v>
      </c>
      <c r="BJ56">
        <v>1.3</v>
      </c>
      <c r="BK56">
        <v>0.26</v>
      </c>
      <c r="BL56">
        <v>0.65</v>
      </c>
      <c r="BM56">
        <v>0.1</v>
      </c>
      <c r="BN56">
        <v>0.65</v>
      </c>
      <c r="BO56">
        <v>0.1</v>
      </c>
      <c r="BP56">
        <f>BB56/38</f>
        <v>0.21052631578947367</v>
      </c>
      <c r="BQ56">
        <f>BC56/80</f>
        <v>0.23374999999999999</v>
      </c>
      <c r="BR56">
        <f>BD56/8.9</f>
        <v>0.2752808988764045</v>
      </c>
      <c r="BS56">
        <f>BE56/32</f>
        <v>0.29062500000000002</v>
      </c>
      <c r="BT56">
        <f>BF56/5.6</f>
        <v>0.32142857142857145</v>
      </c>
      <c r="BU56">
        <f>BG56/1.1</f>
        <v>0.31818181818181812</v>
      </c>
      <c r="BV56">
        <f>BH56/4.7</f>
        <v>0.38297872340425532</v>
      </c>
      <c r="BW56">
        <f>BI56/0.77</f>
        <v>0.2857142857142857</v>
      </c>
      <c r="BX56">
        <f>BJ56/4.4</f>
        <v>0.29545454545454541</v>
      </c>
      <c r="BY56">
        <f>AY56/27</f>
        <v>0.25925925925925924</v>
      </c>
      <c r="BZ56">
        <f>BK56/1</f>
        <v>0.26</v>
      </c>
      <c r="CA56">
        <f>BL56/2.9</f>
        <v>0.22413793103448276</v>
      </c>
      <c r="CB56">
        <f>BM56/0.4</f>
        <v>0.25</v>
      </c>
      <c r="CC56">
        <f>BN56/2.8</f>
        <v>0.23214285714285718</v>
      </c>
      <c r="CD56">
        <f>BO56/0.43</f>
        <v>0.23255813953488375</v>
      </c>
    </row>
    <row r="57" spans="1:82" x14ac:dyDescent="0.25">
      <c r="A57" t="s">
        <v>387</v>
      </c>
      <c r="B57">
        <v>65.989999999999995</v>
      </c>
      <c r="C57" t="s">
        <v>203</v>
      </c>
      <c r="D57">
        <f t="shared" si="2"/>
        <v>0.58139534883720934</v>
      </c>
      <c r="E57">
        <f t="shared" si="3"/>
        <v>0.63953488372093026</v>
      </c>
      <c r="F57">
        <f t="shared" si="4"/>
        <v>23.255813953488371</v>
      </c>
      <c r="G57" t="s">
        <v>69</v>
      </c>
      <c r="H57" t="e">
        <v>#VALUE!</v>
      </c>
      <c r="I57">
        <v>1.72</v>
      </c>
      <c r="J57">
        <v>10</v>
      </c>
      <c r="K57">
        <v>80</v>
      </c>
      <c r="L57">
        <v>0.5</v>
      </c>
      <c r="M57" t="s">
        <v>67</v>
      </c>
      <c r="N57">
        <v>14.7</v>
      </c>
      <c r="O57" t="s">
        <v>65</v>
      </c>
      <c r="P57">
        <v>14</v>
      </c>
      <c r="Q57" t="s">
        <v>120</v>
      </c>
      <c r="R57">
        <v>1.1000000000000001</v>
      </c>
      <c r="S57">
        <v>312</v>
      </c>
      <c r="T57">
        <v>2.5499999999999998</v>
      </c>
      <c r="U57">
        <v>3.8</v>
      </c>
      <c r="V57">
        <v>0.4</v>
      </c>
      <c r="W57" t="s">
        <v>66</v>
      </c>
      <c r="X57">
        <v>1.97</v>
      </c>
      <c r="Y57" t="s">
        <v>121</v>
      </c>
      <c r="Z57">
        <v>7.35</v>
      </c>
      <c r="AA57">
        <v>0.40500000000000003</v>
      </c>
      <c r="AB57">
        <v>1</v>
      </c>
      <c r="AC57">
        <v>0.06</v>
      </c>
      <c r="AD57">
        <v>2.5</v>
      </c>
      <c r="AE57">
        <v>6</v>
      </c>
      <c r="AF57">
        <v>4.4999999999999998E-2</v>
      </c>
      <c r="AG57">
        <v>2</v>
      </c>
      <c r="AH57">
        <v>39</v>
      </c>
      <c r="AI57" t="s">
        <v>67</v>
      </c>
      <c r="AJ57">
        <v>100</v>
      </c>
      <c r="AK57">
        <v>0.5</v>
      </c>
      <c r="AL57">
        <v>4</v>
      </c>
      <c r="AM57" t="s">
        <v>68</v>
      </c>
      <c r="AN57">
        <v>9.93</v>
      </c>
      <c r="AO57">
        <v>0.9</v>
      </c>
      <c r="AP57">
        <v>17</v>
      </c>
      <c r="AQ57">
        <v>0.3</v>
      </c>
      <c r="AR57" t="s">
        <v>69</v>
      </c>
      <c r="AS57">
        <v>2.6</v>
      </c>
      <c r="AT57">
        <v>650</v>
      </c>
      <c r="AU57">
        <v>0.2</v>
      </c>
      <c r="AV57">
        <v>1.1000000000000001</v>
      </c>
      <c r="AW57">
        <v>40</v>
      </c>
      <c r="AX57">
        <v>51</v>
      </c>
      <c r="AY57">
        <v>8</v>
      </c>
      <c r="AZ57">
        <v>6</v>
      </c>
      <c r="BA57">
        <v>18</v>
      </c>
      <c r="BB57">
        <v>9.8000000000000007</v>
      </c>
      <c r="BC57">
        <v>26.1</v>
      </c>
      <c r="BD57">
        <v>3.4</v>
      </c>
      <c r="BE57">
        <v>13.8</v>
      </c>
      <c r="BF57">
        <v>2.5</v>
      </c>
      <c r="BG57">
        <v>0.45</v>
      </c>
      <c r="BH57">
        <v>2.2000000000000002</v>
      </c>
      <c r="BI57">
        <v>0.3</v>
      </c>
      <c r="BJ57">
        <v>1.6</v>
      </c>
      <c r="BK57">
        <v>0.3</v>
      </c>
      <c r="BL57">
        <v>0.85</v>
      </c>
      <c r="BM57">
        <v>0.1</v>
      </c>
      <c r="BN57">
        <v>0.75</v>
      </c>
      <c r="BO57">
        <v>0.1</v>
      </c>
      <c r="BP57">
        <f>BB57/38</f>
        <v>0.25789473684210529</v>
      </c>
      <c r="BQ57">
        <f>BC57/80</f>
        <v>0.32625000000000004</v>
      </c>
      <c r="BR57">
        <f>BD57/8.9</f>
        <v>0.38202247191011235</v>
      </c>
      <c r="BS57">
        <f>BE57/32</f>
        <v>0.43125000000000002</v>
      </c>
      <c r="BT57">
        <f>BF57/5.6</f>
        <v>0.44642857142857145</v>
      </c>
      <c r="BU57">
        <f>BG57/1.1</f>
        <v>0.40909090909090906</v>
      </c>
      <c r="BV57">
        <f>BH57/4.7</f>
        <v>0.46808510638297873</v>
      </c>
      <c r="BW57">
        <f>BI57/0.77</f>
        <v>0.38961038961038957</v>
      </c>
      <c r="BX57">
        <f>BJ57/4.4</f>
        <v>0.36363636363636365</v>
      </c>
      <c r="BY57">
        <f>AY57/27</f>
        <v>0.29629629629629628</v>
      </c>
      <c r="BZ57">
        <f>BK57/1</f>
        <v>0.3</v>
      </c>
      <c r="CA57">
        <f>BL57/2.9</f>
        <v>0.29310344827586204</v>
      </c>
      <c r="CB57">
        <f>BM57/0.4</f>
        <v>0.25</v>
      </c>
      <c r="CC57">
        <f>BN57/2.8</f>
        <v>0.26785714285714285</v>
      </c>
      <c r="CD57">
        <f>BO57/0.43</f>
        <v>0.23255813953488375</v>
      </c>
    </row>
    <row r="58" spans="1:82" x14ac:dyDescent="0.25">
      <c r="A58" t="s">
        <v>388</v>
      </c>
      <c r="B58">
        <v>66.930000000000007</v>
      </c>
      <c r="C58" t="s">
        <v>203</v>
      </c>
      <c r="D58">
        <f t="shared" si="2"/>
        <v>0.70422535211267612</v>
      </c>
      <c r="E58">
        <f t="shared" si="3"/>
        <v>0.51643192488262912</v>
      </c>
      <c r="F58">
        <f t="shared" si="4"/>
        <v>28.169014084507044</v>
      </c>
      <c r="G58" t="s">
        <v>69</v>
      </c>
      <c r="H58" t="e">
        <v>#VALUE!</v>
      </c>
      <c r="I58">
        <v>2.13</v>
      </c>
      <c r="J58">
        <v>8</v>
      </c>
      <c r="K58">
        <v>100</v>
      </c>
      <c r="L58" t="s">
        <v>65</v>
      </c>
      <c r="M58">
        <v>0.2</v>
      </c>
      <c r="N58">
        <v>13.5</v>
      </c>
      <c r="O58" t="s">
        <v>65</v>
      </c>
      <c r="P58">
        <v>17</v>
      </c>
      <c r="Q58" t="s">
        <v>120</v>
      </c>
      <c r="R58">
        <v>1.6</v>
      </c>
      <c r="S58">
        <v>186</v>
      </c>
      <c r="T58">
        <v>2.31</v>
      </c>
      <c r="U58">
        <v>5.6</v>
      </c>
      <c r="V58">
        <v>0.4</v>
      </c>
      <c r="W58" t="s">
        <v>66</v>
      </c>
      <c r="X58">
        <v>2.15</v>
      </c>
      <c r="Y58">
        <v>10</v>
      </c>
      <c r="Z58">
        <v>6.51</v>
      </c>
      <c r="AA58">
        <v>0.44500000000000001</v>
      </c>
      <c r="AB58">
        <v>1.5</v>
      </c>
      <c r="AC58">
        <v>0.06</v>
      </c>
      <c r="AD58">
        <v>3</v>
      </c>
      <c r="AE58">
        <v>6</v>
      </c>
      <c r="AF58">
        <v>2.5000000000000001E-2</v>
      </c>
      <c r="AG58">
        <v>3</v>
      </c>
      <c r="AH58">
        <v>52</v>
      </c>
      <c r="AI58" t="s">
        <v>67</v>
      </c>
      <c r="AJ58">
        <v>400</v>
      </c>
      <c r="AK58">
        <v>0.8</v>
      </c>
      <c r="AL58">
        <v>5</v>
      </c>
      <c r="AM58" t="s">
        <v>68</v>
      </c>
      <c r="AN58">
        <v>15.3</v>
      </c>
      <c r="AO58">
        <v>1.2</v>
      </c>
      <c r="AP58">
        <v>17.5</v>
      </c>
      <c r="AQ58">
        <v>0.3</v>
      </c>
      <c r="AR58" t="s">
        <v>69</v>
      </c>
      <c r="AS58">
        <v>3.2</v>
      </c>
      <c r="AT58">
        <v>850.00000000000011</v>
      </c>
      <c r="AU58">
        <v>0.2</v>
      </c>
      <c r="AV58">
        <v>1.1000000000000001</v>
      </c>
      <c r="AW58">
        <v>60</v>
      </c>
      <c r="AX58">
        <v>57</v>
      </c>
      <c r="AY58">
        <v>7</v>
      </c>
      <c r="AZ58">
        <v>10</v>
      </c>
      <c r="BA58">
        <v>24</v>
      </c>
      <c r="BB58">
        <v>10.9</v>
      </c>
      <c r="BC58">
        <v>23.8</v>
      </c>
      <c r="BD58">
        <v>2.9</v>
      </c>
      <c r="BE58">
        <v>10.5</v>
      </c>
      <c r="BF58">
        <v>2</v>
      </c>
      <c r="BG58">
        <v>0.4</v>
      </c>
      <c r="BH58">
        <v>2</v>
      </c>
      <c r="BI58">
        <v>0.22</v>
      </c>
      <c r="BJ58">
        <v>1.4</v>
      </c>
      <c r="BK58">
        <v>0.26</v>
      </c>
      <c r="BL58">
        <v>0.75</v>
      </c>
      <c r="BM58">
        <v>0.1</v>
      </c>
      <c r="BN58">
        <v>0.65</v>
      </c>
      <c r="BO58">
        <v>0.08</v>
      </c>
      <c r="BP58">
        <f>BB58/38</f>
        <v>0.2868421052631579</v>
      </c>
      <c r="BQ58">
        <f>BC58/80</f>
        <v>0.29749999999999999</v>
      </c>
      <c r="BR58">
        <f>BD58/8.9</f>
        <v>0.32584269662921345</v>
      </c>
      <c r="BS58">
        <f>BE58/32</f>
        <v>0.328125</v>
      </c>
      <c r="BT58">
        <f>BF58/5.6</f>
        <v>0.35714285714285715</v>
      </c>
      <c r="BU58">
        <f>BG58/1.1</f>
        <v>0.36363636363636365</v>
      </c>
      <c r="BV58">
        <f>BH58/4.7</f>
        <v>0.42553191489361702</v>
      </c>
      <c r="BW58">
        <f>BI58/0.77</f>
        <v>0.2857142857142857</v>
      </c>
      <c r="BX58">
        <f>BJ58/4.4</f>
        <v>0.31818181818181812</v>
      </c>
      <c r="BY58">
        <f>AY58/27</f>
        <v>0.25925925925925924</v>
      </c>
      <c r="BZ58">
        <f>BK58/1</f>
        <v>0.26</v>
      </c>
      <c r="CA58">
        <f>BL58/2.9</f>
        <v>0.25862068965517243</v>
      </c>
      <c r="CB58">
        <f>BM58/0.4</f>
        <v>0.25</v>
      </c>
      <c r="CC58">
        <f>BN58/2.8</f>
        <v>0.23214285714285718</v>
      </c>
      <c r="CD58">
        <f>BO58/0.43</f>
        <v>0.18604651162790697</v>
      </c>
    </row>
    <row r="59" spans="1:82" x14ac:dyDescent="0.25">
      <c r="A59" t="s">
        <v>389</v>
      </c>
      <c r="B59">
        <v>68.680000000000007</v>
      </c>
      <c r="C59" t="s">
        <v>203</v>
      </c>
      <c r="D59">
        <f t="shared" si="2"/>
        <v>1.4204545454545454</v>
      </c>
      <c r="E59">
        <f t="shared" si="3"/>
        <v>0.90909090909090917</v>
      </c>
      <c r="F59">
        <f t="shared" si="4"/>
        <v>22.727272727272727</v>
      </c>
      <c r="G59" t="s">
        <v>69</v>
      </c>
      <c r="H59" t="e">
        <v>#VALUE!</v>
      </c>
      <c r="I59">
        <v>1.76</v>
      </c>
      <c r="J59">
        <v>14</v>
      </c>
      <c r="K59">
        <v>80</v>
      </c>
      <c r="L59">
        <v>0.5</v>
      </c>
      <c r="M59">
        <v>0.6</v>
      </c>
      <c r="N59">
        <v>13.3</v>
      </c>
      <c r="O59" t="s">
        <v>65</v>
      </c>
      <c r="P59">
        <v>17</v>
      </c>
      <c r="Q59" t="s">
        <v>120</v>
      </c>
      <c r="R59">
        <v>1.6</v>
      </c>
      <c r="S59">
        <v>40</v>
      </c>
      <c r="T59">
        <v>2.5299999999999998</v>
      </c>
      <c r="U59">
        <v>5.2</v>
      </c>
      <c r="V59">
        <v>0.4</v>
      </c>
      <c r="W59" t="s">
        <v>66</v>
      </c>
      <c r="X59">
        <v>1.56</v>
      </c>
      <c r="Y59">
        <v>20</v>
      </c>
      <c r="Z59">
        <v>6.76</v>
      </c>
      <c r="AA59">
        <v>0.5</v>
      </c>
      <c r="AB59">
        <v>2.5</v>
      </c>
      <c r="AC59">
        <v>7.0000000000000007E-2</v>
      </c>
      <c r="AD59">
        <v>2.5</v>
      </c>
      <c r="AE59">
        <v>10</v>
      </c>
      <c r="AF59">
        <v>0.02</v>
      </c>
      <c r="AG59">
        <v>14</v>
      </c>
      <c r="AH59">
        <v>41</v>
      </c>
      <c r="AI59" t="s">
        <v>67</v>
      </c>
      <c r="AJ59">
        <v>1100</v>
      </c>
      <c r="AK59">
        <v>0.8</v>
      </c>
      <c r="AL59">
        <v>4</v>
      </c>
      <c r="AM59" t="s">
        <v>68</v>
      </c>
      <c r="AN59">
        <v>15.1</v>
      </c>
      <c r="AO59">
        <v>0.9</v>
      </c>
      <c r="AP59">
        <v>23.5</v>
      </c>
      <c r="AQ59">
        <v>0.3</v>
      </c>
      <c r="AR59" t="s">
        <v>69</v>
      </c>
      <c r="AS59">
        <v>2.6</v>
      </c>
      <c r="AT59">
        <v>700.00000000000011</v>
      </c>
      <c r="AU59">
        <v>0.2</v>
      </c>
      <c r="AV59">
        <v>1.6</v>
      </c>
      <c r="AW59">
        <v>40</v>
      </c>
      <c r="AX59">
        <v>36</v>
      </c>
      <c r="AY59">
        <v>8</v>
      </c>
      <c r="AZ59">
        <v>16</v>
      </c>
      <c r="BA59">
        <v>18</v>
      </c>
      <c r="BB59">
        <v>9</v>
      </c>
      <c r="BC59">
        <v>21.1</v>
      </c>
      <c r="BD59">
        <v>2.8</v>
      </c>
      <c r="BE59">
        <v>11.1</v>
      </c>
      <c r="BF59">
        <v>2.25</v>
      </c>
      <c r="BG59">
        <v>0.4</v>
      </c>
      <c r="BH59">
        <v>2</v>
      </c>
      <c r="BI59">
        <v>0.26</v>
      </c>
      <c r="BJ59">
        <v>1.5</v>
      </c>
      <c r="BK59">
        <v>0.26</v>
      </c>
      <c r="BL59">
        <v>0.7</v>
      </c>
      <c r="BM59">
        <v>0.1</v>
      </c>
      <c r="BN59">
        <v>0.6</v>
      </c>
      <c r="BO59">
        <v>0.08</v>
      </c>
      <c r="BP59">
        <f>BB59/38</f>
        <v>0.23684210526315788</v>
      </c>
      <c r="BQ59">
        <f>BC59/80</f>
        <v>0.26375000000000004</v>
      </c>
      <c r="BR59">
        <f>BD59/8.9</f>
        <v>0.3146067415730337</v>
      </c>
      <c r="BS59">
        <f>BE59/32</f>
        <v>0.34687499999999999</v>
      </c>
      <c r="BT59">
        <f>BF59/5.6</f>
        <v>0.4017857142857143</v>
      </c>
      <c r="BU59">
        <f>BG59/1.1</f>
        <v>0.36363636363636365</v>
      </c>
      <c r="BV59">
        <f>BH59/4.7</f>
        <v>0.42553191489361702</v>
      </c>
      <c r="BW59">
        <f>BI59/0.77</f>
        <v>0.33766233766233766</v>
      </c>
      <c r="BX59">
        <f>BJ59/4.4</f>
        <v>0.34090909090909088</v>
      </c>
      <c r="BY59">
        <f>AY59/27</f>
        <v>0.29629629629629628</v>
      </c>
      <c r="BZ59">
        <f>BK59/1</f>
        <v>0.26</v>
      </c>
      <c r="CA59">
        <f>BL59/2.9</f>
        <v>0.24137931034482757</v>
      </c>
      <c r="CB59">
        <f>BM59/0.4</f>
        <v>0.25</v>
      </c>
      <c r="CC59">
        <f>BN59/2.8</f>
        <v>0.2142857142857143</v>
      </c>
      <c r="CD59">
        <f>BO59/0.43</f>
        <v>0.18604651162790697</v>
      </c>
    </row>
    <row r="60" spans="1:82" x14ac:dyDescent="0.25">
      <c r="A60" t="s">
        <v>390</v>
      </c>
      <c r="B60">
        <v>69.75</v>
      </c>
      <c r="C60" t="s">
        <v>203</v>
      </c>
      <c r="D60">
        <f t="shared" si="2"/>
        <v>3.0600461893764432</v>
      </c>
      <c r="E60">
        <f t="shared" si="3"/>
        <v>0.64665127020785218</v>
      </c>
      <c r="F60">
        <f t="shared" si="4"/>
        <v>27.713625866050808</v>
      </c>
      <c r="G60" t="s">
        <v>69</v>
      </c>
      <c r="H60" t="e">
        <v>#VALUE!</v>
      </c>
      <c r="I60">
        <v>8.66</v>
      </c>
      <c r="J60">
        <v>9</v>
      </c>
      <c r="K60">
        <v>280</v>
      </c>
      <c r="L60">
        <v>3.5</v>
      </c>
      <c r="M60">
        <v>1.5</v>
      </c>
      <c r="N60">
        <v>3.43</v>
      </c>
      <c r="O60" t="s">
        <v>65</v>
      </c>
      <c r="P60">
        <v>18</v>
      </c>
      <c r="Q60">
        <v>60</v>
      </c>
      <c r="R60">
        <v>11.2</v>
      </c>
      <c r="S60">
        <v>318</v>
      </c>
      <c r="T60">
        <v>2.88</v>
      </c>
      <c r="U60">
        <v>29.4</v>
      </c>
      <c r="V60">
        <v>2.2000000000000002</v>
      </c>
      <c r="W60" t="s">
        <v>66</v>
      </c>
      <c r="X60">
        <v>6.64</v>
      </c>
      <c r="Y60">
        <v>120</v>
      </c>
      <c r="Z60">
        <v>3.07</v>
      </c>
      <c r="AA60">
        <v>0.14499999999999999</v>
      </c>
      <c r="AB60">
        <v>26.5</v>
      </c>
      <c r="AC60">
        <v>0.08</v>
      </c>
      <c r="AD60">
        <v>11.5</v>
      </c>
      <c r="AE60">
        <v>28</v>
      </c>
      <c r="AF60">
        <v>7.0000000000000007E-2</v>
      </c>
      <c r="AG60">
        <v>12</v>
      </c>
      <c r="AH60">
        <v>263</v>
      </c>
      <c r="AI60" t="s">
        <v>67</v>
      </c>
      <c r="AJ60">
        <v>1350</v>
      </c>
      <c r="AK60">
        <v>1.3</v>
      </c>
      <c r="AL60">
        <v>12</v>
      </c>
      <c r="AM60" t="s">
        <v>68</v>
      </c>
      <c r="AN60">
        <v>23</v>
      </c>
      <c r="AO60">
        <v>4.4000000000000004</v>
      </c>
      <c r="AP60">
        <v>24</v>
      </c>
      <c r="AQ60">
        <v>1.1000000000000001</v>
      </c>
      <c r="AR60" t="s">
        <v>69</v>
      </c>
      <c r="AS60">
        <v>14.3</v>
      </c>
      <c r="AT60">
        <v>3600</v>
      </c>
      <c r="AU60">
        <v>0.6</v>
      </c>
      <c r="AV60">
        <v>5.6</v>
      </c>
      <c r="AW60">
        <v>240</v>
      </c>
      <c r="AX60">
        <v>30</v>
      </c>
      <c r="AY60">
        <v>11</v>
      </c>
      <c r="AZ60">
        <v>28</v>
      </c>
      <c r="BA60">
        <v>96</v>
      </c>
      <c r="BB60">
        <v>28.3</v>
      </c>
      <c r="BC60">
        <v>43.6</v>
      </c>
      <c r="BD60">
        <v>4.5999999999999996</v>
      </c>
      <c r="BE60">
        <v>16</v>
      </c>
      <c r="BF60">
        <v>3</v>
      </c>
      <c r="BG60">
        <v>0.6</v>
      </c>
      <c r="BH60">
        <v>3</v>
      </c>
      <c r="BI60">
        <v>0.36</v>
      </c>
      <c r="BJ60">
        <v>2.15</v>
      </c>
      <c r="BK60">
        <v>0.44</v>
      </c>
      <c r="BL60">
        <v>1.25</v>
      </c>
      <c r="BM60">
        <v>0.2</v>
      </c>
      <c r="BN60">
        <v>1.2</v>
      </c>
      <c r="BO60">
        <v>0.2</v>
      </c>
      <c r="BP60">
        <f>BB60/38</f>
        <v>0.74473684210526314</v>
      </c>
      <c r="BQ60">
        <f>BC60/80</f>
        <v>0.54500000000000004</v>
      </c>
      <c r="BR60">
        <f>BD60/8.9</f>
        <v>0.51685393258426959</v>
      </c>
      <c r="BS60">
        <f>BE60/32</f>
        <v>0.5</v>
      </c>
      <c r="BT60">
        <f>BF60/5.6</f>
        <v>0.5357142857142857</v>
      </c>
      <c r="BU60">
        <f>BG60/1.1</f>
        <v>0.54545454545454541</v>
      </c>
      <c r="BV60">
        <f>BH60/4.7</f>
        <v>0.63829787234042545</v>
      </c>
      <c r="BW60">
        <f>BI60/0.77</f>
        <v>0.46753246753246752</v>
      </c>
      <c r="BX60">
        <f>BJ60/4.4</f>
        <v>0.48863636363636359</v>
      </c>
      <c r="BY60">
        <f>AY60/27</f>
        <v>0.40740740740740738</v>
      </c>
      <c r="BZ60">
        <f>BK60/1</f>
        <v>0.44</v>
      </c>
      <c r="CA60">
        <f>BL60/2.9</f>
        <v>0.43103448275862072</v>
      </c>
      <c r="CB60">
        <f>BM60/0.4</f>
        <v>0.5</v>
      </c>
      <c r="CC60">
        <f>BN60/2.8</f>
        <v>0.4285714285714286</v>
      </c>
      <c r="CD60">
        <f>BO60/0.43</f>
        <v>0.46511627906976749</v>
      </c>
    </row>
    <row r="61" spans="1:82" x14ac:dyDescent="0.25">
      <c r="A61" t="s">
        <v>391</v>
      </c>
      <c r="B61">
        <v>70.599999999999994</v>
      </c>
      <c r="C61" t="s">
        <v>203</v>
      </c>
      <c r="D61">
        <f t="shared" si="2"/>
        <v>0.76142131979695438</v>
      </c>
      <c r="E61">
        <f t="shared" si="3"/>
        <v>0.86294416243654826</v>
      </c>
      <c r="F61">
        <f t="shared" si="4"/>
        <v>10.152284263959391</v>
      </c>
      <c r="G61" t="s">
        <v>69</v>
      </c>
      <c r="H61" t="e">
        <v>#VALUE!</v>
      </c>
      <c r="I61">
        <v>3.94</v>
      </c>
      <c r="J61">
        <v>7</v>
      </c>
      <c r="K61">
        <v>180</v>
      </c>
      <c r="L61">
        <v>2</v>
      </c>
      <c r="M61">
        <v>0.6</v>
      </c>
      <c r="N61">
        <v>4.3499999999999996</v>
      </c>
      <c r="O61" t="s">
        <v>65</v>
      </c>
      <c r="P61">
        <v>15</v>
      </c>
      <c r="Q61">
        <v>20</v>
      </c>
      <c r="R61">
        <v>4.0999999999999996</v>
      </c>
      <c r="S61">
        <v>50</v>
      </c>
      <c r="T61">
        <v>2.65</v>
      </c>
      <c r="U61">
        <v>12</v>
      </c>
      <c r="V61">
        <v>1</v>
      </c>
      <c r="W61" t="s">
        <v>66</v>
      </c>
      <c r="X61">
        <v>2.97</v>
      </c>
      <c r="Y61">
        <v>40</v>
      </c>
      <c r="Z61">
        <v>2.99</v>
      </c>
      <c r="AA61">
        <v>0.19500000000000001</v>
      </c>
      <c r="AB61">
        <v>3</v>
      </c>
      <c r="AC61">
        <v>0.06</v>
      </c>
      <c r="AD61">
        <v>6</v>
      </c>
      <c r="AE61">
        <v>18</v>
      </c>
      <c r="AF61">
        <v>0.05</v>
      </c>
      <c r="AG61">
        <v>9</v>
      </c>
      <c r="AH61">
        <v>98</v>
      </c>
      <c r="AI61" t="s">
        <v>67</v>
      </c>
      <c r="AJ61">
        <v>1950</v>
      </c>
      <c r="AK61">
        <v>0.8</v>
      </c>
      <c r="AL61">
        <v>7</v>
      </c>
      <c r="AM61" t="s">
        <v>68</v>
      </c>
      <c r="AN61">
        <v>29.7</v>
      </c>
      <c r="AO61">
        <v>2.4</v>
      </c>
      <c r="AP61">
        <v>19.5</v>
      </c>
      <c r="AQ61">
        <v>0.5</v>
      </c>
      <c r="AR61" t="s">
        <v>69</v>
      </c>
      <c r="AS61">
        <v>6.3</v>
      </c>
      <c r="AT61">
        <v>1700.0000000000002</v>
      </c>
      <c r="AU61">
        <v>0.3</v>
      </c>
      <c r="AV61">
        <v>3.4</v>
      </c>
      <c r="AW61">
        <v>40</v>
      </c>
      <c r="AX61">
        <v>36</v>
      </c>
      <c r="AY61">
        <v>7</v>
      </c>
      <c r="AZ61">
        <v>32</v>
      </c>
      <c r="BA61">
        <v>45</v>
      </c>
      <c r="BB61">
        <v>23.9</v>
      </c>
      <c r="BC61">
        <v>34.200000000000003</v>
      </c>
      <c r="BD61">
        <v>3.25</v>
      </c>
      <c r="BE61">
        <v>10.8</v>
      </c>
      <c r="BF61">
        <v>1.95</v>
      </c>
      <c r="BG61">
        <v>0.4</v>
      </c>
      <c r="BH61">
        <v>1.8</v>
      </c>
      <c r="BI61">
        <v>0.22</v>
      </c>
      <c r="BJ61">
        <v>1.3</v>
      </c>
      <c r="BK61">
        <v>0.26</v>
      </c>
      <c r="BL61">
        <v>0.8</v>
      </c>
      <c r="BM61">
        <v>0.1</v>
      </c>
      <c r="BN61">
        <v>0.7</v>
      </c>
      <c r="BO61">
        <v>0.1</v>
      </c>
      <c r="BP61">
        <f>BB61/38</f>
        <v>0.62894736842105259</v>
      </c>
      <c r="BQ61">
        <f>BC61/80</f>
        <v>0.42750000000000005</v>
      </c>
      <c r="BR61">
        <f>BD61/8.9</f>
        <v>0.3651685393258427</v>
      </c>
      <c r="BS61">
        <f>BE61/32</f>
        <v>0.33750000000000002</v>
      </c>
      <c r="BT61">
        <f>BF61/5.6</f>
        <v>0.34821428571428575</v>
      </c>
      <c r="BU61">
        <f>BG61/1.1</f>
        <v>0.36363636363636365</v>
      </c>
      <c r="BV61">
        <f>BH61/4.7</f>
        <v>0.38297872340425532</v>
      </c>
      <c r="BW61">
        <f>BI61/0.77</f>
        <v>0.2857142857142857</v>
      </c>
      <c r="BX61">
        <f>BJ61/4.4</f>
        <v>0.29545454545454541</v>
      </c>
      <c r="BY61">
        <f>AY61/27</f>
        <v>0.25925925925925924</v>
      </c>
      <c r="BZ61">
        <f>BK61/1</f>
        <v>0.26</v>
      </c>
      <c r="CA61">
        <f>BL61/2.9</f>
        <v>0.27586206896551724</v>
      </c>
      <c r="CB61">
        <f>BM61/0.4</f>
        <v>0.25</v>
      </c>
      <c r="CC61">
        <f>BN61/2.8</f>
        <v>0.25</v>
      </c>
      <c r="CD61">
        <f>BO61/0.43</f>
        <v>0.23255813953488375</v>
      </c>
    </row>
    <row r="62" spans="1:82" x14ac:dyDescent="0.25">
      <c r="A62" t="s">
        <v>392</v>
      </c>
      <c r="B62">
        <v>71.650000000000006</v>
      </c>
      <c r="C62" t="s">
        <v>203</v>
      </c>
      <c r="D62">
        <f t="shared" si="2"/>
        <v>0.18348623853211007</v>
      </c>
      <c r="E62">
        <f t="shared" si="3"/>
        <v>0.95412844036697253</v>
      </c>
      <c r="F62">
        <f t="shared" si="4"/>
        <v>7.3394495412844032</v>
      </c>
      <c r="G62" t="s">
        <v>69</v>
      </c>
      <c r="H62" t="e">
        <v>#VALUE!</v>
      </c>
      <c r="I62">
        <v>5.45</v>
      </c>
      <c r="J62">
        <v>4</v>
      </c>
      <c r="K62">
        <v>700</v>
      </c>
      <c r="L62">
        <v>3</v>
      </c>
      <c r="M62">
        <v>0.2</v>
      </c>
      <c r="N62">
        <v>8.56</v>
      </c>
      <c r="O62" t="s">
        <v>65</v>
      </c>
      <c r="P62">
        <v>18</v>
      </c>
      <c r="Q62">
        <v>20</v>
      </c>
      <c r="R62">
        <v>7.9</v>
      </c>
      <c r="S62">
        <v>22</v>
      </c>
      <c r="T62">
        <v>2.4300000000000002</v>
      </c>
      <c r="U62">
        <v>15.8</v>
      </c>
      <c r="V62">
        <v>2.4</v>
      </c>
      <c r="W62" t="s">
        <v>66</v>
      </c>
      <c r="X62">
        <v>3.94</v>
      </c>
      <c r="Y62">
        <v>60</v>
      </c>
      <c r="Z62">
        <v>5.41</v>
      </c>
      <c r="AA62">
        <v>0.39</v>
      </c>
      <c r="AB62">
        <v>1</v>
      </c>
      <c r="AC62">
        <v>7.0000000000000007E-2</v>
      </c>
      <c r="AD62">
        <v>10</v>
      </c>
      <c r="AE62">
        <v>20</v>
      </c>
      <c r="AF62">
        <v>0.05</v>
      </c>
      <c r="AG62">
        <v>17</v>
      </c>
      <c r="AH62">
        <v>150</v>
      </c>
      <c r="AI62" t="s">
        <v>67</v>
      </c>
      <c r="AJ62">
        <v>2250</v>
      </c>
      <c r="AK62">
        <v>1</v>
      </c>
      <c r="AL62">
        <v>8</v>
      </c>
      <c r="AM62" t="s">
        <v>68</v>
      </c>
      <c r="AN62">
        <v>18.5</v>
      </c>
      <c r="AO62">
        <v>4.3</v>
      </c>
      <c r="AP62">
        <v>29</v>
      </c>
      <c r="AQ62">
        <v>1</v>
      </c>
      <c r="AR62" t="s">
        <v>69</v>
      </c>
      <c r="AS62">
        <v>16</v>
      </c>
      <c r="AT62">
        <v>1850</v>
      </c>
      <c r="AU62">
        <v>0.3</v>
      </c>
      <c r="AV62">
        <v>5.2</v>
      </c>
      <c r="AW62">
        <v>40</v>
      </c>
      <c r="AX62">
        <v>24</v>
      </c>
      <c r="AY62">
        <v>15</v>
      </c>
      <c r="AZ62">
        <v>20</v>
      </c>
      <c r="BA62">
        <v>98</v>
      </c>
      <c r="BB62">
        <v>34.4</v>
      </c>
      <c r="BC62">
        <v>71.599999999999994</v>
      </c>
      <c r="BD62">
        <v>8.4499999999999993</v>
      </c>
      <c r="BE62">
        <v>29</v>
      </c>
      <c r="BF62">
        <v>4.3499999999999996</v>
      </c>
      <c r="BG62">
        <v>0.8</v>
      </c>
      <c r="BH62">
        <v>3.6</v>
      </c>
      <c r="BI62">
        <v>0.5</v>
      </c>
      <c r="BJ62">
        <v>3</v>
      </c>
      <c r="BK62">
        <v>0.57999999999999996</v>
      </c>
      <c r="BL62">
        <v>1.7</v>
      </c>
      <c r="BM62">
        <v>0.25</v>
      </c>
      <c r="BN62">
        <v>1.65</v>
      </c>
      <c r="BO62">
        <v>0.24</v>
      </c>
      <c r="BP62">
        <f>BB62/38</f>
        <v>0.90526315789473677</v>
      </c>
      <c r="BQ62">
        <f>BC62/80</f>
        <v>0.89499999999999991</v>
      </c>
      <c r="BR62">
        <f>BD62/8.9</f>
        <v>0.94943820224719089</v>
      </c>
      <c r="BS62">
        <f>BE62/32</f>
        <v>0.90625</v>
      </c>
      <c r="BT62">
        <f>BF62/5.6</f>
        <v>0.7767857142857143</v>
      </c>
      <c r="BU62">
        <f>BG62/1.1</f>
        <v>0.72727272727272729</v>
      </c>
      <c r="BV62">
        <f>BH62/4.7</f>
        <v>0.76595744680851063</v>
      </c>
      <c r="BW62">
        <f>BI62/0.77</f>
        <v>0.64935064935064934</v>
      </c>
      <c r="BX62">
        <f>BJ62/4.4</f>
        <v>0.68181818181818177</v>
      </c>
      <c r="BY62">
        <f>AY62/27</f>
        <v>0.55555555555555558</v>
      </c>
      <c r="BZ62">
        <f>BK62/1</f>
        <v>0.57999999999999996</v>
      </c>
      <c r="CA62">
        <f>BL62/2.9</f>
        <v>0.58620689655172409</v>
      </c>
      <c r="CB62">
        <f>BM62/0.4</f>
        <v>0.625</v>
      </c>
      <c r="CC62">
        <f>BN62/2.8</f>
        <v>0.5892857142857143</v>
      </c>
      <c r="CD62">
        <f>BO62/0.43</f>
        <v>0.55813953488372092</v>
      </c>
    </row>
    <row r="63" spans="1:82" x14ac:dyDescent="0.25">
      <c r="A63" t="s">
        <v>393</v>
      </c>
      <c r="B63">
        <v>73.010000000000005</v>
      </c>
      <c r="C63" t="s">
        <v>203</v>
      </c>
      <c r="D63">
        <f t="shared" si="2"/>
        <v>0.32154340836012862</v>
      </c>
      <c r="E63">
        <f t="shared" si="3"/>
        <v>0.61093247588424437</v>
      </c>
      <c r="F63">
        <f t="shared" si="4"/>
        <v>12.861736334405146</v>
      </c>
      <c r="G63" t="s">
        <v>69</v>
      </c>
      <c r="H63" t="e">
        <v>#VALUE!</v>
      </c>
      <c r="I63">
        <v>3.11</v>
      </c>
      <c r="J63">
        <v>5</v>
      </c>
      <c r="K63">
        <v>100</v>
      </c>
      <c r="L63">
        <v>1.5</v>
      </c>
      <c r="M63">
        <v>0.9</v>
      </c>
      <c r="N63">
        <v>8.14</v>
      </c>
      <c r="O63" t="s">
        <v>65</v>
      </c>
      <c r="P63">
        <v>19</v>
      </c>
      <c r="Q63">
        <v>20</v>
      </c>
      <c r="R63">
        <v>4</v>
      </c>
      <c r="S63">
        <v>8</v>
      </c>
      <c r="T63">
        <v>2.62</v>
      </c>
      <c r="U63">
        <v>9.1999999999999993</v>
      </c>
      <c r="V63">
        <v>0.8</v>
      </c>
      <c r="W63" t="s">
        <v>66</v>
      </c>
      <c r="X63">
        <v>2.12</v>
      </c>
      <c r="Y63">
        <v>30</v>
      </c>
      <c r="Z63">
        <v>4.93</v>
      </c>
      <c r="AA63">
        <v>0.4</v>
      </c>
      <c r="AB63">
        <v>1</v>
      </c>
      <c r="AC63">
        <v>0.06</v>
      </c>
      <c r="AD63">
        <v>5</v>
      </c>
      <c r="AE63">
        <v>14</v>
      </c>
      <c r="AF63">
        <v>4.4999999999999998E-2</v>
      </c>
      <c r="AG63">
        <v>5</v>
      </c>
      <c r="AH63">
        <v>82.5</v>
      </c>
      <c r="AI63" t="s">
        <v>67</v>
      </c>
      <c r="AJ63">
        <v>1850</v>
      </c>
      <c r="AK63">
        <v>1</v>
      </c>
      <c r="AL63">
        <v>6</v>
      </c>
      <c r="AM63" t="s">
        <v>68</v>
      </c>
      <c r="AN63">
        <v>23.1</v>
      </c>
      <c r="AO63">
        <v>2</v>
      </c>
      <c r="AP63">
        <v>22</v>
      </c>
      <c r="AQ63">
        <v>0.4</v>
      </c>
      <c r="AR63" t="s">
        <v>69</v>
      </c>
      <c r="AS63">
        <v>5.4</v>
      </c>
      <c r="AT63">
        <v>1200</v>
      </c>
      <c r="AU63">
        <v>0.2</v>
      </c>
      <c r="AV63">
        <v>1.9</v>
      </c>
      <c r="AW63">
        <v>40</v>
      </c>
      <c r="AX63">
        <v>36</v>
      </c>
      <c r="AY63">
        <v>13</v>
      </c>
      <c r="AZ63">
        <v>12</v>
      </c>
      <c r="BA63">
        <v>34</v>
      </c>
      <c r="BB63">
        <v>23.1</v>
      </c>
      <c r="BC63">
        <v>42.1</v>
      </c>
      <c r="BD63">
        <v>4.7</v>
      </c>
      <c r="BE63">
        <v>17.100000000000001</v>
      </c>
      <c r="BF63">
        <v>3.3</v>
      </c>
      <c r="BG63">
        <v>0.65</v>
      </c>
      <c r="BH63">
        <v>2.8</v>
      </c>
      <c r="BI63">
        <v>0.38</v>
      </c>
      <c r="BJ63">
        <v>2.35</v>
      </c>
      <c r="BK63">
        <v>0.42</v>
      </c>
      <c r="BL63">
        <v>1.2</v>
      </c>
      <c r="BM63">
        <v>0.15</v>
      </c>
      <c r="BN63">
        <v>1.1000000000000001</v>
      </c>
      <c r="BO63">
        <v>0.16</v>
      </c>
      <c r="BP63">
        <f>BB63/38</f>
        <v>0.60789473684210527</v>
      </c>
      <c r="BQ63">
        <f>BC63/80</f>
        <v>0.52625</v>
      </c>
      <c r="BR63">
        <f>BD63/8.9</f>
        <v>0.5280898876404494</v>
      </c>
      <c r="BS63">
        <f>BE63/32</f>
        <v>0.53437500000000004</v>
      </c>
      <c r="BT63">
        <f>BF63/5.6</f>
        <v>0.5892857142857143</v>
      </c>
      <c r="BU63">
        <f>BG63/1.1</f>
        <v>0.59090909090909083</v>
      </c>
      <c r="BV63">
        <f>BH63/4.7</f>
        <v>0.5957446808510638</v>
      </c>
      <c r="BW63">
        <f>BI63/0.77</f>
        <v>0.4935064935064935</v>
      </c>
      <c r="BX63">
        <f>BJ63/4.4</f>
        <v>0.53409090909090906</v>
      </c>
      <c r="BY63">
        <f>AY63/27</f>
        <v>0.48148148148148145</v>
      </c>
      <c r="BZ63">
        <f>BK63/1</f>
        <v>0.42</v>
      </c>
      <c r="CA63">
        <f>BL63/2.9</f>
        <v>0.41379310344827586</v>
      </c>
      <c r="CB63">
        <f>BM63/0.4</f>
        <v>0.37499999999999994</v>
      </c>
      <c r="CC63">
        <f>BN63/2.8</f>
        <v>0.3928571428571429</v>
      </c>
      <c r="CD63">
        <f>BO63/0.43</f>
        <v>0.37209302325581395</v>
      </c>
    </row>
    <row r="64" spans="1:82" x14ac:dyDescent="0.25">
      <c r="A64" t="s">
        <v>394</v>
      </c>
      <c r="B64">
        <v>74.790000000000006</v>
      </c>
      <c r="C64" t="s">
        <v>203</v>
      </c>
      <c r="D64">
        <f t="shared" si="2"/>
        <v>0.82644628099173556</v>
      </c>
      <c r="E64">
        <f t="shared" si="3"/>
        <v>0.71625344352617082</v>
      </c>
      <c r="F64">
        <f t="shared" si="4"/>
        <v>11.019283746556475</v>
      </c>
      <c r="G64" t="s">
        <v>69</v>
      </c>
      <c r="H64" t="e">
        <v>#VALUE!</v>
      </c>
      <c r="I64">
        <v>3.63</v>
      </c>
      <c r="J64">
        <v>4</v>
      </c>
      <c r="K64">
        <v>5220</v>
      </c>
      <c r="L64">
        <v>1</v>
      </c>
      <c r="M64">
        <v>0.8</v>
      </c>
      <c r="N64">
        <v>10.7</v>
      </c>
      <c r="O64" t="s">
        <v>65</v>
      </c>
      <c r="P64">
        <v>18</v>
      </c>
      <c r="Q64">
        <v>20</v>
      </c>
      <c r="R64">
        <v>3.9</v>
      </c>
      <c r="S64">
        <v>12</v>
      </c>
      <c r="T64">
        <v>2.5499999999999998</v>
      </c>
      <c r="U64">
        <v>8</v>
      </c>
      <c r="V64">
        <v>1.2</v>
      </c>
      <c r="W64" t="s">
        <v>66</v>
      </c>
      <c r="X64">
        <v>3.08</v>
      </c>
      <c r="Y64">
        <v>30</v>
      </c>
      <c r="Z64">
        <v>6.31</v>
      </c>
      <c r="AA64">
        <v>0.22</v>
      </c>
      <c r="AB64">
        <v>3</v>
      </c>
      <c r="AC64">
        <v>7.0000000000000007E-2</v>
      </c>
      <c r="AD64">
        <v>5</v>
      </c>
      <c r="AE64">
        <v>4</v>
      </c>
      <c r="AF64">
        <v>0.05</v>
      </c>
      <c r="AG64">
        <v>4</v>
      </c>
      <c r="AH64">
        <v>94.5</v>
      </c>
      <c r="AI64" t="s">
        <v>67</v>
      </c>
      <c r="AJ64">
        <v>1300</v>
      </c>
      <c r="AK64">
        <v>0.7</v>
      </c>
      <c r="AL64">
        <v>7</v>
      </c>
      <c r="AM64" t="s">
        <v>68</v>
      </c>
      <c r="AN64">
        <v>16.8</v>
      </c>
      <c r="AO64">
        <v>1.9</v>
      </c>
      <c r="AP64">
        <v>103</v>
      </c>
      <c r="AQ64">
        <v>0.5</v>
      </c>
      <c r="AR64" t="s">
        <v>69</v>
      </c>
      <c r="AS64">
        <v>6</v>
      </c>
      <c r="AT64">
        <v>1600</v>
      </c>
      <c r="AU64">
        <v>0.3</v>
      </c>
      <c r="AV64">
        <v>2.6</v>
      </c>
      <c r="AW64">
        <v>40</v>
      </c>
      <c r="AX64">
        <v>57</v>
      </c>
      <c r="AY64">
        <v>13</v>
      </c>
      <c r="AZ64" t="s">
        <v>81</v>
      </c>
      <c r="BA64">
        <v>44</v>
      </c>
      <c r="BB64">
        <v>21</v>
      </c>
      <c r="BC64">
        <v>40.1</v>
      </c>
      <c r="BD64">
        <v>4.5</v>
      </c>
      <c r="BE64">
        <v>16.5</v>
      </c>
      <c r="BF64">
        <v>3.65</v>
      </c>
      <c r="BG64">
        <v>0.85</v>
      </c>
      <c r="BH64">
        <v>3.2</v>
      </c>
      <c r="BI64">
        <v>0.44</v>
      </c>
      <c r="BJ64">
        <v>2.4</v>
      </c>
      <c r="BK64">
        <v>0.48</v>
      </c>
      <c r="BL64">
        <v>1.35</v>
      </c>
      <c r="BM64">
        <v>0.15</v>
      </c>
      <c r="BN64">
        <v>1.1499999999999999</v>
      </c>
      <c r="BO64">
        <v>0.18</v>
      </c>
      <c r="BP64">
        <f>BB64/38</f>
        <v>0.55263157894736847</v>
      </c>
      <c r="BQ64">
        <f>BC64/80</f>
        <v>0.50124999999999997</v>
      </c>
      <c r="BR64">
        <f>BD64/8.9</f>
        <v>0.5056179775280899</v>
      </c>
      <c r="BS64">
        <f>BE64/32</f>
        <v>0.515625</v>
      </c>
      <c r="BT64">
        <f>BF64/5.6</f>
        <v>0.6517857142857143</v>
      </c>
      <c r="BU64">
        <f>BG64/1.1</f>
        <v>0.7727272727272726</v>
      </c>
      <c r="BV64">
        <f>BH64/4.7</f>
        <v>0.68085106382978722</v>
      </c>
      <c r="BW64">
        <f>BI64/0.77</f>
        <v>0.5714285714285714</v>
      </c>
      <c r="BX64">
        <f>BJ64/4.4</f>
        <v>0.54545454545454541</v>
      </c>
      <c r="BY64">
        <f>AY64/27</f>
        <v>0.48148148148148145</v>
      </c>
      <c r="BZ64">
        <f>BK64/1</f>
        <v>0.48</v>
      </c>
      <c r="CA64">
        <f>BL64/2.9</f>
        <v>0.46551724137931039</v>
      </c>
      <c r="CB64">
        <f>BM64/0.4</f>
        <v>0.37499999999999994</v>
      </c>
      <c r="CC64">
        <f>BN64/2.8</f>
        <v>0.4107142857142857</v>
      </c>
      <c r="CD64">
        <f>BO64/0.43</f>
        <v>0.41860465116279066</v>
      </c>
    </row>
    <row r="65" spans="1:82" x14ac:dyDescent="0.25">
      <c r="A65" t="s">
        <v>395</v>
      </c>
      <c r="B65">
        <v>76.209999999999994</v>
      </c>
      <c r="C65" t="s">
        <v>203</v>
      </c>
      <c r="D65" t="e">
        <f t="shared" si="2"/>
        <v>#VALUE!</v>
      </c>
      <c r="E65">
        <f t="shared" si="3"/>
        <v>0.73372781065088766</v>
      </c>
      <c r="F65">
        <f t="shared" si="4"/>
        <v>11.834319526627221</v>
      </c>
      <c r="G65" t="s">
        <v>69</v>
      </c>
      <c r="H65" t="e">
        <v>#VALUE!</v>
      </c>
      <c r="I65">
        <v>8.4499999999999993</v>
      </c>
      <c r="J65">
        <v>2</v>
      </c>
      <c r="K65">
        <v>220</v>
      </c>
      <c r="L65">
        <v>5</v>
      </c>
      <c r="M65">
        <v>0.4</v>
      </c>
      <c r="N65">
        <v>4.3</v>
      </c>
      <c r="O65" t="s">
        <v>65</v>
      </c>
      <c r="P65">
        <v>13</v>
      </c>
      <c r="Q65">
        <v>60</v>
      </c>
      <c r="R65">
        <v>16.399999999999999</v>
      </c>
      <c r="S65">
        <v>30</v>
      </c>
      <c r="T65">
        <v>3.54</v>
      </c>
      <c r="U65">
        <v>23.6</v>
      </c>
      <c r="V65">
        <v>2</v>
      </c>
      <c r="W65" t="s">
        <v>66</v>
      </c>
      <c r="X65">
        <v>5.12</v>
      </c>
      <c r="Y65">
        <v>70</v>
      </c>
      <c r="Z65">
        <v>3.79</v>
      </c>
      <c r="AA65">
        <v>6.5000000000000002E-2</v>
      </c>
      <c r="AB65" t="s">
        <v>65</v>
      </c>
      <c r="AC65">
        <v>0.08</v>
      </c>
      <c r="AD65">
        <v>10.5</v>
      </c>
      <c r="AE65">
        <v>32</v>
      </c>
      <c r="AF65">
        <v>0.08</v>
      </c>
      <c r="AG65">
        <v>4</v>
      </c>
      <c r="AH65">
        <v>279</v>
      </c>
      <c r="AI65" t="s">
        <v>67</v>
      </c>
      <c r="AJ65">
        <v>150</v>
      </c>
      <c r="AK65">
        <v>1.5</v>
      </c>
      <c r="AL65">
        <v>14</v>
      </c>
      <c r="AM65" t="s">
        <v>68</v>
      </c>
      <c r="AN65">
        <v>23.4</v>
      </c>
      <c r="AO65">
        <v>3.5</v>
      </c>
      <c r="AP65">
        <v>42</v>
      </c>
      <c r="AQ65">
        <v>1</v>
      </c>
      <c r="AR65" t="s">
        <v>69</v>
      </c>
      <c r="AS65">
        <v>14.2</v>
      </c>
      <c r="AT65">
        <v>3100</v>
      </c>
      <c r="AU65">
        <v>0.6</v>
      </c>
      <c r="AV65">
        <v>6.2</v>
      </c>
      <c r="AW65">
        <v>100</v>
      </c>
      <c r="AX65">
        <v>21</v>
      </c>
      <c r="AY65">
        <v>17</v>
      </c>
      <c r="AZ65">
        <v>32</v>
      </c>
      <c r="BA65">
        <v>80</v>
      </c>
      <c r="BB65">
        <v>54.7</v>
      </c>
      <c r="BC65">
        <v>104</v>
      </c>
      <c r="BD65">
        <v>11.6</v>
      </c>
      <c r="BE65">
        <v>36.299999999999997</v>
      </c>
      <c r="BF65">
        <v>4.3499999999999996</v>
      </c>
      <c r="BG65">
        <v>1.05</v>
      </c>
      <c r="BH65">
        <v>4</v>
      </c>
      <c r="BI65">
        <v>0.52</v>
      </c>
      <c r="BJ65">
        <v>3.3</v>
      </c>
      <c r="BK65">
        <v>0.62</v>
      </c>
      <c r="BL65">
        <v>1.8</v>
      </c>
      <c r="BM65">
        <v>0.25</v>
      </c>
      <c r="BN65">
        <v>1.7</v>
      </c>
      <c r="BO65">
        <v>0.24</v>
      </c>
      <c r="BP65">
        <f>BB65/38</f>
        <v>1.4394736842105265</v>
      </c>
      <c r="BQ65">
        <f>BC65/80</f>
        <v>1.3</v>
      </c>
      <c r="BR65">
        <f>BD65/8.9</f>
        <v>1.3033707865168538</v>
      </c>
      <c r="BS65">
        <f>BE65/32</f>
        <v>1.1343749999999999</v>
      </c>
      <c r="BT65">
        <f>BF65/5.6</f>
        <v>0.7767857142857143</v>
      </c>
      <c r="BU65">
        <f>BG65/1.1</f>
        <v>0.95454545454545447</v>
      </c>
      <c r="BV65">
        <f>BH65/4.7</f>
        <v>0.85106382978723405</v>
      </c>
      <c r="BW65">
        <f>BI65/0.77</f>
        <v>0.67532467532467533</v>
      </c>
      <c r="BX65">
        <f>BJ65/4.4</f>
        <v>0.74999999999999989</v>
      </c>
      <c r="BY65">
        <f>AY65/27</f>
        <v>0.62962962962962965</v>
      </c>
      <c r="BZ65">
        <f>BK65/1</f>
        <v>0.62</v>
      </c>
      <c r="CA65">
        <f>BL65/2.9</f>
        <v>0.62068965517241381</v>
      </c>
      <c r="CB65">
        <f>BM65/0.4</f>
        <v>0.625</v>
      </c>
      <c r="CC65">
        <f>BN65/2.8</f>
        <v>0.60714285714285721</v>
      </c>
      <c r="CD65">
        <f>BO65/0.43</f>
        <v>0.55813953488372092</v>
      </c>
    </row>
    <row r="66" spans="1:82" x14ac:dyDescent="0.25">
      <c r="A66" t="s">
        <v>396</v>
      </c>
      <c r="B66">
        <v>77.2</v>
      </c>
      <c r="C66" t="s">
        <v>203</v>
      </c>
      <c r="D66" t="e">
        <f t="shared" si="2"/>
        <v>#VALUE!</v>
      </c>
      <c r="E66">
        <f t="shared" si="3"/>
        <v>0.73800738007380073</v>
      </c>
      <c r="F66">
        <f t="shared" si="4"/>
        <v>14.760147601476016</v>
      </c>
      <c r="G66" t="s">
        <v>69</v>
      </c>
      <c r="H66" t="e">
        <v>#VALUE!</v>
      </c>
      <c r="I66">
        <v>5.42</v>
      </c>
      <c r="J66" t="s">
        <v>122</v>
      </c>
      <c r="K66">
        <v>180</v>
      </c>
      <c r="L66">
        <v>3.5</v>
      </c>
      <c r="M66">
        <v>0.2</v>
      </c>
      <c r="N66">
        <v>8.44</v>
      </c>
      <c r="O66" t="s">
        <v>65</v>
      </c>
      <c r="P66">
        <v>15</v>
      </c>
      <c r="Q66">
        <v>40</v>
      </c>
      <c r="R66">
        <v>9.1999999999999993</v>
      </c>
      <c r="S66">
        <v>4</v>
      </c>
      <c r="T66">
        <v>2.91</v>
      </c>
      <c r="U66">
        <v>17.399999999999999</v>
      </c>
      <c r="V66">
        <v>1.2</v>
      </c>
      <c r="W66" t="s">
        <v>66</v>
      </c>
      <c r="X66">
        <v>3.36</v>
      </c>
      <c r="Y66">
        <v>40</v>
      </c>
      <c r="Z66">
        <v>5.71</v>
      </c>
      <c r="AA66">
        <v>0.1</v>
      </c>
      <c r="AB66" t="s">
        <v>65</v>
      </c>
      <c r="AC66">
        <v>0.06</v>
      </c>
      <c r="AD66">
        <v>7.5</v>
      </c>
      <c r="AE66">
        <v>22</v>
      </c>
      <c r="AF66">
        <v>0.05</v>
      </c>
      <c r="AG66">
        <v>3</v>
      </c>
      <c r="AH66">
        <v>159</v>
      </c>
      <c r="AI66" t="s">
        <v>67</v>
      </c>
      <c r="AJ66" t="s">
        <v>77</v>
      </c>
      <c r="AK66">
        <v>0.9</v>
      </c>
      <c r="AL66">
        <v>11</v>
      </c>
      <c r="AM66" t="s">
        <v>68</v>
      </c>
      <c r="AN66">
        <v>19.7</v>
      </c>
      <c r="AO66">
        <v>2.7</v>
      </c>
      <c r="AP66">
        <v>29.5</v>
      </c>
      <c r="AQ66">
        <v>0.6</v>
      </c>
      <c r="AR66" t="s">
        <v>69</v>
      </c>
      <c r="AS66">
        <v>8.1</v>
      </c>
      <c r="AT66">
        <v>2250</v>
      </c>
      <c r="AU66">
        <v>0.3</v>
      </c>
      <c r="AV66">
        <v>4</v>
      </c>
      <c r="AW66">
        <v>80</v>
      </c>
      <c r="AX66">
        <v>36</v>
      </c>
      <c r="AY66">
        <v>14</v>
      </c>
      <c r="AZ66">
        <v>22</v>
      </c>
      <c r="BA66">
        <v>54</v>
      </c>
      <c r="BB66">
        <v>28.5</v>
      </c>
      <c r="BC66">
        <v>55.4</v>
      </c>
      <c r="BD66">
        <v>6.4</v>
      </c>
      <c r="BE66">
        <v>21.6</v>
      </c>
      <c r="BF66">
        <v>3.3</v>
      </c>
      <c r="BG66">
        <v>0.7</v>
      </c>
      <c r="BH66">
        <v>3.2</v>
      </c>
      <c r="BI66">
        <v>0.44</v>
      </c>
      <c r="BJ66">
        <v>2.7</v>
      </c>
      <c r="BK66">
        <v>0.52</v>
      </c>
      <c r="BL66">
        <v>1.5</v>
      </c>
      <c r="BM66">
        <v>0.2</v>
      </c>
      <c r="BN66">
        <v>1.35</v>
      </c>
      <c r="BO66">
        <v>0.2</v>
      </c>
      <c r="BP66">
        <f>BB66/38</f>
        <v>0.75</v>
      </c>
      <c r="BQ66">
        <f>BC66/80</f>
        <v>0.6925</v>
      </c>
      <c r="BR66">
        <f>BD66/8.9</f>
        <v>0.7191011235955056</v>
      </c>
      <c r="BS66">
        <f>BE66/32</f>
        <v>0.67500000000000004</v>
      </c>
      <c r="BT66">
        <f>BF66/5.6</f>
        <v>0.5892857142857143</v>
      </c>
      <c r="BU66">
        <f>BG66/1.1</f>
        <v>0.63636363636363624</v>
      </c>
      <c r="BV66">
        <f>BH66/4.7</f>
        <v>0.68085106382978722</v>
      </c>
      <c r="BW66">
        <f>BI66/0.77</f>
        <v>0.5714285714285714</v>
      </c>
      <c r="BX66">
        <f>BJ66/4.4</f>
        <v>0.61363636363636365</v>
      </c>
      <c r="BY66">
        <f>AY66/27</f>
        <v>0.51851851851851849</v>
      </c>
      <c r="BZ66">
        <f>BK66/1</f>
        <v>0.52</v>
      </c>
      <c r="CA66">
        <f>BL66/2.9</f>
        <v>0.51724137931034486</v>
      </c>
      <c r="CB66">
        <f>BM66/0.4</f>
        <v>0.5</v>
      </c>
      <c r="CC66">
        <f>BN66/2.8</f>
        <v>0.48214285714285721</v>
      </c>
      <c r="CD66">
        <f>BO66/0.43</f>
        <v>0.46511627906976749</v>
      </c>
    </row>
    <row r="67" spans="1:82" x14ac:dyDescent="0.25">
      <c r="A67" t="s">
        <v>397</v>
      </c>
      <c r="B67">
        <v>78.11</v>
      </c>
      <c r="C67" t="s">
        <v>203</v>
      </c>
      <c r="D67">
        <f t="shared" si="2"/>
        <v>0.28790786948176583</v>
      </c>
      <c r="E67">
        <f t="shared" si="3"/>
        <v>1.4203454894433782</v>
      </c>
      <c r="F67">
        <f t="shared" si="4"/>
        <v>15.355086372360844</v>
      </c>
      <c r="G67" t="s">
        <v>69</v>
      </c>
      <c r="H67" t="e">
        <v>#VALUE!</v>
      </c>
      <c r="I67">
        <v>5.21</v>
      </c>
      <c r="J67">
        <v>6</v>
      </c>
      <c r="K67">
        <v>680</v>
      </c>
      <c r="L67">
        <v>3.5</v>
      </c>
      <c r="M67">
        <v>0.2</v>
      </c>
      <c r="N67">
        <v>8.66</v>
      </c>
      <c r="O67" t="s">
        <v>65</v>
      </c>
      <c r="P67">
        <v>13</v>
      </c>
      <c r="Q67">
        <v>40</v>
      </c>
      <c r="R67">
        <v>9.5</v>
      </c>
      <c r="S67">
        <v>132</v>
      </c>
      <c r="T67">
        <v>5.8</v>
      </c>
      <c r="U67">
        <v>16.399999999999999</v>
      </c>
      <c r="V67">
        <v>1.6</v>
      </c>
      <c r="W67" t="s">
        <v>66</v>
      </c>
      <c r="X67">
        <v>3.75</v>
      </c>
      <c r="Y67">
        <v>40</v>
      </c>
      <c r="Z67">
        <v>5.59</v>
      </c>
      <c r="AA67">
        <v>9.5000000000000001E-2</v>
      </c>
      <c r="AB67">
        <v>1.5</v>
      </c>
      <c r="AC67">
        <v>0.06</v>
      </c>
      <c r="AD67">
        <v>7.5</v>
      </c>
      <c r="AE67">
        <v>20</v>
      </c>
      <c r="AF67">
        <v>6.5000000000000002E-2</v>
      </c>
      <c r="AG67">
        <v>5</v>
      </c>
      <c r="AH67">
        <v>160</v>
      </c>
      <c r="AI67" t="s">
        <v>67</v>
      </c>
      <c r="AJ67">
        <v>350</v>
      </c>
      <c r="AK67">
        <v>2.7</v>
      </c>
      <c r="AL67">
        <v>9</v>
      </c>
      <c r="AM67" t="s">
        <v>68</v>
      </c>
      <c r="AN67">
        <v>17.100000000000001</v>
      </c>
      <c r="AO67">
        <v>3.3</v>
      </c>
      <c r="AP67">
        <v>37.5</v>
      </c>
      <c r="AQ67">
        <v>0.7</v>
      </c>
      <c r="AR67" t="s">
        <v>69</v>
      </c>
      <c r="AS67">
        <v>10.3</v>
      </c>
      <c r="AT67">
        <v>2250</v>
      </c>
      <c r="AU67">
        <v>0.4</v>
      </c>
      <c r="AV67">
        <v>7.4</v>
      </c>
      <c r="AW67">
        <v>80</v>
      </c>
      <c r="AX67">
        <v>30</v>
      </c>
      <c r="AY67">
        <v>15</v>
      </c>
      <c r="AZ67">
        <v>18</v>
      </c>
      <c r="BA67">
        <v>66</v>
      </c>
      <c r="BB67">
        <v>34.799999999999997</v>
      </c>
      <c r="BC67">
        <v>67.8</v>
      </c>
      <c r="BD67">
        <v>7.75</v>
      </c>
      <c r="BE67">
        <v>26.7</v>
      </c>
      <c r="BF67">
        <v>4.5</v>
      </c>
      <c r="BG67">
        <v>1</v>
      </c>
      <c r="BH67">
        <v>3.8</v>
      </c>
      <c r="BI67">
        <v>0.52</v>
      </c>
      <c r="BJ67">
        <v>3.1</v>
      </c>
      <c r="BK67">
        <v>0.57999999999999996</v>
      </c>
      <c r="BL67">
        <v>1.75</v>
      </c>
      <c r="BM67">
        <v>0.2</v>
      </c>
      <c r="BN67">
        <v>1.65</v>
      </c>
      <c r="BO67">
        <v>0.24</v>
      </c>
      <c r="BP67">
        <f>BB67/38</f>
        <v>0.91578947368421049</v>
      </c>
      <c r="BQ67">
        <f>BC67/80</f>
        <v>0.84749999999999992</v>
      </c>
      <c r="BR67">
        <f>BD67/8.9</f>
        <v>0.8707865168539326</v>
      </c>
      <c r="BS67">
        <f>BE67/32</f>
        <v>0.83437499999999998</v>
      </c>
      <c r="BT67">
        <f>BF67/5.6</f>
        <v>0.8035714285714286</v>
      </c>
      <c r="BU67">
        <f>BG67/1.1</f>
        <v>0.90909090909090906</v>
      </c>
      <c r="BV67">
        <f>BH67/4.7</f>
        <v>0.80851063829787229</v>
      </c>
      <c r="BW67">
        <f>BI67/0.77</f>
        <v>0.67532467532467533</v>
      </c>
      <c r="BX67">
        <f>BJ67/4.4</f>
        <v>0.70454545454545447</v>
      </c>
      <c r="BY67">
        <f>AY67/27</f>
        <v>0.55555555555555558</v>
      </c>
      <c r="BZ67">
        <f>BK67/1</f>
        <v>0.57999999999999996</v>
      </c>
      <c r="CA67">
        <f>BL67/2.9</f>
        <v>0.60344827586206895</v>
      </c>
      <c r="CB67">
        <f>BM67/0.4</f>
        <v>0.5</v>
      </c>
      <c r="CC67">
        <f>BN67/2.8</f>
        <v>0.5892857142857143</v>
      </c>
      <c r="CD67">
        <f>BO67/0.43</f>
        <v>0.55813953488372092</v>
      </c>
    </row>
    <row r="68" spans="1:82" x14ac:dyDescent="0.25">
      <c r="A68" t="s">
        <v>398</v>
      </c>
      <c r="B68">
        <v>78.95</v>
      </c>
      <c r="C68" t="s">
        <v>203</v>
      </c>
      <c r="D68" t="e">
        <f t="shared" si="2"/>
        <v>#VALUE!</v>
      </c>
      <c r="E68">
        <f t="shared" si="3"/>
        <v>1.153846153846154</v>
      </c>
      <c r="F68">
        <f t="shared" si="4"/>
        <v>12.820512820512821</v>
      </c>
      <c r="G68" t="s">
        <v>69</v>
      </c>
      <c r="H68" t="e">
        <v>#VALUE!</v>
      </c>
      <c r="I68">
        <v>4.68</v>
      </c>
      <c r="J68">
        <v>2</v>
      </c>
      <c r="K68">
        <v>1820</v>
      </c>
      <c r="L68">
        <v>1.5</v>
      </c>
      <c r="M68">
        <v>0.3</v>
      </c>
      <c r="N68">
        <v>9.26</v>
      </c>
      <c r="O68" t="s">
        <v>65</v>
      </c>
      <c r="P68">
        <v>9</v>
      </c>
      <c r="Q68">
        <v>40</v>
      </c>
      <c r="R68">
        <v>5.0999999999999996</v>
      </c>
      <c r="S68">
        <v>12</v>
      </c>
      <c r="T68">
        <v>2.2400000000000002</v>
      </c>
      <c r="U68">
        <v>11</v>
      </c>
      <c r="V68">
        <v>1</v>
      </c>
      <c r="W68" t="s">
        <v>66</v>
      </c>
      <c r="X68">
        <v>3.69</v>
      </c>
      <c r="Y68">
        <v>20</v>
      </c>
      <c r="Z68">
        <v>5.7</v>
      </c>
      <c r="AA68">
        <v>0.11</v>
      </c>
      <c r="AB68" t="s">
        <v>65</v>
      </c>
      <c r="AC68">
        <v>7.0000000000000007E-2</v>
      </c>
      <c r="AD68">
        <v>5.5</v>
      </c>
      <c r="AE68">
        <v>12</v>
      </c>
      <c r="AF68">
        <v>5.5E-2</v>
      </c>
      <c r="AG68">
        <v>5</v>
      </c>
      <c r="AH68">
        <v>128</v>
      </c>
      <c r="AI68" t="s">
        <v>67</v>
      </c>
      <c r="AJ68">
        <v>200</v>
      </c>
      <c r="AK68">
        <v>0.6</v>
      </c>
      <c r="AL68">
        <v>8</v>
      </c>
      <c r="AM68" t="s">
        <v>68</v>
      </c>
      <c r="AN68">
        <v>19.5</v>
      </c>
      <c r="AO68">
        <v>2</v>
      </c>
      <c r="AP68">
        <v>39.5</v>
      </c>
      <c r="AQ68">
        <v>0.5</v>
      </c>
      <c r="AR68" t="s">
        <v>69</v>
      </c>
      <c r="AS68">
        <v>7.3</v>
      </c>
      <c r="AT68">
        <v>2100</v>
      </c>
      <c r="AU68">
        <v>0.2</v>
      </c>
      <c r="AV68">
        <v>5.4</v>
      </c>
      <c r="AW68">
        <v>60</v>
      </c>
      <c r="AX68">
        <v>33</v>
      </c>
      <c r="AY68">
        <v>15</v>
      </c>
      <c r="AZ68">
        <v>12</v>
      </c>
      <c r="BA68">
        <v>45</v>
      </c>
      <c r="BB68">
        <v>23.5</v>
      </c>
      <c r="BC68">
        <v>45.3</v>
      </c>
      <c r="BD68">
        <v>5.05</v>
      </c>
      <c r="BE68">
        <v>18.100000000000001</v>
      </c>
      <c r="BF68">
        <v>3</v>
      </c>
      <c r="BG68">
        <v>0.7</v>
      </c>
      <c r="BH68">
        <v>2.8</v>
      </c>
      <c r="BI68">
        <v>0.38</v>
      </c>
      <c r="BJ68">
        <v>2.25</v>
      </c>
      <c r="BK68">
        <v>0.42</v>
      </c>
      <c r="BL68">
        <v>1.2</v>
      </c>
      <c r="BM68">
        <v>0.15</v>
      </c>
      <c r="BN68">
        <v>1.2</v>
      </c>
      <c r="BO68">
        <v>0.16</v>
      </c>
      <c r="BP68">
        <f>BB68/38</f>
        <v>0.61842105263157898</v>
      </c>
      <c r="BQ68">
        <f>BC68/80</f>
        <v>0.56624999999999992</v>
      </c>
      <c r="BR68">
        <f>BD68/8.9</f>
        <v>0.56741573033707859</v>
      </c>
      <c r="BS68">
        <f>BE68/32</f>
        <v>0.56562500000000004</v>
      </c>
      <c r="BT68">
        <f>BF68/5.6</f>
        <v>0.5357142857142857</v>
      </c>
      <c r="BU68">
        <f>BG68/1.1</f>
        <v>0.63636363636363624</v>
      </c>
      <c r="BV68">
        <f>BH68/4.7</f>
        <v>0.5957446808510638</v>
      </c>
      <c r="BW68">
        <f>BI68/0.77</f>
        <v>0.4935064935064935</v>
      </c>
      <c r="BX68">
        <f>BJ68/4.4</f>
        <v>0.51136363636363635</v>
      </c>
      <c r="BY68">
        <f>AY68/27</f>
        <v>0.55555555555555558</v>
      </c>
      <c r="BZ68">
        <f>BK68/1</f>
        <v>0.42</v>
      </c>
      <c r="CA68">
        <f>BL68/2.9</f>
        <v>0.41379310344827586</v>
      </c>
      <c r="CB68">
        <f>BM68/0.4</f>
        <v>0.37499999999999994</v>
      </c>
      <c r="CC68">
        <f>BN68/2.8</f>
        <v>0.4285714285714286</v>
      </c>
      <c r="CD68">
        <f>BO68/0.43</f>
        <v>0.37209302325581395</v>
      </c>
    </row>
    <row r="69" spans="1:82" x14ac:dyDescent="0.25">
      <c r="A69" t="s">
        <v>399</v>
      </c>
      <c r="B69">
        <v>81.12</v>
      </c>
      <c r="C69" t="s">
        <v>203</v>
      </c>
      <c r="D69">
        <f t="shared" ref="D69:D132" si="5">AB69/I69</f>
        <v>0.3048780487804878</v>
      </c>
      <c r="E69">
        <f t="shared" ref="E69:E100" si="6">AV69/I69</f>
        <v>0.69105691056910568</v>
      </c>
      <c r="F69">
        <f t="shared" ref="F69:F100" si="7">AW69/I69</f>
        <v>12.195121951219512</v>
      </c>
      <c r="G69" t="s">
        <v>69</v>
      </c>
      <c r="H69" t="e">
        <v>#VALUE!</v>
      </c>
      <c r="I69">
        <v>4.92</v>
      </c>
      <c r="J69">
        <v>6</v>
      </c>
      <c r="K69">
        <v>1320</v>
      </c>
      <c r="L69">
        <v>2.5</v>
      </c>
      <c r="M69">
        <v>0.2</v>
      </c>
      <c r="N69">
        <v>8.86</v>
      </c>
      <c r="O69" t="s">
        <v>65</v>
      </c>
      <c r="P69">
        <v>18</v>
      </c>
      <c r="Q69">
        <v>40</v>
      </c>
      <c r="R69">
        <v>10.4</v>
      </c>
      <c r="S69">
        <v>14</v>
      </c>
      <c r="T69">
        <v>4.66</v>
      </c>
      <c r="U69">
        <v>14.8</v>
      </c>
      <c r="V69">
        <v>1.4</v>
      </c>
      <c r="W69">
        <v>0.1</v>
      </c>
      <c r="X69">
        <v>2.88</v>
      </c>
      <c r="Y69">
        <v>50</v>
      </c>
      <c r="Z69">
        <v>5.79</v>
      </c>
      <c r="AA69">
        <v>0.26</v>
      </c>
      <c r="AB69">
        <v>1.5</v>
      </c>
      <c r="AC69">
        <v>0.06</v>
      </c>
      <c r="AD69">
        <v>7.5</v>
      </c>
      <c r="AE69">
        <v>22</v>
      </c>
      <c r="AF69">
        <v>0.06</v>
      </c>
      <c r="AG69">
        <v>4</v>
      </c>
      <c r="AH69">
        <v>164</v>
      </c>
      <c r="AI69" t="s">
        <v>67</v>
      </c>
      <c r="AJ69" t="s">
        <v>77</v>
      </c>
      <c r="AK69">
        <v>2.2000000000000002</v>
      </c>
      <c r="AL69">
        <v>9</v>
      </c>
      <c r="AM69" t="s">
        <v>68</v>
      </c>
      <c r="AN69">
        <v>16.600000000000001</v>
      </c>
      <c r="AO69">
        <v>3.1</v>
      </c>
      <c r="AP69">
        <v>44.5</v>
      </c>
      <c r="AQ69">
        <v>0.6</v>
      </c>
      <c r="AR69" t="s">
        <v>69</v>
      </c>
      <c r="AS69">
        <v>8.9</v>
      </c>
      <c r="AT69">
        <v>2050</v>
      </c>
      <c r="AU69">
        <v>0.3</v>
      </c>
      <c r="AV69">
        <v>3.4</v>
      </c>
      <c r="AW69">
        <v>60</v>
      </c>
      <c r="AX69">
        <v>24</v>
      </c>
      <c r="AY69">
        <v>17</v>
      </c>
      <c r="AZ69">
        <v>26</v>
      </c>
      <c r="BA69">
        <v>56</v>
      </c>
      <c r="BB69">
        <v>30.1</v>
      </c>
      <c r="BC69">
        <v>57.7</v>
      </c>
      <c r="BD69">
        <v>6.8</v>
      </c>
      <c r="BE69">
        <v>24.3</v>
      </c>
      <c r="BF69">
        <v>4.55</v>
      </c>
      <c r="BG69">
        <v>1.1000000000000001</v>
      </c>
      <c r="BH69">
        <v>4.4000000000000004</v>
      </c>
      <c r="BI69">
        <v>0.56000000000000005</v>
      </c>
      <c r="BJ69">
        <v>3.25</v>
      </c>
      <c r="BK69">
        <v>0.6</v>
      </c>
      <c r="BL69">
        <v>1.75</v>
      </c>
      <c r="BM69">
        <v>0.2</v>
      </c>
      <c r="BN69">
        <v>1.5</v>
      </c>
      <c r="BO69">
        <v>0.22</v>
      </c>
      <c r="BP69">
        <f>BB69/38</f>
        <v>0.79210526315789476</v>
      </c>
      <c r="BQ69">
        <f>BC69/80</f>
        <v>0.72125000000000006</v>
      </c>
      <c r="BR69">
        <f>BD69/8.9</f>
        <v>0.7640449438202247</v>
      </c>
      <c r="BS69">
        <f>BE69/32</f>
        <v>0.75937500000000002</v>
      </c>
      <c r="BT69">
        <f>BF69/5.6</f>
        <v>0.8125</v>
      </c>
      <c r="BU69">
        <f>BG69/1.1</f>
        <v>1</v>
      </c>
      <c r="BV69">
        <f>BH69/4.7</f>
        <v>0.93617021276595747</v>
      </c>
      <c r="BW69">
        <f>BI69/0.77</f>
        <v>0.72727272727272729</v>
      </c>
      <c r="BX69">
        <f>BJ69/4.4</f>
        <v>0.73863636363636354</v>
      </c>
      <c r="BY69">
        <f>AY69/27</f>
        <v>0.62962962962962965</v>
      </c>
      <c r="BZ69">
        <f>BK69/1</f>
        <v>0.6</v>
      </c>
      <c r="CA69">
        <f>BL69/2.9</f>
        <v>0.60344827586206895</v>
      </c>
      <c r="CB69">
        <f>BM69/0.4</f>
        <v>0.5</v>
      </c>
      <c r="CC69">
        <f>BN69/2.8</f>
        <v>0.5357142857142857</v>
      </c>
      <c r="CD69">
        <f>BO69/0.43</f>
        <v>0.51162790697674421</v>
      </c>
    </row>
    <row r="70" spans="1:82" x14ac:dyDescent="0.25">
      <c r="A70" t="s">
        <v>400</v>
      </c>
      <c r="B70">
        <v>82.01</v>
      </c>
      <c r="C70" t="s">
        <v>203</v>
      </c>
      <c r="D70">
        <f t="shared" si="5"/>
        <v>0.26501766784452296</v>
      </c>
      <c r="E70">
        <f t="shared" si="6"/>
        <v>0.75971731448763247</v>
      </c>
      <c r="F70">
        <f t="shared" si="7"/>
        <v>10.600706713780918</v>
      </c>
      <c r="G70" t="s">
        <v>69</v>
      </c>
      <c r="H70" t="e">
        <v>#VALUE!</v>
      </c>
      <c r="I70">
        <v>5.66</v>
      </c>
      <c r="J70">
        <v>14</v>
      </c>
      <c r="K70">
        <v>140</v>
      </c>
      <c r="L70">
        <v>3</v>
      </c>
      <c r="M70">
        <v>0.6</v>
      </c>
      <c r="N70">
        <v>7.32</v>
      </c>
      <c r="O70" t="s">
        <v>65</v>
      </c>
      <c r="P70">
        <v>18</v>
      </c>
      <c r="Q70">
        <v>40</v>
      </c>
      <c r="R70">
        <v>12.1</v>
      </c>
      <c r="S70">
        <v>12</v>
      </c>
      <c r="T70">
        <v>4.59</v>
      </c>
      <c r="U70">
        <v>16</v>
      </c>
      <c r="V70">
        <v>1.4</v>
      </c>
      <c r="W70">
        <v>0.1</v>
      </c>
      <c r="X70">
        <v>3.21</v>
      </c>
      <c r="Y70">
        <v>70</v>
      </c>
      <c r="Z70">
        <v>5.34</v>
      </c>
      <c r="AA70">
        <v>0.23</v>
      </c>
      <c r="AB70">
        <v>1.5</v>
      </c>
      <c r="AC70">
        <v>0.06</v>
      </c>
      <c r="AD70">
        <v>8</v>
      </c>
      <c r="AE70">
        <v>26</v>
      </c>
      <c r="AF70">
        <v>0.06</v>
      </c>
      <c r="AG70">
        <v>4</v>
      </c>
      <c r="AH70">
        <v>196</v>
      </c>
      <c r="AI70" t="s">
        <v>67</v>
      </c>
      <c r="AJ70">
        <v>350</v>
      </c>
      <c r="AK70">
        <v>2.7</v>
      </c>
      <c r="AL70">
        <v>11</v>
      </c>
      <c r="AM70" t="s">
        <v>68</v>
      </c>
      <c r="AN70">
        <v>18</v>
      </c>
      <c r="AO70">
        <v>3.2</v>
      </c>
      <c r="AP70">
        <v>31.5</v>
      </c>
      <c r="AQ70">
        <v>0.7</v>
      </c>
      <c r="AR70" t="s">
        <v>69</v>
      </c>
      <c r="AS70">
        <v>9.5</v>
      </c>
      <c r="AT70">
        <v>2100</v>
      </c>
      <c r="AU70">
        <v>0.4</v>
      </c>
      <c r="AV70">
        <v>4.3</v>
      </c>
      <c r="AW70">
        <v>60</v>
      </c>
      <c r="AX70">
        <v>21</v>
      </c>
      <c r="AY70">
        <v>17</v>
      </c>
      <c r="AZ70">
        <v>28</v>
      </c>
      <c r="BA70">
        <v>57</v>
      </c>
      <c r="BB70">
        <v>35.1</v>
      </c>
      <c r="BC70">
        <v>65.900000000000006</v>
      </c>
      <c r="BD70">
        <v>7.65</v>
      </c>
      <c r="BE70">
        <v>26.3</v>
      </c>
      <c r="BF70">
        <v>4.3</v>
      </c>
      <c r="BG70">
        <v>1.1000000000000001</v>
      </c>
      <c r="BH70">
        <v>4.2</v>
      </c>
      <c r="BI70">
        <v>0.54</v>
      </c>
      <c r="BJ70">
        <v>3.3</v>
      </c>
      <c r="BK70">
        <v>0.6</v>
      </c>
      <c r="BL70">
        <v>1.75</v>
      </c>
      <c r="BM70">
        <v>0.25</v>
      </c>
      <c r="BN70">
        <v>1.55</v>
      </c>
      <c r="BO70">
        <v>0.22</v>
      </c>
      <c r="BP70">
        <f>BB70/38</f>
        <v>0.92368421052631577</v>
      </c>
      <c r="BQ70">
        <f>BC70/80</f>
        <v>0.82375000000000009</v>
      </c>
      <c r="BR70">
        <f>BD70/8.9</f>
        <v>0.8595505617977528</v>
      </c>
      <c r="BS70">
        <f>BE70/32</f>
        <v>0.82187500000000002</v>
      </c>
      <c r="BT70">
        <f>BF70/5.6</f>
        <v>0.7678571428571429</v>
      </c>
      <c r="BU70">
        <f>BG70/1.1</f>
        <v>1</v>
      </c>
      <c r="BV70">
        <f>BH70/4.7</f>
        <v>0.8936170212765957</v>
      </c>
      <c r="BW70">
        <f>BI70/0.77</f>
        <v>0.70129870129870131</v>
      </c>
      <c r="BX70">
        <f>BJ70/4.4</f>
        <v>0.74999999999999989</v>
      </c>
      <c r="BY70">
        <f>AY70/27</f>
        <v>0.62962962962962965</v>
      </c>
      <c r="BZ70">
        <f>BK70/1</f>
        <v>0.6</v>
      </c>
      <c r="CA70">
        <f>BL70/2.9</f>
        <v>0.60344827586206895</v>
      </c>
      <c r="CB70">
        <f>BM70/0.4</f>
        <v>0.625</v>
      </c>
      <c r="CC70">
        <f>BN70/2.8</f>
        <v>0.5535714285714286</v>
      </c>
      <c r="CD70">
        <f>BO70/0.43</f>
        <v>0.51162790697674421</v>
      </c>
    </row>
    <row r="71" spans="1:82" x14ac:dyDescent="0.25">
      <c r="A71" t="s">
        <v>401</v>
      </c>
      <c r="B71">
        <v>82.61</v>
      </c>
      <c r="C71" t="s">
        <v>203</v>
      </c>
      <c r="D71">
        <f t="shared" si="5"/>
        <v>0.26455026455026454</v>
      </c>
      <c r="E71">
        <f t="shared" si="6"/>
        <v>0.75837742504409167</v>
      </c>
      <c r="F71">
        <f t="shared" si="7"/>
        <v>14.109347442680777</v>
      </c>
      <c r="G71" t="s">
        <v>69</v>
      </c>
      <c r="H71" t="e">
        <v>#VALUE!</v>
      </c>
      <c r="I71">
        <v>5.67</v>
      </c>
      <c r="J71">
        <v>6</v>
      </c>
      <c r="K71">
        <v>160</v>
      </c>
      <c r="L71">
        <v>3.5</v>
      </c>
      <c r="M71">
        <v>0.3</v>
      </c>
      <c r="N71">
        <v>6.87</v>
      </c>
      <c r="O71" t="s">
        <v>65</v>
      </c>
      <c r="P71">
        <v>18</v>
      </c>
      <c r="Q71">
        <v>40</v>
      </c>
      <c r="R71">
        <v>12.7</v>
      </c>
      <c r="S71">
        <v>20</v>
      </c>
      <c r="T71">
        <v>5.0199999999999996</v>
      </c>
      <c r="U71">
        <v>16.8</v>
      </c>
      <c r="V71">
        <v>1.6</v>
      </c>
      <c r="W71">
        <v>0.1</v>
      </c>
      <c r="X71">
        <v>2.97</v>
      </c>
      <c r="Y71">
        <v>60</v>
      </c>
      <c r="Z71">
        <v>5.21</v>
      </c>
      <c r="AA71">
        <v>0.19500000000000001</v>
      </c>
      <c r="AB71">
        <v>1.5</v>
      </c>
      <c r="AC71">
        <v>7.0000000000000007E-2</v>
      </c>
      <c r="AD71">
        <v>8.5</v>
      </c>
      <c r="AE71">
        <v>26</v>
      </c>
      <c r="AF71">
        <v>6.5000000000000002E-2</v>
      </c>
      <c r="AG71">
        <v>4</v>
      </c>
      <c r="AH71">
        <v>177</v>
      </c>
      <c r="AI71" t="s">
        <v>67</v>
      </c>
      <c r="AJ71" t="s">
        <v>77</v>
      </c>
      <c r="AK71">
        <v>2.5</v>
      </c>
      <c r="AL71">
        <v>11</v>
      </c>
      <c r="AM71" t="s">
        <v>68</v>
      </c>
      <c r="AN71">
        <v>18.600000000000001</v>
      </c>
      <c r="AO71">
        <v>3.5</v>
      </c>
      <c r="AP71">
        <v>33.5</v>
      </c>
      <c r="AQ71">
        <v>0.7</v>
      </c>
      <c r="AR71" t="s">
        <v>69</v>
      </c>
      <c r="AS71">
        <v>11</v>
      </c>
      <c r="AT71">
        <v>2200</v>
      </c>
      <c r="AU71">
        <v>0.4</v>
      </c>
      <c r="AV71">
        <v>4.3</v>
      </c>
      <c r="AW71">
        <v>80</v>
      </c>
      <c r="AX71">
        <v>24</v>
      </c>
      <c r="AY71">
        <v>17</v>
      </c>
      <c r="AZ71">
        <v>28</v>
      </c>
      <c r="BA71">
        <v>64</v>
      </c>
      <c r="BB71">
        <v>37.6</v>
      </c>
      <c r="BC71">
        <v>70.099999999999994</v>
      </c>
      <c r="BD71">
        <v>8.1999999999999993</v>
      </c>
      <c r="BE71">
        <v>28.7</v>
      </c>
      <c r="BF71">
        <v>4.8499999999999996</v>
      </c>
      <c r="BG71">
        <v>1.1499999999999999</v>
      </c>
      <c r="BH71">
        <v>4.5999999999999996</v>
      </c>
      <c r="BI71">
        <v>0.57999999999999996</v>
      </c>
      <c r="BJ71">
        <v>3.55</v>
      </c>
      <c r="BK71">
        <v>0.66</v>
      </c>
      <c r="BL71">
        <v>1.85</v>
      </c>
      <c r="BM71">
        <v>0.25</v>
      </c>
      <c r="BN71">
        <v>1.7</v>
      </c>
      <c r="BO71">
        <v>0.26</v>
      </c>
      <c r="BP71">
        <f>BB71/38</f>
        <v>0.98947368421052639</v>
      </c>
      <c r="BQ71">
        <f>BC71/80</f>
        <v>0.87624999999999997</v>
      </c>
      <c r="BR71">
        <f>BD71/8.9</f>
        <v>0.92134831460674149</v>
      </c>
      <c r="BS71">
        <f>BE71/32</f>
        <v>0.89687499999999998</v>
      </c>
      <c r="BT71">
        <f>BF71/5.6</f>
        <v>0.8660714285714286</v>
      </c>
      <c r="BU71">
        <f>BG71/1.1</f>
        <v>1.0454545454545452</v>
      </c>
      <c r="BV71">
        <f>BH71/4.7</f>
        <v>0.97872340425531901</v>
      </c>
      <c r="BW71">
        <f>BI71/0.77</f>
        <v>0.75324675324675316</v>
      </c>
      <c r="BX71">
        <f>BJ71/4.4</f>
        <v>0.80681818181818177</v>
      </c>
      <c r="BY71">
        <f>AY71/27</f>
        <v>0.62962962962962965</v>
      </c>
      <c r="BZ71">
        <f>BK71/1</f>
        <v>0.66</v>
      </c>
      <c r="CA71">
        <f>BL71/2.9</f>
        <v>0.63793103448275867</v>
      </c>
      <c r="CB71">
        <f>BM71/0.4</f>
        <v>0.625</v>
      </c>
      <c r="CC71">
        <f>BN71/2.8</f>
        <v>0.60714285714285721</v>
      </c>
      <c r="CD71">
        <f>BO71/0.43</f>
        <v>0.60465116279069775</v>
      </c>
    </row>
    <row r="72" spans="1:82" x14ac:dyDescent="0.25">
      <c r="A72" t="s">
        <v>402</v>
      </c>
      <c r="B72">
        <v>83.59</v>
      </c>
      <c r="C72" t="s">
        <v>203</v>
      </c>
      <c r="D72">
        <f t="shared" si="5"/>
        <v>0.26595744680851063</v>
      </c>
      <c r="E72">
        <f t="shared" si="6"/>
        <v>0.86879432624113484</v>
      </c>
      <c r="F72">
        <f t="shared" si="7"/>
        <v>14.184397163120568</v>
      </c>
      <c r="G72" t="s">
        <v>69</v>
      </c>
      <c r="H72" t="e">
        <v>#VALUE!</v>
      </c>
      <c r="I72">
        <v>5.64</v>
      </c>
      <c r="J72">
        <v>10</v>
      </c>
      <c r="K72">
        <v>140</v>
      </c>
      <c r="L72">
        <v>3.5</v>
      </c>
      <c r="M72">
        <v>0.3</v>
      </c>
      <c r="N72">
        <v>6</v>
      </c>
      <c r="O72" t="s">
        <v>65</v>
      </c>
      <c r="P72">
        <v>18</v>
      </c>
      <c r="Q72">
        <v>40</v>
      </c>
      <c r="R72">
        <v>13.4</v>
      </c>
      <c r="S72">
        <v>18</v>
      </c>
      <c r="T72">
        <v>5.79</v>
      </c>
      <c r="U72">
        <v>17.600000000000001</v>
      </c>
      <c r="V72">
        <v>1.6</v>
      </c>
      <c r="W72">
        <v>0.1</v>
      </c>
      <c r="X72">
        <v>2.99</v>
      </c>
      <c r="Y72">
        <v>60</v>
      </c>
      <c r="Z72">
        <v>4.63</v>
      </c>
      <c r="AA72">
        <v>0.16500000000000001</v>
      </c>
      <c r="AB72">
        <v>1.5</v>
      </c>
      <c r="AC72">
        <v>0.06</v>
      </c>
      <c r="AD72">
        <v>8</v>
      </c>
      <c r="AE72">
        <v>26</v>
      </c>
      <c r="AF72">
        <v>0.06</v>
      </c>
      <c r="AG72">
        <v>4</v>
      </c>
      <c r="AH72">
        <v>186</v>
      </c>
      <c r="AI72" t="s">
        <v>67</v>
      </c>
      <c r="AJ72" t="s">
        <v>77</v>
      </c>
      <c r="AK72">
        <v>2.9</v>
      </c>
      <c r="AL72">
        <v>12</v>
      </c>
      <c r="AM72" t="s">
        <v>68</v>
      </c>
      <c r="AN72">
        <v>18.399999999999999</v>
      </c>
      <c r="AO72">
        <v>3.3</v>
      </c>
      <c r="AP72">
        <v>34.5</v>
      </c>
      <c r="AQ72">
        <v>0.8</v>
      </c>
      <c r="AR72" t="s">
        <v>69</v>
      </c>
      <c r="AS72">
        <v>10.5</v>
      </c>
      <c r="AT72">
        <v>2150</v>
      </c>
      <c r="AU72">
        <v>0.4</v>
      </c>
      <c r="AV72">
        <v>4.9000000000000004</v>
      </c>
      <c r="AW72">
        <v>80</v>
      </c>
      <c r="AX72">
        <v>21</v>
      </c>
      <c r="AY72">
        <v>16</v>
      </c>
      <c r="AZ72">
        <v>30</v>
      </c>
      <c r="BA72">
        <v>62</v>
      </c>
      <c r="BB72">
        <v>41.7</v>
      </c>
      <c r="BC72">
        <v>77.400000000000006</v>
      </c>
      <c r="BD72">
        <v>8.8000000000000007</v>
      </c>
      <c r="BE72">
        <v>30.1</v>
      </c>
      <c r="BF72">
        <v>4.9000000000000004</v>
      </c>
      <c r="BG72">
        <v>1.1499999999999999</v>
      </c>
      <c r="BH72">
        <v>4.4000000000000004</v>
      </c>
      <c r="BI72">
        <v>0.56000000000000005</v>
      </c>
      <c r="BJ72">
        <v>3.45</v>
      </c>
      <c r="BK72">
        <v>0.66</v>
      </c>
      <c r="BL72">
        <v>1.85</v>
      </c>
      <c r="BM72">
        <v>0.25</v>
      </c>
      <c r="BN72">
        <v>1.75</v>
      </c>
      <c r="BO72">
        <v>0.26</v>
      </c>
      <c r="BP72">
        <f>BB72/38</f>
        <v>1.0973684210526315</v>
      </c>
      <c r="BQ72">
        <f>BC72/80</f>
        <v>0.96750000000000003</v>
      </c>
      <c r="BR72">
        <f>BD72/8.9</f>
        <v>0.98876404494382031</v>
      </c>
      <c r="BS72">
        <f>BE72/32</f>
        <v>0.94062500000000004</v>
      </c>
      <c r="BT72">
        <f>BF72/5.6</f>
        <v>0.87500000000000011</v>
      </c>
      <c r="BU72">
        <f>BG72/1.1</f>
        <v>1.0454545454545452</v>
      </c>
      <c r="BV72">
        <f>BH72/4.7</f>
        <v>0.93617021276595747</v>
      </c>
      <c r="BW72">
        <f>BI72/0.77</f>
        <v>0.72727272727272729</v>
      </c>
      <c r="BX72">
        <f>BJ72/4.4</f>
        <v>0.78409090909090906</v>
      </c>
      <c r="BY72">
        <f>AY72/27</f>
        <v>0.59259259259259256</v>
      </c>
      <c r="BZ72">
        <f>BK72/1</f>
        <v>0.66</v>
      </c>
      <c r="CA72">
        <f>BL72/2.9</f>
        <v>0.63793103448275867</v>
      </c>
      <c r="CB72">
        <f>BM72/0.4</f>
        <v>0.625</v>
      </c>
      <c r="CC72">
        <f>BN72/2.8</f>
        <v>0.625</v>
      </c>
      <c r="CD72">
        <f>BO72/0.43</f>
        <v>0.60465116279069775</v>
      </c>
    </row>
    <row r="73" spans="1:82" x14ac:dyDescent="0.25">
      <c r="A73" t="s">
        <v>403</v>
      </c>
      <c r="B73">
        <v>84.16</v>
      </c>
      <c r="C73" t="s">
        <v>203</v>
      </c>
      <c r="D73">
        <f t="shared" si="5"/>
        <v>0.25295109612141653</v>
      </c>
      <c r="E73">
        <f t="shared" si="6"/>
        <v>0.92748735244519398</v>
      </c>
      <c r="F73">
        <f t="shared" si="7"/>
        <v>13.490725126475549</v>
      </c>
      <c r="G73" t="s">
        <v>69</v>
      </c>
      <c r="H73" t="e">
        <v>#VALUE!</v>
      </c>
      <c r="I73">
        <v>5.93</v>
      </c>
      <c r="J73">
        <v>10</v>
      </c>
      <c r="K73">
        <v>360</v>
      </c>
      <c r="L73">
        <v>4</v>
      </c>
      <c r="M73">
        <v>0.3</v>
      </c>
      <c r="N73">
        <v>5.57</v>
      </c>
      <c r="O73" t="s">
        <v>65</v>
      </c>
      <c r="P73">
        <v>18</v>
      </c>
      <c r="Q73">
        <v>40</v>
      </c>
      <c r="R73">
        <v>13.7</v>
      </c>
      <c r="S73">
        <v>24</v>
      </c>
      <c r="T73">
        <v>5.78</v>
      </c>
      <c r="U73">
        <v>18.600000000000001</v>
      </c>
      <c r="V73">
        <v>1.6</v>
      </c>
      <c r="W73">
        <v>0.1</v>
      </c>
      <c r="X73">
        <v>3.03</v>
      </c>
      <c r="Y73">
        <v>70</v>
      </c>
      <c r="Z73">
        <v>4.67</v>
      </c>
      <c r="AA73">
        <v>0.15</v>
      </c>
      <c r="AB73">
        <v>1.5</v>
      </c>
      <c r="AC73">
        <v>0.06</v>
      </c>
      <c r="AD73">
        <v>8.5</v>
      </c>
      <c r="AE73">
        <v>28</v>
      </c>
      <c r="AF73">
        <v>0.06</v>
      </c>
      <c r="AG73">
        <v>5</v>
      </c>
      <c r="AH73">
        <v>192</v>
      </c>
      <c r="AI73" t="s">
        <v>67</v>
      </c>
      <c r="AJ73" t="s">
        <v>77</v>
      </c>
      <c r="AK73">
        <v>3</v>
      </c>
      <c r="AL73">
        <v>12</v>
      </c>
      <c r="AM73" t="s">
        <v>68</v>
      </c>
      <c r="AN73">
        <v>19.3</v>
      </c>
      <c r="AO73">
        <v>3.6</v>
      </c>
      <c r="AP73">
        <v>39.5</v>
      </c>
      <c r="AQ73">
        <v>0.7</v>
      </c>
      <c r="AR73" t="s">
        <v>69</v>
      </c>
      <c r="AS73">
        <v>10.8</v>
      </c>
      <c r="AT73">
        <v>2250</v>
      </c>
      <c r="AU73">
        <v>0.4</v>
      </c>
      <c r="AV73">
        <v>5.5</v>
      </c>
      <c r="AW73">
        <v>80</v>
      </c>
      <c r="AX73">
        <v>15</v>
      </c>
      <c r="AY73">
        <v>16</v>
      </c>
      <c r="AZ73">
        <v>34</v>
      </c>
      <c r="BA73">
        <v>65</v>
      </c>
      <c r="BB73">
        <v>44.6</v>
      </c>
      <c r="BC73">
        <v>82</v>
      </c>
      <c r="BD73">
        <v>9.15</v>
      </c>
      <c r="BE73">
        <v>30.4</v>
      </c>
      <c r="BF73">
        <v>4.9000000000000004</v>
      </c>
      <c r="BG73">
        <v>1.1499999999999999</v>
      </c>
      <c r="BH73">
        <v>4.4000000000000004</v>
      </c>
      <c r="BI73">
        <v>0.57999999999999996</v>
      </c>
      <c r="BJ73">
        <v>3.45</v>
      </c>
      <c r="BK73">
        <v>0.66</v>
      </c>
      <c r="BL73">
        <v>1.8</v>
      </c>
      <c r="BM73">
        <v>0.25</v>
      </c>
      <c r="BN73">
        <v>1.75</v>
      </c>
      <c r="BO73">
        <v>0.24</v>
      </c>
      <c r="BP73">
        <f>BB73/38</f>
        <v>1.1736842105263159</v>
      </c>
      <c r="BQ73">
        <f>BC73/80</f>
        <v>1.0249999999999999</v>
      </c>
      <c r="BR73">
        <f>BD73/8.9</f>
        <v>1.0280898876404494</v>
      </c>
      <c r="BS73">
        <f>BE73/32</f>
        <v>0.95</v>
      </c>
      <c r="BT73">
        <f>BF73/5.6</f>
        <v>0.87500000000000011</v>
      </c>
      <c r="BU73">
        <f>BG73/1.1</f>
        <v>1.0454545454545452</v>
      </c>
      <c r="BV73">
        <f>BH73/4.7</f>
        <v>0.93617021276595747</v>
      </c>
      <c r="BW73">
        <f>BI73/0.77</f>
        <v>0.75324675324675316</v>
      </c>
      <c r="BX73">
        <f>BJ73/4.4</f>
        <v>0.78409090909090906</v>
      </c>
      <c r="BY73">
        <f>AY73/27</f>
        <v>0.59259259259259256</v>
      </c>
      <c r="BZ73">
        <f>BK73/1</f>
        <v>0.66</v>
      </c>
      <c r="CA73">
        <f>BL73/2.9</f>
        <v>0.62068965517241381</v>
      </c>
      <c r="CB73">
        <f>BM73/0.4</f>
        <v>0.625</v>
      </c>
      <c r="CC73">
        <f>BN73/2.8</f>
        <v>0.625</v>
      </c>
      <c r="CD73">
        <f>BO73/0.43</f>
        <v>0.55813953488372092</v>
      </c>
    </row>
    <row r="74" spans="1:82" x14ac:dyDescent="0.25">
      <c r="A74" t="s">
        <v>404</v>
      </c>
      <c r="B74">
        <v>85.21</v>
      </c>
      <c r="C74" t="s">
        <v>203</v>
      </c>
      <c r="D74">
        <f t="shared" si="5"/>
        <v>0.21691973969631234</v>
      </c>
      <c r="E74">
        <f t="shared" si="6"/>
        <v>0.8026030368763557</v>
      </c>
      <c r="F74">
        <f t="shared" si="7"/>
        <v>13.015184381778742</v>
      </c>
      <c r="G74" t="s">
        <v>69</v>
      </c>
      <c r="H74" t="e">
        <v>#VALUE!</v>
      </c>
      <c r="I74">
        <v>4.6100000000000003</v>
      </c>
      <c r="J74">
        <v>5</v>
      </c>
      <c r="K74">
        <v>100</v>
      </c>
      <c r="L74">
        <v>2</v>
      </c>
      <c r="M74">
        <v>0.2</v>
      </c>
      <c r="N74">
        <v>8.5</v>
      </c>
      <c r="O74" t="s">
        <v>65</v>
      </c>
      <c r="P74">
        <v>18</v>
      </c>
      <c r="Q74">
        <v>40</v>
      </c>
      <c r="R74">
        <v>8.3000000000000007</v>
      </c>
      <c r="S74">
        <v>6</v>
      </c>
      <c r="T74">
        <v>2.48</v>
      </c>
      <c r="U74">
        <v>11.8</v>
      </c>
      <c r="V74">
        <v>1.2</v>
      </c>
      <c r="W74">
        <v>0.1</v>
      </c>
      <c r="X74">
        <v>2.34</v>
      </c>
      <c r="Y74">
        <v>50</v>
      </c>
      <c r="Z74">
        <v>6.44</v>
      </c>
      <c r="AA74">
        <v>0.23</v>
      </c>
      <c r="AB74">
        <v>1</v>
      </c>
      <c r="AC74">
        <v>0.06</v>
      </c>
      <c r="AD74">
        <v>6.5</v>
      </c>
      <c r="AE74">
        <v>22</v>
      </c>
      <c r="AF74">
        <v>0.05</v>
      </c>
      <c r="AG74">
        <v>3</v>
      </c>
      <c r="AH74">
        <v>118</v>
      </c>
      <c r="AI74" t="s">
        <v>67</v>
      </c>
      <c r="AJ74" t="s">
        <v>77</v>
      </c>
      <c r="AK74">
        <v>0.9</v>
      </c>
      <c r="AL74">
        <v>8</v>
      </c>
      <c r="AM74" t="s">
        <v>68</v>
      </c>
      <c r="AN74">
        <v>19.5</v>
      </c>
      <c r="AO74">
        <v>2.2000000000000002</v>
      </c>
      <c r="AP74">
        <v>29.5</v>
      </c>
      <c r="AQ74">
        <v>0.5</v>
      </c>
      <c r="AR74" t="s">
        <v>69</v>
      </c>
      <c r="AS74">
        <v>7.9</v>
      </c>
      <c r="AT74">
        <v>1900</v>
      </c>
      <c r="AU74">
        <v>0.2</v>
      </c>
      <c r="AV74">
        <v>3.7</v>
      </c>
      <c r="AW74">
        <v>60</v>
      </c>
      <c r="AX74">
        <v>24</v>
      </c>
      <c r="AY74">
        <v>17</v>
      </c>
      <c r="AZ74">
        <v>22</v>
      </c>
      <c r="BA74">
        <v>50</v>
      </c>
      <c r="BB74">
        <v>28.7</v>
      </c>
      <c r="BC74">
        <v>55.2</v>
      </c>
      <c r="BD74">
        <v>6.25</v>
      </c>
      <c r="BE74">
        <v>22</v>
      </c>
      <c r="BF74">
        <v>4.3499999999999996</v>
      </c>
      <c r="BG74">
        <v>1.1000000000000001</v>
      </c>
      <c r="BH74">
        <v>4.2</v>
      </c>
      <c r="BI74">
        <v>0.56000000000000005</v>
      </c>
      <c r="BJ74">
        <v>3.4</v>
      </c>
      <c r="BK74">
        <v>0.66</v>
      </c>
      <c r="BL74">
        <v>1.8</v>
      </c>
      <c r="BM74">
        <v>0.25</v>
      </c>
      <c r="BN74">
        <v>1.6</v>
      </c>
      <c r="BO74">
        <v>0.22</v>
      </c>
      <c r="BP74">
        <f>BB74/38</f>
        <v>0.75526315789473686</v>
      </c>
      <c r="BQ74">
        <f>BC74/80</f>
        <v>0.69000000000000006</v>
      </c>
      <c r="BR74">
        <f>BD74/8.9</f>
        <v>0.70224719101123589</v>
      </c>
      <c r="BS74">
        <f>BE74/32</f>
        <v>0.6875</v>
      </c>
      <c r="BT74">
        <f>BF74/5.6</f>
        <v>0.7767857142857143</v>
      </c>
      <c r="BU74">
        <f>BG74/1.1</f>
        <v>1</v>
      </c>
      <c r="BV74">
        <f>BH74/4.7</f>
        <v>0.8936170212765957</v>
      </c>
      <c r="BW74">
        <f>BI74/0.77</f>
        <v>0.72727272727272729</v>
      </c>
      <c r="BX74">
        <f>BJ74/4.4</f>
        <v>0.7727272727272726</v>
      </c>
      <c r="BY74">
        <f>AY74/27</f>
        <v>0.62962962962962965</v>
      </c>
      <c r="BZ74">
        <f>BK74/1</f>
        <v>0.66</v>
      </c>
      <c r="CA74">
        <f>BL74/2.9</f>
        <v>0.62068965517241381</v>
      </c>
      <c r="CB74">
        <f>BM74/0.4</f>
        <v>0.625</v>
      </c>
      <c r="CC74">
        <f>BN74/2.8</f>
        <v>0.57142857142857151</v>
      </c>
      <c r="CD74">
        <f>BO74/0.43</f>
        <v>0.51162790697674421</v>
      </c>
    </row>
    <row r="75" spans="1:82" x14ac:dyDescent="0.25">
      <c r="A75" t="s">
        <v>405</v>
      </c>
      <c r="B75">
        <v>86.31</v>
      </c>
      <c r="C75" t="s">
        <v>203</v>
      </c>
      <c r="D75" t="e">
        <f t="shared" si="5"/>
        <v>#VALUE!</v>
      </c>
      <c r="E75">
        <f t="shared" si="6"/>
        <v>0.96030729833546735</v>
      </c>
      <c r="F75">
        <f t="shared" si="7"/>
        <v>12.804097311139566</v>
      </c>
      <c r="G75" t="s">
        <v>69</v>
      </c>
      <c r="H75" t="e">
        <v>#VALUE!</v>
      </c>
      <c r="I75">
        <v>7.81</v>
      </c>
      <c r="J75">
        <v>7</v>
      </c>
      <c r="K75">
        <v>220</v>
      </c>
      <c r="L75">
        <v>3.5</v>
      </c>
      <c r="M75">
        <v>0.5</v>
      </c>
      <c r="N75">
        <v>3.83</v>
      </c>
      <c r="O75" t="s">
        <v>65</v>
      </c>
      <c r="P75">
        <v>18</v>
      </c>
      <c r="Q75">
        <v>60</v>
      </c>
      <c r="R75">
        <v>14.5</v>
      </c>
      <c r="S75">
        <v>10</v>
      </c>
      <c r="T75">
        <v>3.42</v>
      </c>
      <c r="U75">
        <v>21.6</v>
      </c>
      <c r="V75">
        <v>1.8</v>
      </c>
      <c r="W75">
        <v>0.1</v>
      </c>
      <c r="X75">
        <v>3.93</v>
      </c>
      <c r="Y75">
        <v>150</v>
      </c>
      <c r="Z75">
        <v>4.41</v>
      </c>
      <c r="AA75">
        <v>0.11</v>
      </c>
      <c r="AB75" t="s">
        <v>65</v>
      </c>
      <c r="AC75">
        <v>7.0000000000000007E-2</v>
      </c>
      <c r="AD75">
        <v>10</v>
      </c>
      <c r="AE75">
        <v>34</v>
      </c>
      <c r="AF75">
        <v>7.4999999999999997E-2</v>
      </c>
      <c r="AG75">
        <v>4</v>
      </c>
      <c r="AH75">
        <v>208</v>
      </c>
      <c r="AI75" t="s">
        <v>67</v>
      </c>
      <c r="AJ75">
        <v>100</v>
      </c>
      <c r="AK75">
        <v>1.3</v>
      </c>
      <c r="AL75">
        <v>13</v>
      </c>
      <c r="AM75" t="s">
        <v>68</v>
      </c>
      <c r="AN75">
        <v>24.2</v>
      </c>
      <c r="AO75">
        <v>3.3</v>
      </c>
      <c r="AP75">
        <v>35.5</v>
      </c>
      <c r="AQ75">
        <v>0.9</v>
      </c>
      <c r="AR75" t="s">
        <v>69</v>
      </c>
      <c r="AS75">
        <v>13</v>
      </c>
      <c r="AT75">
        <v>2849.9999999999995</v>
      </c>
      <c r="AU75">
        <v>0.5</v>
      </c>
      <c r="AV75">
        <v>7.5</v>
      </c>
      <c r="AW75">
        <v>100</v>
      </c>
      <c r="AX75">
        <v>15</v>
      </c>
      <c r="AY75">
        <v>18</v>
      </c>
      <c r="AZ75">
        <v>42</v>
      </c>
      <c r="BA75">
        <v>74</v>
      </c>
      <c r="BB75">
        <v>49.1</v>
      </c>
      <c r="BC75">
        <v>89.4</v>
      </c>
      <c r="BD75">
        <v>9.75</v>
      </c>
      <c r="BE75">
        <v>32</v>
      </c>
      <c r="BF75">
        <v>5.05</v>
      </c>
      <c r="BG75">
        <v>1.2</v>
      </c>
      <c r="BH75">
        <v>4.5999999999999996</v>
      </c>
      <c r="BI75">
        <v>0.62</v>
      </c>
      <c r="BJ75">
        <v>3.75</v>
      </c>
      <c r="BK75">
        <v>0.74</v>
      </c>
      <c r="BL75">
        <v>2.0499999999999998</v>
      </c>
      <c r="BM75">
        <v>0.3</v>
      </c>
      <c r="BN75">
        <v>1.95</v>
      </c>
      <c r="BO75">
        <v>0.28000000000000003</v>
      </c>
      <c r="BP75">
        <f>BB75/38</f>
        <v>1.2921052631578949</v>
      </c>
      <c r="BQ75">
        <f>BC75/80</f>
        <v>1.1175000000000002</v>
      </c>
      <c r="BR75">
        <f>BD75/8.9</f>
        <v>1.095505617977528</v>
      </c>
      <c r="BS75">
        <f>BE75/32</f>
        <v>1</v>
      </c>
      <c r="BT75">
        <f>BF75/5.6</f>
        <v>0.9017857142857143</v>
      </c>
      <c r="BU75">
        <f>BG75/1.1</f>
        <v>1.0909090909090908</v>
      </c>
      <c r="BV75">
        <f>BH75/4.7</f>
        <v>0.97872340425531901</v>
      </c>
      <c r="BW75">
        <f>BI75/0.77</f>
        <v>0.80519480519480513</v>
      </c>
      <c r="BX75">
        <f>BJ75/4.4</f>
        <v>0.85227272727272718</v>
      </c>
      <c r="BY75">
        <f>AY75/27</f>
        <v>0.66666666666666663</v>
      </c>
      <c r="BZ75">
        <f>BK75/1</f>
        <v>0.74</v>
      </c>
      <c r="CA75">
        <f>BL75/2.9</f>
        <v>0.7068965517241379</v>
      </c>
      <c r="CB75">
        <f>BM75/0.4</f>
        <v>0.74999999999999989</v>
      </c>
      <c r="CC75">
        <f>BN75/2.8</f>
        <v>0.69642857142857151</v>
      </c>
      <c r="CD75">
        <f>BO75/0.43</f>
        <v>0.65116279069767447</v>
      </c>
    </row>
    <row r="76" spans="1:82" x14ac:dyDescent="0.25">
      <c r="A76" t="s">
        <v>406</v>
      </c>
      <c r="B76">
        <v>86.79</v>
      </c>
      <c r="C76" t="s">
        <v>203</v>
      </c>
      <c r="D76">
        <f t="shared" si="5"/>
        <v>0.13736263736263735</v>
      </c>
      <c r="E76">
        <f t="shared" si="6"/>
        <v>0.85164835164835162</v>
      </c>
      <c r="F76">
        <f t="shared" si="7"/>
        <v>10.989010989010989</v>
      </c>
      <c r="G76" t="s">
        <v>69</v>
      </c>
      <c r="H76" t="e">
        <v>#VALUE!</v>
      </c>
      <c r="I76">
        <v>7.28</v>
      </c>
      <c r="J76">
        <v>6</v>
      </c>
      <c r="K76">
        <v>160</v>
      </c>
      <c r="L76">
        <v>3</v>
      </c>
      <c r="M76">
        <v>0.3</v>
      </c>
      <c r="N76">
        <v>3.86</v>
      </c>
      <c r="O76" t="s">
        <v>65</v>
      </c>
      <c r="P76">
        <v>18</v>
      </c>
      <c r="Q76">
        <v>60</v>
      </c>
      <c r="R76">
        <v>13.7</v>
      </c>
      <c r="S76">
        <v>10</v>
      </c>
      <c r="T76">
        <v>6.9</v>
      </c>
      <c r="U76">
        <v>19.8</v>
      </c>
      <c r="V76">
        <v>1.8</v>
      </c>
      <c r="W76">
        <v>0.1</v>
      </c>
      <c r="X76">
        <v>3.57</v>
      </c>
      <c r="Y76">
        <v>70</v>
      </c>
      <c r="Z76">
        <v>4.4800000000000004</v>
      </c>
      <c r="AA76">
        <v>0.12</v>
      </c>
      <c r="AB76">
        <v>1</v>
      </c>
      <c r="AC76">
        <v>0.06</v>
      </c>
      <c r="AD76">
        <v>10</v>
      </c>
      <c r="AE76">
        <v>32</v>
      </c>
      <c r="AF76">
        <v>6.5000000000000002E-2</v>
      </c>
      <c r="AG76">
        <v>4</v>
      </c>
      <c r="AH76">
        <v>198</v>
      </c>
      <c r="AI76" t="s">
        <v>67</v>
      </c>
      <c r="AJ76" t="s">
        <v>77</v>
      </c>
      <c r="AK76">
        <v>2.4</v>
      </c>
      <c r="AL76">
        <v>13</v>
      </c>
      <c r="AM76" t="s">
        <v>68</v>
      </c>
      <c r="AN76">
        <v>23</v>
      </c>
      <c r="AO76">
        <v>3.2</v>
      </c>
      <c r="AP76">
        <v>32.5</v>
      </c>
      <c r="AQ76">
        <v>0.9</v>
      </c>
      <c r="AR76" t="s">
        <v>69</v>
      </c>
      <c r="AS76">
        <v>12.8</v>
      </c>
      <c r="AT76">
        <v>2750</v>
      </c>
      <c r="AU76">
        <v>0.4</v>
      </c>
      <c r="AV76">
        <v>6.2</v>
      </c>
      <c r="AW76">
        <v>80</v>
      </c>
      <c r="AX76">
        <v>18</v>
      </c>
      <c r="AY76">
        <v>19</v>
      </c>
      <c r="AZ76">
        <v>36</v>
      </c>
      <c r="BA76">
        <v>77</v>
      </c>
      <c r="BB76">
        <v>45.5</v>
      </c>
      <c r="BC76">
        <v>84.4</v>
      </c>
      <c r="BD76">
        <v>9.6</v>
      </c>
      <c r="BE76">
        <v>34.200000000000003</v>
      </c>
      <c r="BF76">
        <v>6.1</v>
      </c>
      <c r="BG76">
        <v>1.35</v>
      </c>
      <c r="BH76">
        <v>5.2</v>
      </c>
      <c r="BI76">
        <v>0.64</v>
      </c>
      <c r="BJ76">
        <v>4</v>
      </c>
      <c r="BK76">
        <v>0.76</v>
      </c>
      <c r="BL76">
        <v>2.25</v>
      </c>
      <c r="BM76">
        <v>0.3</v>
      </c>
      <c r="BN76">
        <v>2.2000000000000002</v>
      </c>
      <c r="BO76">
        <v>0.28000000000000003</v>
      </c>
      <c r="BP76">
        <f>BB76/38</f>
        <v>1.1973684210526316</v>
      </c>
      <c r="BQ76">
        <f>BC76/80</f>
        <v>1.0550000000000002</v>
      </c>
      <c r="BR76">
        <f>BD76/8.9</f>
        <v>1.0786516853932584</v>
      </c>
      <c r="BS76">
        <f>BE76/32</f>
        <v>1.0687500000000001</v>
      </c>
      <c r="BT76">
        <f>BF76/5.6</f>
        <v>1.0892857142857142</v>
      </c>
      <c r="BU76">
        <f>BG76/1.1</f>
        <v>1.2272727272727273</v>
      </c>
      <c r="BV76">
        <f>BH76/4.7</f>
        <v>1.1063829787234043</v>
      </c>
      <c r="BW76">
        <f>BI76/0.77</f>
        <v>0.83116883116883111</v>
      </c>
      <c r="BX76">
        <f>BJ76/4.4</f>
        <v>0.90909090909090906</v>
      </c>
      <c r="BY76">
        <f>AY76/27</f>
        <v>0.70370370370370372</v>
      </c>
      <c r="BZ76">
        <f>BK76/1</f>
        <v>0.76</v>
      </c>
      <c r="CA76">
        <f>BL76/2.9</f>
        <v>0.77586206896551724</v>
      </c>
      <c r="CB76">
        <f>BM76/0.4</f>
        <v>0.74999999999999989</v>
      </c>
      <c r="CC76">
        <f>BN76/2.8</f>
        <v>0.78571428571428581</v>
      </c>
      <c r="CD76">
        <f>BO76/0.43</f>
        <v>0.65116279069767447</v>
      </c>
    </row>
    <row r="77" spans="1:82" x14ac:dyDescent="0.25">
      <c r="A77" t="s">
        <v>407</v>
      </c>
      <c r="B77">
        <v>89.22</v>
      </c>
      <c r="C77" t="s">
        <v>203</v>
      </c>
      <c r="D77" t="e">
        <f t="shared" si="5"/>
        <v>#VALUE!</v>
      </c>
      <c r="E77">
        <f t="shared" si="6"/>
        <v>0.80838323353293418</v>
      </c>
      <c r="F77">
        <f t="shared" si="7"/>
        <v>11.976047904191617</v>
      </c>
      <c r="G77" t="s">
        <v>69</v>
      </c>
      <c r="H77" t="e">
        <v>#VALUE!</v>
      </c>
      <c r="I77">
        <v>6.68</v>
      </c>
      <c r="J77">
        <v>3</v>
      </c>
      <c r="K77">
        <v>180</v>
      </c>
      <c r="L77">
        <v>2</v>
      </c>
      <c r="M77" t="s">
        <v>67</v>
      </c>
      <c r="N77">
        <v>1.87</v>
      </c>
      <c r="O77" t="s">
        <v>65</v>
      </c>
      <c r="P77">
        <v>26</v>
      </c>
      <c r="Q77">
        <v>40</v>
      </c>
      <c r="R77">
        <v>5.8</v>
      </c>
      <c r="S77">
        <v>26</v>
      </c>
      <c r="T77">
        <v>4.26</v>
      </c>
      <c r="U77">
        <v>18.399999999999999</v>
      </c>
      <c r="V77">
        <v>1.6</v>
      </c>
      <c r="W77" t="s">
        <v>66</v>
      </c>
      <c r="X77">
        <v>2.44</v>
      </c>
      <c r="Y77">
        <v>140</v>
      </c>
      <c r="Z77">
        <v>6.61</v>
      </c>
      <c r="AA77">
        <v>5.5E-2</v>
      </c>
      <c r="AB77" t="s">
        <v>65</v>
      </c>
      <c r="AC77">
        <v>7.0000000000000007E-2</v>
      </c>
      <c r="AD77">
        <v>9</v>
      </c>
      <c r="AE77">
        <v>36</v>
      </c>
      <c r="AF77">
        <v>0.05</v>
      </c>
      <c r="AG77">
        <v>3</v>
      </c>
      <c r="AH77">
        <v>115</v>
      </c>
      <c r="AI77" t="s">
        <v>67</v>
      </c>
      <c r="AJ77" t="s">
        <v>77</v>
      </c>
      <c r="AK77">
        <v>0.6</v>
      </c>
      <c r="AL77">
        <v>11</v>
      </c>
      <c r="AM77" t="s">
        <v>68</v>
      </c>
      <c r="AN77">
        <v>27</v>
      </c>
      <c r="AO77">
        <v>3</v>
      </c>
      <c r="AP77">
        <v>23</v>
      </c>
      <c r="AQ77">
        <v>0.8</v>
      </c>
      <c r="AR77" t="s">
        <v>69</v>
      </c>
      <c r="AS77">
        <v>10.9</v>
      </c>
      <c r="AT77">
        <v>2600</v>
      </c>
      <c r="AU77">
        <v>0.3</v>
      </c>
      <c r="AV77">
        <v>5.4</v>
      </c>
      <c r="AW77">
        <v>80</v>
      </c>
      <c r="AX77">
        <v>21</v>
      </c>
      <c r="AY77">
        <v>17</v>
      </c>
      <c r="AZ77">
        <v>32</v>
      </c>
      <c r="BA77">
        <v>72</v>
      </c>
      <c r="BB77">
        <v>20.5</v>
      </c>
      <c r="BC77">
        <v>49.6</v>
      </c>
      <c r="BD77">
        <v>6.55</v>
      </c>
      <c r="BE77">
        <v>26.3</v>
      </c>
      <c r="BF77">
        <v>5.15</v>
      </c>
      <c r="BG77">
        <v>1.1000000000000001</v>
      </c>
      <c r="BH77">
        <v>4.4000000000000004</v>
      </c>
      <c r="BI77">
        <v>0.52</v>
      </c>
      <c r="BJ77">
        <v>3.35</v>
      </c>
      <c r="BK77">
        <v>0.62</v>
      </c>
      <c r="BL77">
        <v>1.8</v>
      </c>
      <c r="BM77">
        <v>0.25</v>
      </c>
      <c r="BN77">
        <v>1.6</v>
      </c>
      <c r="BO77">
        <v>0.22</v>
      </c>
      <c r="BP77">
        <f>BB77/38</f>
        <v>0.53947368421052633</v>
      </c>
      <c r="BQ77">
        <f>BC77/80</f>
        <v>0.62</v>
      </c>
      <c r="BR77">
        <f>BD77/8.9</f>
        <v>0.73595505617977519</v>
      </c>
      <c r="BS77">
        <f>BE77/32</f>
        <v>0.82187500000000002</v>
      </c>
      <c r="BT77">
        <f>BF77/5.6</f>
        <v>0.91964285714285732</v>
      </c>
      <c r="BU77">
        <f>BG77/1.1</f>
        <v>1</v>
      </c>
      <c r="BV77">
        <f>BH77/4.7</f>
        <v>0.93617021276595747</v>
      </c>
      <c r="BW77">
        <f>BI77/0.77</f>
        <v>0.67532467532467533</v>
      </c>
      <c r="BX77">
        <f>BJ77/4.4</f>
        <v>0.76136363636363635</v>
      </c>
      <c r="BY77">
        <f>AY77/27</f>
        <v>0.62962962962962965</v>
      </c>
      <c r="BZ77">
        <f>BK77/1</f>
        <v>0.62</v>
      </c>
      <c r="CA77">
        <f>BL77/2.9</f>
        <v>0.62068965517241381</v>
      </c>
      <c r="CB77">
        <f>BM77/0.4</f>
        <v>0.625</v>
      </c>
      <c r="CC77">
        <f>BN77/2.8</f>
        <v>0.57142857142857151</v>
      </c>
      <c r="CD77">
        <f>BO77/0.43</f>
        <v>0.51162790697674421</v>
      </c>
    </row>
    <row r="78" spans="1:82" x14ac:dyDescent="0.25">
      <c r="A78" t="s">
        <v>408</v>
      </c>
      <c r="B78">
        <v>91.01</v>
      </c>
      <c r="C78" t="s">
        <v>203</v>
      </c>
      <c r="D78">
        <f t="shared" si="5"/>
        <v>0.1287001287001287</v>
      </c>
      <c r="E78">
        <f t="shared" si="6"/>
        <v>0.75933075933075944</v>
      </c>
      <c r="F78">
        <f t="shared" si="7"/>
        <v>12.870012870012872</v>
      </c>
      <c r="G78" t="s">
        <v>69</v>
      </c>
      <c r="H78" t="e">
        <v>#VALUE!</v>
      </c>
      <c r="I78">
        <v>7.77</v>
      </c>
      <c r="J78">
        <v>7</v>
      </c>
      <c r="K78">
        <v>180</v>
      </c>
      <c r="L78">
        <v>2.5</v>
      </c>
      <c r="M78">
        <v>0.3</v>
      </c>
      <c r="N78">
        <v>1.37</v>
      </c>
      <c r="O78" t="s">
        <v>65</v>
      </c>
      <c r="P78">
        <v>18</v>
      </c>
      <c r="Q78">
        <v>60</v>
      </c>
      <c r="R78">
        <v>10.5</v>
      </c>
      <c r="S78">
        <v>24</v>
      </c>
      <c r="T78">
        <v>8.82</v>
      </c>
      <c r="U78">
        <v>19</v>
      </c>
      <c r="V78">
        <v>1.8</v>
      </c>
      <c r="W78">
        <v>0.1</v>
      </c>
      <c r="X78">
        <v>3.08</v>
      </c>
      <c r="Y78">
        <v>100</v>
      </c>
      <c r="Z78">
        <v>5.48</v>
      </c>
      <c r="AA78">
        <v>0.04</v>
      </c>
      <c r="AB78">
        <v>1</v>
      </c>
      <c r="AC78">
        <v>0.06</v>
      </c>
      <c r="AD78">
        <v>10</v>
      </c>
      <c r="AE78">
        <v>30</v>
      </c>
      <c r="AF78">
        <v>7.4999999999999997E-2</v>
      </c>
      <c r="AG78">
        <v>4</v>
      </c>
      <c r="AH78">
        <v>173</v>
      </c>
      <c r="AI78" t="s">
        <v>67</v>
      </c>
      <c r="AJ78">
        <v>200</v>
      </c>
      <c r="AK78">
        <v>2.8</v>
      </c>
      <c r="AL78">
        <v>12</v>
      </c>
      <c r="AM78" t="s">
        <v>68</v>
      </c>
      <c r="AN78">
        <v>24.5</v>
      </c>
      <c r="AO78">
        <v>2.7</v>
      </c>
      <c r="AP78">
        <v>24.5</v>
      </c>
      <c r="AQ78">
        <v>0.8</v>
      </c>
      <c r="AR78" t="s">
        <v>69</v>
      </c>
      <c r="AS78">
        <v>11.3</v>
      </c>
      <c r="AT78">
        <v>3050</v>
      </c>
      <c r="AU78">
        <v>0.4</v>
      </c>
      <c r="AV78">
        <v>5.9</v>
      </c>
      <c r="AW78">
        <v>100</v>
      </c>
      <c r="AX78">
        <v>12</v>
      </c>
      <c r="AY78">
        <v>18</v>
      </c>
      <c r="AZ78">
        <v>36</v>
      </c>
      <c r="BA78">
        <v>72</v>
      </c>
      <c r="BB78">
        <v>29</v>
      </c>
      <c r="BC78">
        <v>58.6</v>
      </c>
      <c r="BD78">
        <v>6.85</v>
      </c>
      <c r="BE78">
        <v>24.8</v>
      </c>
      <c r="BF78">
        <v>4.75</v>
      </c>
      <c r="BG78">
        <v>1.2</v>
      </c>
      <c r="BH78">
        <v>4.5999999999999996</v>
      </c>
      <c r="BI78">
        <v>0.57999999999999996</v>
      </c>
      <c r="BJ78">
        <v>3.5</v>
      </c>
      <c r="BK78">
        <v>0.64</v>
      </c>
      <c r="BL78">
        <v>1.8</v>
      </c>
      <c r="BM78">
        <v>0.2</v>
      </c>
      <c r="BN78">
        <v>1.55</v>
      </c>
      <c r="BO78">
        <v>0.22</v>
      </c>
      <c r="BP78">
        <f>BB78/38</f>
        <v>0.76315789473684215</v>
      </c>
      <c r="BQ78">
        <f>BC78/80</f>
        <v>0.73250000000000004</v>
      </c>
      <c r="BR78">
        <f>BD78/8.9</f>
        <v>0.76966292134831449</v>
      </c>
      <c r="BS78">
        <f>BE78/32</f>
        <v>0.77500000000000002</v>
      </c>
      <c r="BT78">
        <f>BF78/5.6</f>
        <v>0.84821428571428581</v>
      </c>
      <c r="BU78">
        <f>BG78/1.1</f>
        <v>1.0909090909090908</v>
      </c>
      <c r="BV78">
        <f>BH78/4.7</f>
        <v>0.97872340425531901</v>
      </c>
      <c r="BW78">
        <f>BI78/0.77</f>
        <v>0.75324675324675316</v>
      </c>
      <c r="BX78">
        <f>BJ78/4.4</f>
        <v>0.79545454545454541</v>
      </c>
      <c r="BY78">
        <f>AY78/27</f>
        <v>0.66666666666666663</v>
      </c>
      <c r="BZ78">
        <f>BK78/1</f>
        <v>0.64</v>
      </c>
      <c r="CA78">
        <f>BL78/2.9</f>
        <v>0.62068965517241381</v>
      </c>
      <c r="CB78">
        <f>BM78/0.4</f>
        <v>0.5</v>
      </c>
      <c r="CC78">
        <f>BN78/2.8</f>
        <v>0.5535714285714286</v>
      </c>
      <c r="CD78">
        <f>BO78/0.43</f>
        <v>0.51162790697674421</v>
      </c>
    </row>
    <row r="79" spans="1:82" x14ac:dyDescent="0.25">
      <c r="A79" t="s">
        <v>409</v>
      </c>
      <c r="B79">
        <v>91.6</v>
      </c>
      <c r="C79" t="s">
        <v>203</v>
      </c>
      <c r="D79">
        <f t="shared" si="5"/>
        <v>0.19710906701708278</v>
      </c>
      <c r="E79">
        <f t="shared" si="6"/>
        <v>0.72273324572930353</v>
      </c>
      <c r="F79">
        <f t="shared" si="7"/>
        <v>13.140604467805518</v>
      </c>
      <c r="G79" t="s">
        <v>69</v>
      </c>
      <c r="H79" t="e">
        <v>#VALUE!</v>
      </c>
      <c r="I79">
        <v>7.61</v>
      </c>
      <c r="J79">
        <v>6</v>
      </c>
      <c r="K79">
        <v>240</v>
      </c>
      <c r="L79">
        <v>4</v>
      </c>
      <c r="M79">
        <v>0.5</v>
      </c>
      <c r="N79">
        <v>1.92</v>
      </c>
      <c r="O79" t="s">
        <v>65</v>
      </c>
      <c r="P79">
        <v>18</v>
      </c>
      <c r="Q79">
        <v>60</v>
      </c>
      <c r="R79">
        <v>12.7</v>
      </c>
      <c r="S79">
        <v>18</v>
      </c>
      <c r="T79">
        <v>7.77</v>
      </c>
      <c r="U79">
        <v>21.2</v>
      </c>
      <c r="V79">
        <v>1.8</v>
      </c>
      <c r="W79">
        <v>0.1</v>
      </c>
      <c r="X79">
        <v>3.53</v>
      </c>
      <c r="Y79">
        <v>80</v>
      </c>
      <c r="Z79">
        <v>4.53</v>
      </c>
      <c r="AA79">
        <v>0.06</v>
      </c>
      <c r="AB79">
        <v>1.5</v>
      </c>
      <c r="AC79">
        <v>0.06</v>
      </c>
      <c r="AD79">
        <v>10</v>
      </c>
      <c r="AE79">
        <v>32</v>
      </c>
      <c r="AF79">
        <v>7.0000000000000007E-2</v>
      </c>
      <c r="AG79">
        <v>5</v>
      </c>
      <c r="AH79">
        <v>200</v>
      </c>
      <c r="AI79" t="s">
        <v>67</v>
      </c>
      <c r="AJ79">
        <v>100</v>
      </c>
      <c r="AK79">
        <v>2.5</v>
      </c>
      <c r="AL79">
        <v>14</v>
      </c>
      <c r="AM79" t="s">
        <v>68</v>
      </c>
      <c r="AN79">
        <v>24.1</v>
      </c>
      <c r="AO79">
        <v>3</v>
      </c>
      <c r="AP79">
        <v>28</v>
      </c>
      <c r="AQ79">
        <v>0.8</v>
      </c>
      <c r="AR79" t="s">
        <v>69</v>
      </c>
      <c r="AS79">
        <v>12.6</v>
      </c>
      <c r="AT79">
        <v>2950</v>
      </c>
      <c r="AU79">
        <v>0.4</v>
      </c>
      <c r="AV79">
        <v>5.5</v>
      </c>
      <c r="AW79">
        <v>100</v>
      </c>
      <c r="AX79">
        <v>9</v>
      </c>
      <c r="AY79">
        <v>21</v>
      </c>
      <c r="AZ79">
        <v>42</v>
      </c>
      <c r="BA79">
        <v>77</v>
      </c>
      <c r="BB79">
        <v>36.799999999999997</v>
      </c>
      <c r="BC79">
        <v>74</v>
      </c>
      <c r="BD79">
        <v>8.6999999999999993</v>
      </c>
      <c r="BE79">
        <v>32.1</v>
      </c>
      <c r="BF79">
        <v>5.9</v>
      </c>
      <c r="BG79">
        <v>1.5</v>
      </c>
      <c r="BH79">
        <v>5.6</v>
      </c>
      <c r="BI79">
        <v>0.7</v>
      </c>
      <c r="BJ79">
        <v>4.3</v>
      </c>
      <c r="BK79">
        <v>0.8</v>
      </c>
      <c r="BL79">
        <v>2.25</v>
      </c>
      <c r="BM79">
        <v>0.3</v>
      </c>
      <c r="BN79">
        <v>2</v>
      </c>
      <c r="BO79">
        <v>0.28000000000000003</v>
      </c>
      <c r="BP79">
        <f>BB79/38</f>
        <v>0.96842105263157885</v>
      </c>
      <c r="BQ79">
        <f>BC79/80</f>
        <v>0.92500000000000004</v>
      </c>
      <c r="BR79">
        <f>BD79/8.9</f>
        <v>0.97752808988764028</v>
      </c>
      <c r="BS79">
        <f>BE79/32</f>
        <v>1.003125</v>
      </c>
      <c r="BT79">
        <f>BF79/5.6</f>
        <v>1.0535714285714286</v>
      </c>
      <c r="BU79">
        <f>BG79/1.1</f>
        <v>1.3636363636363635</v>
      </c>
      <c r="BV79">
        <f>BH79/4.7</f>
        <v>1.1914893617021276</v>
      </c>
      <c r="BW79">
        <f>BI79/0.77</f>
        <v>0.90909090909090906</v>
      </c>
      <c r="BX79">
        <f>BJ79/4.4</f>
        <v>0.97727272727272718</v>
      </c>
      <c r="BY79">
        <f>AY79/27</f>
        <v>0.77777777777777779</v>
      </c>
      <c r="BZ79">
        <f>BK79/1</f>
        <v>0.8</v>
      </c>
      <c r="CA79">
        <f>BL79/2.9</f>
        <v>0.77586206896551724</v>
      </c>
      <c r="CB79">
        <f>BM79/0.4</f>
        <v>0.74999999999999989</v>
      </c>
      <c r="CC79">
        <f>BN79/2.8</f>
        <v>0.7142857142857143</v>
      </c>
      <c r="CD79">
        <f>BO79/0.43</f>
        <v>0.65116279069767447</v>
      </c>
    </row>
    <row r="80" spans="1:82" x14ac:dyDescent="0.25">
      <c r="A80" t="s">
        <v>410</v>
      </c>
      <c r="B80">
        <v>92.29</v>
      </c>
      <c r="C80" t="s">
        <v>203</v>
      </c>
      <c r="D80" t="e">
        <f t="shared" si="5"/>
        <v>#VALUE!</v>
      </c>
      <c r="E80">
        <f t="shared" si="6"/>
        <v>0.49333333333333335</v>
      </c>
      <c r="F80">
        <f t="shared" si="7"/>
        <v>10.666666666666666</v>
      </c>
      <c r="G80" t="s">
        <v>69</v>
      </c>
      <c r="H80" t="e">
        <v>#VALUE!</v>
      </c>
      <c r="I80">
        <v>7.5</v>
      </c>
      <c r="J80">
        <v>4</v>
      </c>
      <c r="K80">
        <v>200</v>
      </c>
      <c r="L80">
        <v>3</v>
      </c>
      <c r="M80">
        <v>0.2</v>
      </c>
      <c r="N80">
        <v>1.45</v>
      </c>
      <c r="O80" t="s">
        <v>65</v>
      </c>
      <c r="P80">
        <v>23</v>
      </c>
      <c r="Q80">
        <v>60</v>
      </c>
      <c r="R80">
        <v>10.5</v>
      </c>
      <c r="S80">
        <v>16</v>
      </c>
      <c r="T80">
        <v>3.6</v>
      </c>
      <c r="U80">
        <v>20.6</v>
      </c>
      <c r="V80">
        <v>2</v>
      </c>
      <c r="W80">
        <v>0.1</v>
      </c>
      <c r="X80">
        <v>3.14</v>
      </c>
      <c r="Y80">
        <v>110</v>
      </c>
      <c r="Z80">
        <v>5.35</v>
      </c>
      <c r="AA80">
        <v>4.4999999999999998E-2</v>
      </c>
      <c r="AB80" t="s">
        <v>65</v>
      </c>
      <c r="AC80">
        <v>7.0000000000000007E-2</v>
      </c>
      <c r="AD80">
        <v>10.5</v>
      </c>
      <c r="AE80">
        <v>36</v>
      </c>
      <c r="AF80">
        <v>7.0000000000000007E-2</v>
      </c>
      <c r="AG80">
        <v>7</v>
      </c>
      <c r="AH80">
        <v>170</v>
      </c>
      <c r="AI80" t="s">
        <v>67</v>
      </c>
      <c r="AJ80" t="s">
        <v>77</v>
      </c>
      <c r="AK80">
        <v>0.9</v>
      </c>
      <c r="AL80">
        <v>14</v>
      </c>
      <c r="AM80" t="s">
        <v>68</v>
      </c>
      <c r="AN80">
        <v>25.9</v>
      </c>
      <c r="AO80">
        <v>3.3</v>
      </c>
      <c r="AP80">
        <v>27</v>
      </c>
      <c r="AQ80">
        <v>0.9</v>
      </c>
      <c r="AR80" t="s">
        <v>69</v>
      </c>
      <c r="AS80">
        <v>12.2</v>
      </c>
      <c r="AT80">
        <v>3200</v>
      </c>
      <c r="AU80">
        <v>0.4</v>
      </c>
      <c r="AV80">
        <v>3.7</v>
      </c>
      <c r="AW80">
        <v>80</v>
      </c>
      <c r="AX80">
        <v>30</v>
      </c>
      <c r="AY80">
        <v>23</v>
      </c>
      <c r="AZ80">
        <v>42</v>
      </c>
      <c r="BA80">
        <v>86</v>
      </c>
      <c r="BB80">
        <v>37.299999999999997</v>
      </c>
      <c r="BC80">
        <v>74.3</v>
      </c>
      <c r="BD80">
        <v>8.6999999999999993</v>
      </c>
      <c r="BE80">
        <v>31.5</v>
      </c>
      <c r="BF80">
        <v>5.75</v>
      </c>
      <c r="BG80">
        <v>1.35</v>
      </c>
      <c r="BH80">
        <v>5.4</v>
      </c>
      <c r="BI80">
        <v>0.72</v>
      </c>
      <c r="BJ80">
        <v>4.6500000000000004</v>
      </c>
      <c r="BK80">
        <v>0.86</v>
      </c>
      <c r="BL80">
        <v>2.5</v>
      </c>
      <c r="BM80">
        <v>0.3</v>
      </c>
      <c r="BN80">
        <v>2.2999999999999998</v>
      </c>
      <c r="BO80">
        <v>0.3</v>
      </c>
      <c r="BP80">
        <f>BB80/38</f>
        <v>0.981578947368421</v>
      </c>
      <c r="BQ80">
        <f>BC80/80</f>
        <v>0.92874999999999996</v>
      </c>
      <c r="BR80">
        <f>BD80/8.9</f>
        <v>0.97752808988764028</v>
      </c>
      <c r="BS80">
        <f>BE80/32</f>
        <v>0.984375</v>
      </c>
      <c r="BT80">
        <f>BF80/5.6</f>
        <v>1.0267857142857144</v>
      </c>
      <c r="BU80">
        <f>BG80/1.1</f>
        <v>1.2272727272727273</v>
      </c>
      <c r="BV80">
        <f>BH80/4.7</f>
        <v>1.1489361702127661</v>
      </c>
      <c r="BW80">
        <f>BI80/0.77</f>
        <v>0.93506493506493504</v>
      </c>
      <c r="BX80">
        <f>BJ80/4.4</f>
        <v>1.0568181818181819</v>
      </c>
      <c r="BY80">
        <f>AY80/27</f>
        <v>0.85185185185185186</v>
      </c>
      <c r="BZ80">
        <f>BK80/1</f>
        <v>0.86</v>
      </c>
      <c r="CA80">
        <f>BL80/2.9</f>
        <v>0.86206896551724144</v>
      </c>
      <c r="CB80">
        <f>BM80/0.4</f>
        <v>0.74999999999999989</v>
      </c>
      <c r="CC80">
        <f>BN80/2.8</f>
        <v>0.8214285714285714</v>
      </c>
      <c r="CD80">
        <f>BO80/0.43</f>
        <v>0.69767441860465118</v>
      </c>
    </row>
    <row r="81" spans="1:82" x14ac:dyDescent="0.25">
      <c r="A81" t="s">
        <v>411</v>
      </c>
      <c r="B81">
        <v>93.46</v>
      </c>
      <c r="C81" t="s">
        <v>203</v>
      </c>
      <c r="D81" t="e">
        <f t="shared" si="5"/>
        <v>#VALUE!</v>
      </c>
      <c r="E81">
        <f t="shared" si="6"/>
        <v>0.58891454965357959</v>
      </c>
      <c r="F81">
        <f t="shared" si="7"/>
        <v>11.547344110854503</v>
      </c>
      <c r="G81" t="s">
        <v>69</v>
      </c>
      <c r="H81" t="e">
        <v>#VALUE!</v>
      </c>
      <c r="I81">
        <v>8.66</v>
      </c>
      <c r="J81">
        <v>13</v>
      </c>
      <c r="K81">
        <v>260</v>
      </c>
      <c r="L81">
        <v>4.5</v>
      </c>
      <c r="M81">
        <v>0.7</v>
      </c>
      <c r="N81">
        <v>0.48</v>
      </c>
      <c r="O81" t="s">
        <v>65</v>
      </c>
      <c r="P81">
        <v>24</v>
      </c>
      <c r="Q81">
        <v>60</v>
      </c>
      <c r="R81">
        <v>11.5</v>
      </c>
      <c r="S81">
        <v>14</v>
      </c>
      <c r="T81">
        <v>3.86</v>
      </c>
      <c r="U81">
        <v>24.6</v>
      </c>
      <c r="V81">
        <v>2.2000000000000002</v>
      </c>
      <c r="W81">
        <v>0.15</v>
      </c>
      <c r="X81">
        <v>3.72</v>
      </c>
      <c r="Y81">
        <v>130</v>
      </c>
      <c r="Z81">
        <v>5.31</v>
      </c>
      <c r="AA81">
        <v>0.02</v>
      </c>
      <c r="AB81" t="s">
        <v>65</v>
      </c>
      <c r="AC81">
        <v>0.06</v>
      </c>
      <c r="AD81">
        <v>11.5</v>
      </c>
      <c r="AE81">
        <v>42</v>
      </c>
      <c r="AF81">
        <v>0.08</v>
      </c>
      <c r="AG81">
        <v>4</v>
      </c>
      <c r="AH81">
        <v>220</v>
      </c>
      <c r="AI81" t="s">
        <v>67</v>
      </c>
      <c r="AJ81">
        <v>650</v>
      </c>
      <c r="AK81">
        <v>1.2</v>
      </c>
      <c r="AL81">
        <v>17</v>
      </c>
      <c r="AM81" t="s">
        <v>68</v>
      </c>
      <c r="AN81">
        <v>26.1</v>
      </c>
      <c r="AO81">
        <v>3.5</v>
      </c>
      <c r="AP81">
        <v>31</v>
      </c>
      <c r="AQ81">
        <v>1</v>
      </c>
      <c r="AR81" t="s">
        <v>69</v>
      </c>
      <c r="AS81">
        <v>14.1</v>
      </c>
      <c r="AT81">
        <v>3500</v>
      </c>
      <c r="AU81">
        <v>0.4</v>
      </c>
      <c r="AV81">
        <v>5.0999999999999996</v>
      </c>
      <c r="AW81">
        <v>100</v>
      </c>
      <c r="AX81">
        <v>6</v>
      </c>
      <c r="AY81">
        <v>20</v>
      </c>
      <c r="AZ81">
        <v>42</v>
      </c>
      <c r="BA81">
        <v>92</v>
      </c>
      <c r="BB81">
        <v>83.7</v>
      </c>
      <c r="BC81">
        <v>181</v>
      </c>
      <c r="BD81">
        <v>17.899999999999999</v>
      </c>
      <c r="BE81">
        <v>62.8</v>
      </c>
      <c r="BF81">
        <v>9.5</v>
      </c>
      <c r="BG81">
        <v>2.1</v>
      </c>
      <c r="BH81">
        <v>7.2</v>
      </c>
      <c r="BI81">
        <v>0.8</v>
      </c>
      <c r="BJ81">
        <v>4.3</v>
      </c>
      <c r="BK81">
        <v>0.8</v>
      </c>
      <c r="BL81">
        <v>2.2000000000000002</v>
      </c>
      <c r="BM81">
        <v>0.3</v>
      </c>
      <c r="BN81">
        <v>2.15</v>
      </c>
      <c r="BO81">
        <v>0.34</v>
      </c>
      <c r="BP81">
        <f>BB81/38</f>
        <v>2.2026315789473685</v>
      </c>
      <c r="BQ81">
        <f>BC81/80</f>
        <v>2.2625000000000002</v>
      </c>
      <c r="BR81">
        <f>BD81/8.9</f>
        <v>2.0112359550561796</v>
      </c>
      <c r="BS81">
        <f>BE81/32</f>
        <v>1.9624999999999999</v>
      </c>
      <c r="BT81">
        <f>BF81/5.6</f>
        <v>1.6964285714285716</v>
      </c>
      <c r="BU81">
        <f>BG81/1.1</f>
        <v>1.9090909090909089</v>
      </c>
      <c r="BV81">
        <f>BH81/4.7</f>
        <v>1.5319148936170213</v>
      </c>
      <c r="BW81">
        <f>BI81/0.77</f>
        <v>1.0389610389610391</v>
      </c>
      <c r="BX81">
        <f>BJ81/4.4</f>
        <v>0.97727272727272718</v>
      </c>
      <c r="BY81">
        <f>AY81/27</f>
        <v>0.7407407407407407</v>
      </c>
      <c r="BZ81">
        <f>BK81/1</f>
        <v>0.8</v>
      </c>
      <c r="CA81">
        <f>BL81/2.9</f>
        <v>0.75862068965517249</v>
      </c>
      <c r="CB81">
        <f>BM81/0.4</f>
        <v>0.74999999999999989</v>
      </c>
      <c r="CC81">
        <f>BN81/2.8</f>
        <v>0.7678571428571429</v>
      </c>
      <c r="CD81">
        <f>BO81/0.43</f>
        <v>0.79069767441860472</v>
      </c>
    </row>
    <row r="82" spans="1:82" x14ac:dyDescent="0.25">
      <c r="A82" t="s">
        <v>412</v>
      </c>
      <c r="B82">
        <v>94.71</v>
      </c>
      <c r="C82" t="s">
        <v>203</v>
      </c>
      <c r="D82">
        <f t="shared" si="5"/>
        <v>0.11389521640091117</v>
      </c>
      <c r="E82">
        <f t="shared" si="6"/>
        <v>0.72892938496583148</v>
      </c>
      <c r="F82">
        <f t="shared" si="7"/>
        <v>11.389521640091116</v>
      </c>
      <c r="G82" t="s">
        <v>69</v>
      </c>
      <c r="H82" t="e">
        <v>#VALUE!</v>
      </c>
      <c r="I82">
        <v>8.7799999999999994</v>
      </c>
      <c r="J82">
        <v>6</v>
      </c>
      <c r="K82">
        <v>160</v>
      </c>
      <c r="L82">
        <v>3</v>
      </c>
      <c r="M82">
        <v>0.3</v>
      </c>
      <c r="N82">
        <v>0.24</v>
      </c>
      <c r="O82" t="s">
        <v>65</v>
      </c>
      <c r="P82">
        <v>19</v>
      </c>
      <c r="Q82">
        <v>60</v>
      </c>
      <c r="R82">
        <v>10.7</v>
      </c>
      <c r="S82">
        <v>8</v>
      </c>
      <c r="T82">
        <v>7.3</v>
      </c>
      <c r="U82">
        <v>23.6</v>
      </c>
      <c r="V82">
        <v>2</v>
      </c>
      <c r="W82">
        <v>0.1</v>
      </c>
      <c r="X82">
        <v>3.39</v>
      </c>
      <c r="Y82">
        <v>100</v>
      </c>
      <c r="Z82">
        <v>5.7</v>
      </c>
      <c r="AA82">
        <v>0.01</v>
      </c>
      <c r="AB82">
        <v>1</v>
      </c>
      <c r="AC82">
        <v>0.06</v>
      </c>
      <c r="AD82">
        <v>11</v>
      </c>
      <c r="AE82">
        <v>40</v>
      </c>
      <c r="AF82">
        <v>0.08</v>
      </c>
      <c r="AG82">
        <v>4</v>
      </c>
      <c r="AH82">
        <v>187</v>
      </c>
      <c r="AI82" t="s">
        <v>67</v>
      </c>
      <c r="AJ82" t="s">
        <v>77</v>
      </c>
      <c r="AK82">
        <v>2.2000000000000002</v>
      </c>
      <c r="AL82">
        <v>17</v>
      </c>
      <c r="AM82" t="s">
        <v>68</v>
      </c>
      <c r="AN82">
        <v>26</v>
      </c>
      <c r="AO82">
        <v>3.3</v>
      </c>
      <c r="AP82">
        <v>29</v>
      </c>
      <c r="AQ82">
        <v>0.9</v>
      </c>
      <c r="AR82" t="s">
        <v>69</v>
      </c>
      <c r="AS82">
        <v>12.9</v>
      </c>
      <c r="AT82">
        <v>3500</v>
      </c>
      <c r="AU82">
        <v>0.4</v>
      </c>
      <c r="AV82">
        <v>6.4</v>
      </c>
      <c r="AW82">
        <v>100</v>
      </c>
      <c r="AX82">
        <v>9</v>
      </c>
      <c r="AY82">
        <v>19</v>
      </c>
      <c r="AZ82">
        <v>44</v>
      </c>
      <c r="BA82">
        <v>88</v>
      </c>
      <c r="BB82">
        <v>58.8</v>
      </c>
      <c r="BC82">
        <v>112</v>
      </c>
      <c r="BD82">
        <v>13</v>
      </c>
      <c r="BE82">
        <v>46.4</v>
      </c>
      <c r="BF82">
        <v>7.55</v>
      </c>
      <c r="BG82">
        <v>1.75</v>
      </c>
      <c r="BH82">
        <v>6.2</v>
      </c>
      <c r="BI82">
        <v>0.68</v>
      </c>
      <c r="BJ82">
        <v>4.05</v>
      </c>
      <c r="BK82">
        <v>0.72</v>
      </c>
      <c r="BL82">
        <v>2</v>
      </c>
      <c r="BM82">
        <v>0.3</v>
      </c>
      <c r="BN82">
        <v>1.9</v>
      </c>
      <c r="BO82">
        <v>0.3</v>
      </c>
      <c r="BP82">
        <f>BB82/38</f>
        <v>1.5473684210526315</v>
      </c>
      <c r="BQ82">
        <f>BC82/80</f>
        <v>1.4</v>
      </c>
      <c r="BR82">
        <f>BD82/8.9</f>
        <v>1.4606741573033708</v>
      </c>
      <c r="BS82">
        <f>BE82/32</f>
        <v>1.45</v>
      </c>
      <c r="BT82">
        <f>BF82/5.6</f>
        <v>1.3482142857142858</v>
      </c>
      <c r="BU82">
        <f>BG82/1.1</f>
        <v>1.5909090909090908</v>
      </c>
      <c r="BV82">
        <f>BH82/4.7</f>
        <v>1.3191489361702127</v>
      </c>
      <c r="BW82">
        <f>BI82/0.77</f>
        <v>0.88311688311688319</v>
      </c>
      <c r="BX82">
        <f>BJ82/4.4</f>
        <v>0.9204545454545453</v>
      </c>
      <c r="BY82">
        <f>AY82/27</f>
        <v>0.70370370370370372</v>
      </c>
      <c r="BZ82">
        <f>BK82/1</f>
        <v>0.72</v>
      </c>
      <c r="CA82">
        <f>BL82/2.9</f>
        <v>0.68965517241379315</v>
      </c>
      <c r="CB82">
        <f>BM82/0.4</f>
        <v>0.74999999999999989</v>
      </c>
      <c r="CC82">
        <f>BN82/2.8</f>
        <v>0.6785714285714286</v>
      </c>
      <c r="CD82">
        <f>BO82/0.43</f>
        <v>0.69767441860465118</v>
      </c>
    </row>
    <row r="83" spans="1:82" x14ac:dyDescent="0.25">
      <c r="A83" t="s">
        <v>413</v>
      </c>
      <c r="B83">
        <v>95.16</v>
      </c>
      <c r="C83" t="s">
        <v>203</v>
      </c>
      <c r="D83">
        <f t="shared" si="5"/>
        <v>0.11560693641618497</v>
      </c>
      <c r="E83">
        <f t="shared" si="6"/>
        <v>0.64739884393063574</v>
      </c>
      <c r="F83">
        <f t="shared" si="7"/>
        <v>11.560693641618496</v>
      </c>
      <c r="G83" t="s">
        <v>69</v>
      </c>
      <c r="H83" t="e">
        <v>#VALUE!</v>
      </c>
      <c r="I83">
        <v>8.65</v>
      </c>
      <c r="J83">
        <v>8</v>
      </c>
      <c r="K83">
        <v>160</v>
      </c>
      <c r="L83">
        <v>3</v>
      </c>
      <c r="M83">
        <v>0.4</v>
      </c>
      <c r="N83">
        <v>0.24</v>
      </c>
      <c r="O83" t="s">
        <v>65</v>
      </c>
      <c r="P83">
        <v>20</v>
      </c>
      <c r="Q83">
        <v>60</v>
      </c>
      <c r="R83">
        <v>9.9</v>
      </c>
      <c r="S83">
        <v>6</v>
      </c>
      <c r="T83">
        <v>7.63</v>
      </c>
      <c r="U83">
        <v>23</v>
      </c>
      <c r="V83">
        <v>2.2000000000000002</v>
      </c>
      <c r="W83">
        <v>0.1</v>
      </c>
      <c r="X83">
        <v>3.08</v>
      </c>
      <c r="Y83">
        <v>110</v>
      </c>
      <c r="Z83">
        <v>6.42</v>
      </c>
      <c r="AA83">
        <v>0.01</v>
      </c>
      <c r="AB83">
        <v>1</v>
      </c>
      <c r="AC83">
        <v>0.06</v>
      </c>
      <c r="AD83">
        <v>11</v>
      </c>
      <c r="AE83">
        <v>42</v>
      </c>
      <c r="AF83">
        <v>7.4999999999999997E-2</v>
      </c>
      <c r="AG83">
        <v>4</v>
      </c>
      <c r="AH83">
        <v>167</v>
      </c>
      <c r="AI83" t="s">
        <v>67</v>
      </c>
      <c r="AJ83">
        <v>100</v>
      </c>
      <c r="AK83">
        <v>2.2000000000000002</v>
      </c>
      <c r="AL83">
        <v>16</v>
      </c>
      <c r="AM83" t="s">
        <v>68</v>
      </c>
      <c r="AN83">
        <v>26.1</v>
      </c>
      <c r="AO83">
        <v>3.3</v>
      </c>
      <c r="AP83">
        <v>29</v>
      </c>
      <c r="AQ83">
        <v>0.9</v>
      </c>
      <c r="AR83" t="s">
        <v>69</v>
      </c>
      <c r="AS83">
        <v>12.6</v>
      </c>
      <c r="AT83">
        <v>3500</v>
      </c>
      <c r="AU83">
        <v>0.4</v>
      </c>
      <c r="AV83">
        <v>5.6</v>
      </c>
      <c r="AW83">
        <v>100</v>
      </c>
      <c r="AX83">
        <v>9</v>
      </c>
      <c r="AY83">
        <v>19</v>
      </c>
      <c r="AZ83">
        <v>38</v>
      </c>
      <c r="BA83">
        <v>87</v>
      </c>
      <c r="BB83">
        <v>52.5</v>
      </c>
      <c r="BC83">
        <v>99.9</v>
      </c>
      <c r="BD83">
        <v>11.5</v>
      </c>
      <c r="BE83">
        <v>41.6</v>
      </c>
      <c r="BF83">
        <v>7.2</v>
      </c>
      <c r="BG83">
        <v>1.65</v>
      </c>
      <c r="BH83">
        <v>5.8</v>
      </c>
      <c r="BI83">
        <v>0.7</v>
      </c>
      <c r="BJ83">
        <v>4.1500000000000004</v>
      </c>
      <c r="BK83">
        <v>0.78</v>
      </c>
      <c r="BL83">
        <v>2.2000000000000002</v>
      </c>
      <c r="BM83">
        <v>0.3</v>
      </c>
      <c r="BN83">
        <v>1.95</v>
      </c>
      <c r="BO83">
        <v>0.3</v>
      </c>
      <c r="BP83">
        <f>BB83/38</f>
        <v>1.381578947368421</v>
      </c>
      <c r="BQ83">
        <f>BC83/80</f>
        <v>1.24875</v>
      </c>
      <c r="BR83">
        <f>BD83/8.9</f>
        <v>1.2921348314606742</v>
      </c>
      <c r="BS83">
        <f>BE83/32</f>
        <v>1.3</v>
      </c>
      <c r="BT83">
        <f>BF83/5.6</f>
        <v>1.2857142857142858</v>
      </c>
      <c r="BU83">
        <f>BG83/1.1</f>
        <v>1.4999999999999998</v>
      </c>
      <c r="BV83">
        <f>BH83/4.7</f>
        <v>1.2340425531914894</v>
      </c>
      <c r="BW83">
        <f>BI83/0.77</f>
        <v>0.90909090909090906</v>
      </c>
      <c r="BX83">
        <f>BJ83/4.4</f>
        <v>0.94318181818181823</v>
      </c>
      <c r="BY83">
        <f>AY83/27</f>
        <v>0.70370370370370372</v>
      </c>
      <c r="BZ83">
        <f>BK83/1</f>
        <v>0.78</v>
      </c>
      <c r="CA83">
        <f>BL83/2.9</f>
        <v>0.75862068965517249</v>
      </c>
      <c r="CB83">
        <f>BM83/0.4</f>
        <v>0.74999999999999989</v>
      </c>
      <c r="CC83">
        <f>BN83/2.8</f>
        <v>0.69642857142857151</v>
      </c>
      <c r="CD83">
        <f>BO83/0.43</f>
        <v>0.69767441860465118</v>
      </c>
    </row>
    <row r="84" spans="1:82" x14ac:dyDescent="0.25">
      <c r="A84" t="s">
        <v>414</v>
      </c>
      <c r="B84">
        <v>96.12</v>
      </c>
      <c r="C84" t="s">
        <v>203</v>
      </c>
      <c r="D84">
        <f t="shared" si="5"/>
        <v>0.11627906976744186</v>
      </c>
      <c r="E84">
        <f t="shared" si="6"/>
        <v>0.47674418604651159</v>
      </c>
      <c r="F84">
        <f t="shared" si="7"/>
        <v>11.627906976744187</v>
      </c>
      <c r="G84" t="s">
        <v>69</v>
      </c>
      <c r="H84" t="e">
        <v>#VALUE!</v>
      </c>
      <c r="I84">
        <v>8.6</v>
      </c>
      <c r="J84">
        <v>9</v>
      </c>
      <c r="K84">
        <v>160</v>
      </c>
      <c r="L84">
        <v>2.5</v>
      </c>
      <c r="M84">
        <v>0.3</v>
      </c>
      <c r="N84">
        <v>0.22</v>
      </c>
      <c r="O84" t="s">
        <v>65</v>
      </c>
      <c r="P84">
        <v>18</v>
      </c>
      <c r="Q84">
        <v>80</v>
      </c>
      <c r="R84">
        <v>8.1999999999999993</v>
      </c>
      <c r="S84">
        <v>8</v>
      </c>
      <c r="T84">
        <v>7.62</v>
      </c>
      <c r="U84">
        <v>22</v>
      </c>
      <c r="V84">
        <v>2</v>
      </c>
      <c r="W84">
        <v>0.1</v>
      </c>
      <c r="X84">
        <v>3.14</v>
      </c>
      <c r="Y84">
        <v>100</v>
      </c>
      <c r="Z84">
        <v>6.02</v>
      </c>
      <c r="AA84" t="s">
        <v>85</v>
      </c>
      <c r="AB84">
        <v>1</v>
      </c>
      <c r="AC84">
        <v>0.08</v>
      </c>
      <c r="AD84">
        <v>10.5</v>
      </c>
      <c r="AE84">
        <v>40</v>
      </c>
      <c r="AF84">
        <v>0.08</v>
      </c>
      <c r="AG84">
        <v>4</v>
      </c>
      <c r="AH84">
        <v>166</v>
      </c>
      <c r="AI84" t="s">
        <v>67</v>
      </c>
      <c r="AJ84" t="s">
        <v>77</v>
      </c>
      <c r="AK84">
        <v>2.2999999999999998</v>
      </c>
      <c r="AL84">
        <v>16</v>
      </c>
      <c r="AM84" t="s">
        <v>68</v>
      </c>
      <c r="AN84">
        <v>25.5</v>
      </c>
      <c r="AO84">
        <v>3.2</v>
      </c>
      <c r="AP84">
        <v>26.5</v>
      </c>
      <c r="AQ84">
        <v>0.9</v>
      </c>
      <c r="AR84" t="s">
        <v>69</v>
      </c>
      <c r="AS84">
        <v>11.5</v>
      </c>
      <c r="AT84">
        <v>3300</v>
      </c>
      <c r="AU84">
        <v>0.4</v>
      </c>
      <c r="AV84">
        <v>4.0999999999999996</v>
      </c>
      <c r="AW84">
        <v>100</v>
      </c>
      <c r="AX84">
        <v>12</v>
      </c>
      <c r="AY84">
        <v>19</v>
      </c>
      <c r="AZ84">
        <v>36</v>
      </c>
      <c r="BA84">
        <v>80</v>
      </c>
      <c r="BB84">
        <v>16</v>
      </c>
      <c r="BC84">
        <v>32.6</v>
      </c>
      <c r="BD84">
        <v>4.0999999999999996</v>
      </c>
      <c r="BE84">
        <v>15.3</v>
      </c>
      <c r="BF84">
        <v>3.45</v>
      </c>
      <c r="BG84">
        <v>1</v>
      </c>
      <c r="BH84">
        <v>4</v>
      </c>
      <c r="BI84">
        <v>0.57999999999999996</v>
      </c>
      <c r="BJ84">
        <v>3.85</v>
      </c>
      <c r="BK84">
        <v>0.76</v>
      </c>
      <c r="BL84">
        <v>2.15</v>
      </c>
      <c r="BM84">
        <v>0.3</v>
      </c>
      <c r="BN84">
        <v>1.9</v>
      </c>
      <c r="BO84">
        <v>0.28000000000000003</v>
      </c>
      <c r="BP84">
        <f>BB84/38</f>
        <v>0.42105263157894735</v>
      </c>
      <c r="BQ84">
        <f>BC84/80</f>
        <v>0.40750000000000003</v>
      </c>
      <c r="BR84">
        <f>BD84/8.9</f>
        <v>0.46067415730337075</v>
      </c>
      <c r="BS84">
        <f>BE84/32</f>
        <v>0.47812500000000002</v>
      </c>
      <c r="BT84">
        <f>BF84/5.6</f>
        <v>0.6160714285714286</v>
      </c>
      <c r="BU84">
        <f>BG84/1.1</f>
        <v>0.90909090909090906</v>
      </c>
      <c r="BV84">
        <f>BH84/4.7</f>
        <v>0.85106382978723405</v>
      </c>
      <c r="BW84">
        <f>BI84/0.77</f>
        <v>0.75324675324675316</v>
      </c>
      <c r="BX84">
        <f>BJ84/4.4</f>
        <v>0.875</v>
      </c>
      <c r="BY84">
        <f>AY84/27</f>
        <v>0.70370370370370372</v>
      </c>
      <c r="BZ84">
        <f>BK84/1</f>
        <v>0.76</v>
      </c>
      <c r="CA84">
        <f>BL84/2.9</f>
        <v>0.74137931034482762</v>
      </c>
      <c r="CB84">
        <f>BM84/0.4</f>
        <v>0.74999999999999989</v>
      </c>
      <c r="CC84">
        <f>BN84/2.8</f>
        <v>0.6785714285714286</v>
      </c>
      <c r="CD84">
        <f>BO84/0.43</f>
        <v>0.65116279069767447</v>
      </c>
    </row>
    <row r="85" spans="1:82" x14ac:dyDescent="0.25">
      <c r="A85" t="s">
        <v>415</v>
      </c>
      <c r="B85">
        <v>97.09</v>
      </c>
      <c r="C85" t="s">
        <v>203</v>
      </c>
      <c r="D85">
        <f t="shared" si="5"/>
        <v>0.1234567901234568</v>
      </c>
      <c r="E85">
        <f t="shared" si="6"/>
        <v>0.45679012345679015</v>
      </c>
      <c r="F85">
        <f t="shared" si="7"/>
        <v>14.814814814814815</v>
      </c>
      <c r="G85" t="s">
        <v>69</v>
      </c>
      <c r="H85" t="e">
        <v>#VALUE!</v>
      </c>
      <c r="I85">
        <v>8.1</v>
      </c>
      <c r="J85">
        <v>7</v>
      </c>
      <c r="K85">
        <v>180</v>
      </c>
      <c r="L85">
        <v>3</v>
      </c>
      <c r="M85">
        <v>0.2</v>
      </c>
      <c r="N85">
        <v>0.24</v>
      </c>
      <c r="O85" t="s">
        <v>65</v>
      </c>
      <c r="P85">
        <v>21</v>
      </c>
      <c r="Q85">
        <v>80</v>
      </c>
      <c r="R85">
        <v>8.6999999999999993</v>
      </c>
      <c r="S85">
        <v>14</v>
      </c>
      <c r="T85">
        <v>7.61</v>
      </c>
      <c r="U85">
        <v>22.6</v>
      </c>
      <c r="V85">
        <v>1.8</v>
      </c>
      <c r="W85">
        <v>0.1</v>
      </c>
      <c r="X85">
        <v>2.93</v>
      </c>
      <c r="Y85">
        <v>100</v>
      </c>
      <c r="Z85">
        <v>6.26</v>
      </c>
      <c r="AA85">
        <v>0.01</v>
      </c>
      <c r="AB85">
        <v>1</v>
      </c>
      <c r="AC85">
        <v>0.08</v>
      </c>
      <c r="AD85">
        <v>10.5</v>
      </c>
      <c r="AE85">
        <v>42</v>
      </c>
      <c r="AF85">
        <v>8.5000000000000006E-2</v>
      </c>
      <c r="AG85">
        <v>4</v>
      </c>
      <c r="AH85">
        <v>155</v>
      </c>
      <c r="AI85" t="s">
        <v>67</v>
      </c>
      <c r="AJ85">
        <v>100</v>
      </c>
      <c r="AK85">
        <v>2</v>
      </c>
      <c r="AL85">
        <v>17</v>
      </c>
      <c r="AM85" t="s">
        <v>68</v>
      </c>
      <c r="AN85">
        <v>24.7</v>
      </c>
      <c r="AO85">
        <v>3.4</v>
      </c>
      <c r="AP85">
        <v>27</v>
      </c>
      <c r="AQ85">
        <v>0.8</v>
      </c>
      <c r="AR85" t="s">
        <v>69</v>
      </c>
      <c r="AS85">
        <v>12.4</v>
      </c>
      <c r="AT85">
        <v>3300</v>
      </c>
      <c r="AU85">
        <v>0.4</v>
      </c>
      <c r="AV85">
        <v>3.7</v>
      </c>
      <c r="AW85">
        <v>120</v>
      </c>
      <c r="AX85">
        <v>24</v>
      </c>
      <c r="AY85">
        <v>21</v>
      </c>
      <c r="AZ85">
        <v>42</v>
      </c>
      <c r="BA85">
        <v>80</v>
      </c>
      <c r="BB85">
        <v>32.700000000000003</v>
      </c>
      <c r="BC85">
        <v>65.8</v>
      </c>
      <c r="BD85">
        <v>7.9</v>
      </c>
      <c r="BE85">
        <v>28.7</v>
      </c>
      <c r="BF85">
        <v>5.25</v>
      </c>
      <c r="BG85">
        <v>1.3</v>
      </c>
      <c r="BH85">
        <v>4.8</v>
      </c>
      <c r="BI85">
        <v>0.6</v>
      </c>
      <c r="BJ85">
        <v>3.9</v>
      </c>
      <c r="BK85">
        <v>0.78</v>
      </c>
      <c r="BL85">
        <v>2.2999999999999998</v>
      </c>
      <c r="BM85">
        <v>0.3</v>
      </c>
      <c r="BN85">
        <v>2.1</v>
      </c>
      <c r="BO85">
        <v>0.3</v>
      </c>
      <c r="BP85">
        <f>BB85/38</f>
        <v>0.86052631578947381</v>
      </c>
      <c r="BQ85">
        <f>BC85/80</f>
        <v>0.82250000000000001</v>
      </c>
      <c r="BR85">
        <f>BD85/8.9</f>
        <v>0.88764044943820231</v>
      </c>
      <c r="BS85">
        <f>BE85/32</f>
        <v>0.89687499999999998</v>
      </c>
      <c r="BT85">
        <f>BF85/5.6</f>
        <v>0.93750000000000011</v>
      </c>
      <c r="BU85">
        <f>BG85/1.1</f>
        <v>1.1818181818181817</v>
      </c>
      <c r="BV85">
        <f>BH85/4.7</f>
        <v>1.0212765957446808</v>
      </c>
      <c r="BW85">
        <f>BI85/0.77</f>
        <v>0.77922077922077915</v>
      </c>
      <c r="BX85">
        <f>BJ85/4.4</f>
        <v>0.88636363636363624</v>
      </c>
      <c r="BY85">
        <f>AY85/27</f>
        <v>0.77777777777777779</v>
      </c>
      <c r="BZ85">
        <f>BK85/1</f>
        <v>0.78</v>
      </c>
      <c r="CA85">
        <f>BL85/2.9</f>
        <v>0.79310344827586199</v>
      </c>
      <c r="CB85">
        <f>BM85/0.4</f>
        <v>0.74999999999999989</v>
      </c>
      <c r="CC85">
        <f>BN85/2.8</f>
        <v>0.75000000000000011</v>
      </c>
      <c r="CD85">
        <f>BO85/0.43</f>
        <v>0.69767441860465118</v>
      </c>
    </row>
    <row r="86" spans="1:82" x14ac:dyDescent="0.25">
      <c r="A86" t="s">
        <v>416</v>
      </c>
      <c r="B86">
        <v>218.33</v>
      </c>
      <c r="C86" t="s">
        <v>417</v>
      </c>
      <c r="D86" t="e">
        <f t="shared" si="5"/>
        <v>#VALUE!</v>
      </c>
      <c r="E86">
        <f t="shared" si="6"/>
        <v>0.49780380673499264</v>
      </c>
      <c r="F86">
        <f t="shared" si="7"/>
        <v>5.8565153733528552</v>
      </c>
      <c r="G86" t="s">
        <v>69</v>
      </c>
      <c r="H86" t="e">
        <v>#VALUE!</v>
      </c>
      <c r="I86">
        <v>6.83</v>
      </c>
      <c r="J86">
        <v>10</v>
      </c>
      <c r="K86">
        <v>9640</v>
      </c>
      <c r="L86">
        <v>1</v>
      </c>
      <c r="M86">
        <v>0.4</v>
      </c>
      <c r="N86">
        <v>1.48</v>
      </c>
      <c r="O86" t="s">
        <v>65</v>
      </c>
      <c r="P86">
        <v>50</v>
      </c>
      <c r="Q86">
        <v>60</v>
      </c>
      <c r="R86">
        <v>0.6</v>
      </c>
      <c r="S86">
        <v>20</v>
      </c>
      <c r="T86">
        <v>6.08</v>
      </c>
      <c r="U86">
        <v>12.4</v>
      </c>
      <c r="V86">
        <v>1.6</v>
      </c>
      <c r="W86" t="s">
        <v>66</v>
      </c>
      <c r="X86">
        <v>7.88</v>
      </c>
      <c r="Y86" t="s">
        <v>121</v>
      </c>
      <c r="Z86">
        <v>1.19</v>
      </c>
      <c r="AA86">
        <v>0.125</v>
      </c>
      <c r="AB86" t="s">
        <v>65</v>
      </c>
      <c r="AC86">
        <v>0.16</v>
      </c>
      <c r="AD86">
        <v>8</v>
      </c>
      <c r="AE86">
        <v>8</v>
      </c>
      <c r="AF86">
        <v>5.5E-2</v>
      </c>
      <c r="AG86">
        <v>5</v>
      </c>
      <c r="AH86">
        <v>169</v>
      </c>
      <c r="AI86" t="s">
        <v>67</v>
      </c>
      <c r="AJ86">
        <v>1250</v>
      </c>
      <c r="AK86">
        <v>2</v>
      </c>
      <c r="AL86">
        <v>11</v>
      </c>
      <c r="AM86" t="s">
        <v>68</v>
      </c>
      <c r="AN86">
        <v>27.4</v>
      </c>
      <c r="AO86">
        <v>2.9</v>
      </c>
      <c r="AP86">
        <v>144</v>
      </c>
      <c r="AQ86">
        <v>0.7</v>
      </c>
      <c r="AR86" t="s">
        <v>69</v>
      </c>
      <c r="AS86">
        <v>9.6999999999999993</v>
      </c>
      <c r="AT86">
        <v>2550</v>
      </c>
      <c r="AU86">
        <v>0.5</v>
      </c>
      <c r="AV86">
        <v>3.4</v>
      </c>
      <c r="AW86">
        <v>40</v>
      </c>
      <c r="AX86">
        <v>249</v>
      </c>
      <c r="AY86">
        <v>11</v>
      </c>
      <c r="AZ86">
        <v>4</v>
      </c>
      <c r="BA86">
        <v>62</v>
      </c>
      <c r="BB86">
        <v>7.8</v>
      </c>
      <c r="BC86">
        <v>21.1</v>
      </c>
      <c r="BD86">
        <v>1.65</v>
      </c>
      <c r="BE86">
        <v>6</v>
      </c>
      <c r="BF86">
        <v>1.35</v>
      </c>
      <c r="BG86">
        <v>0.55000000000000004</v>
      </c>
      <c r="BH86">
        <v>1.8</v>
      </c>
      <c r="BI86">
        <v>0.28000000000000003</v>
      </c>
      <c r="BJ86">
        <v>1.7</v>
      </c>
      <c r="BK86">
        <v>0.34</v>
      </c>
      <c r="BL86">
        <v>1.05</v>
      </c>
      <c r="BM86">
        <v>0.15</v>
      </c>
      <c r="BN86">
        <v>1.1000000000000001</v>
      </c>
      <c r="BO86">
        <v>0.18</v>
      </c>
      <c r="BP86">
        <f>BB86/38</f>
        <v>0.20526315789473684</v>
      </c>
      <c r="BQ86">
        <f>BC86/80</f>
        <v>0.26375000000000004</v>
      </c>
      <c r="BR86">
        <f>BD86/8.9</f>
        <v>0.18539325842696627</v>
      </c>
      <c r="BS86">
        <f>BE86/32</f>
        <v>0.1875</v>
      </c>
      <c r="BT86">
        <f>BF86/5.6</f>
        <v>0.2410714285714286</v>
      </c>
      <c r="BU86">
        <f>BG86/1.1</f>
        <v>0.5</v>
      </c>
      <c r="BV86">
        <f>BH86/4.7</f>
        <v>0.38297872340425532</v>
      </c>
      <c r="BW86">
        <f>BI86/0.77</f>
        <v>0.36363636363636365</v>
      </c>
      <c r="BX86">
        <f>BJ86/4.4</f>
        <v>0.3863636363636363</v>
      </c>
      <c r="BY86">
        <f>AY86/27</f>
        <v>0.40740740740740738</v>
      </c>
      <c r="BZ86">
        <f>BK86/1</f>
        <v>0.34</v>
      </c>
      <c r="CA86">
        <f>BL86/2.9</f>
        <v>0.36206896551724138</v>
      </c>
      <c r="CB86">
        <f>BM86/0.4</f>
        <v>0.37499999999999994</v>
      </c>
      <c r="CC86">
        <f>BN86/2.8</f>
        <v>0.3928571428571429</v>
      </c>
      <c r="CD86">
        <f>BO86/0.43</f>
        <v>0.41860465116279066</v>
      </c>
    </row>
    <row r="87" spans="1:82" x14ac:dyDescent="0.25">
      <c r="A87" t="s">
        <v>418</v>
      </c>
      <c r="B87">
        <v>219.3</v>
      </c>
      <c r="C87" t="s">
        <v>417</v>
      </c>
      <c r="D87">
        <f t="shared" si="5"/>
        <v>0.1519756838905775</v>
      </c>
      <c r="E87">
        <f t="shared" si="6"/>
        <v>0.62310030395136773</v>
      </c>
      <c r="F87">
        <f t="shared" si="7"/>
        <v>9.1185410334346511</v>
      </c>
      <c r="G87" t="s">
        <v>69</v>
      </c>
      <c r="H87" t="e">
        <v>#VALUE!</v>
      </c>
      <c r="I87">
        <v>6.58</v>
      </c>
      <c r="J87">
        <v>14</v>
      </c>
      <c r="K87">
        <v>5000</v>
      </c>
      <c r="L87">
        <v>2</v>
      </c>
      <c r="M87">
        <v>0.3</v>
      </c>
      <c r="N87">
        <v>4.28</v>
      </c>
      <c r="O87" t="s">
        <v>65</v>
      </c>
      <c r="P87">
        <v>34</v>
      </c>
      <c r="Q87">
        <v>40</v>
      </c>
      <c r="R87">
        <v>0.6</v>
      </c>
      <c r="S87">
        <v>44</v>
      </c>
      <c r="T87">
        <v>5.49</v>
      </c>
      <c r="U87">
        <v>13.6</v>
      </c>
      <c r="V87">
        <v>1.6</v>
      </c>
      <c r="W87">
        <v>0.1</v>
      </c>
      <c r="X87">
        <v>7.02</v>
      </c>
      <c r="Y87" t="s">
        <v>121</v>
      </c>
      <c r="Z87">
        <v>2.59</v>
      </c>
      <c r="AA87">
        <v>0.24</v>
      </c>
      <c r="AB87">
        <v>1</v>
      </c>
      <c r="AC87">
        <v>0.25</v>
      </c>
      <c r="AD87">
        <v>8</v>
      </c>
      <c r="AE87">
        <v>10</v>
      </c>
      <c r="AF87">
        <v>5.5E-2</v>
      </c>
      <c r="AG87">
        <v>5</v>
      </c>
      <c r="AH87">
        <v>153</v>
      </c>
      <c r="AI87" t="s">
        <v>67</v>
      </c>
      <c r="AJ87" t="s">
        <v>77</v>
      </c>
      <c r="AK87">
        <v>2.2999999999999998</v>
      </c>
      <c r="AL87">
        <v>12</v>
      </c>
      <c r="AM87" t="s">
        <v>68</v>
      </c>
      <c r="AN87">
        <v>23.6</v>
      </c>
      <c r="AO87">
        <v>3.3</v>
      </c>
      <c r="AP87">
        <v>82.5</v>
      </c>
      <c r="AQ87">
        <v>0.7</v>
      </c>
      <c r="AR87" t="s">
        <v>69</v>
      </c>
      <c r="AS87">
        <v>11</v>
      </c>
      <c r="AT87">
        <v>2650</v>
      </c>
      <c r="AU87">
        <v>0.4</v>
      </c>
      <c r="AV87">
        <v>4.0999999999999996</v>
      </c>
      <c r="AW87">
        <v>60</v>
      </c>
      <c r="AX87">
        <v>135</v>
      </c>
      <c r="AY87">
        <v>15</v>
      </c>
      <c r="AZ87">
        <v>6</v>
      </c>
      <c r="BA87">
        <v>70</v>
      </c>
      <c r="BB87">
        <v>25.2</v>
      </c>
      <c r="BC87">
        <v>68</v>
      </c>
      <c r="BD87">
        <v>7.3</v>
      </c>
      <c r="BE87">
        <v>27</v>
      </c>
      <c r="BF87">
        <v>4.3</v>
      </c>
      <c r="BG87">
        <v>0.95</v>
      </c>
      <c r="BH87">
        <v>3.6</v>
      </c>
      <c r="BI87">
        <v>0.46</v>
      </c>
      <c r="BJ87">
        <v>2.5</v>
      </c>
      <c r="BK87">
        <v>0.5</v>
      </c>
      <c r="BL87">
        <v>1.5</v>
      </c>
      <c r="BM87">
        <v>0.2</v>
      </c>
      <c r="BN87">
        <v>1.4</v>
      </c>
      <c r="BO87">
        <v>0.22</v>
      </c>
      <c r="BP87">
        <f>BB87/38</f>
        <v>0.66315789473684206</v>
      </c>
      <c r="BQ87">
        <f>BC87/80</f>
        <v>0.85</v>
      </c>
      <c r="BR87">
        <f>BD87/8.9</f>
        <v>0.82022471910112349</v>
      </c>
      <c r="BS87">
        <f>BE87/32</f>
        <v>0.84375</v>
      </c>
      <c r="BT87">
        <f>BF87/5.6</f>
        <v>0.7678571428571429</v>
      </c>
      <c r="BU87">
        <f>BG87/1.1</f>
        <v>0.86363636363636354</v>
      </c>
      <c r="BV87">
        <f>BH87/4.7</f>
        <v>0.76595744680851063</v>
      </c>
      <c r="BW87">
        <f>BI87/0.77</f>
        <v>0.59740259740259738</v>
      </c>
      <c r="BX87">
        <f>BJ87/4.4</f>
        <v>0.56818181818181812</v>
      </c>
      <c r="BY87">
        <f>AY87/27</f>
        <v>0.55555555555555558</v>
      </c>
      <c r="BZ87">
        <f>BK87/1</f>
        <v>0.5</v>
      </c>
      <c r="CA87">
        <f>BL87/2.9</f>
        <v>0.51724137931034486</v>
      </c>
      <c r="CB87">
        <f>BM87/0.4</f>
        <v>0.5</v>
      </c>
      <c r="CC87">
        <f>BN87/2.8</f>
        <v>0.5</v>
      </c>
      <c r="CD87">
        <f>BO87/0.43</f>
        <v>0.51162790697674421</v>
      </c>
    </row>
    <row r="88" spans="1:82" x14ac:dyDescent="0.25">
      <c r="A88" t="s">
        <v>419</v>
      </c>
      <c r="B88">
        <v>220.65</v>
      </c>
      <c r="C88" t="s">
        <v>417</v>
      </c>
      <c r="D88">
        <f t="shared" si="5"/>
        <v>0.15360983102918588</v>
      </c>
      <c r="E88">
        <f t="shared" si="6"/>
        <v>0.41474654377880188</v>
      </c>
      <c r="F88">
        <f t="shared" si="7"/>
        <v>9.216589861751153</v>
      </c>
      <c r="G88" t="s">
        <v>69</v>
      </c>
      <c r="H88" t="e">
        <v>#VALUE!</v>
      </c>
      <c r="I88">
        <v>6.51</v>
      </c>
      <c r="J88">
        <v>17</v>
      </c>
      <c r="K88">
        <v>1680</v>
      </c>
      <c r="L88">
        <v>3.5</v>
      </c>
      <c r="M88">
        <v>0.8</v>
      </c>
      <c r="N88">
        <v>5.95</v>
      </c>
      <c r="O88" t="s">
        <v>65</v>
      </c>
      <c r="P88">
        <v>30</v>
      </c>
      <c r="Q88">
        <v>40</v>
      </c>
      <c r="R88">
        <v>5.4</v>
      </c>
      <c r="S88">
        <v>44</v>
      </c>
      <c r="T88">
        <v>5.73</v>
      </c>
      <c r="U88">
        <v>18.8</v>
      </c>
      <c r="V88">
        <v>1.8</v>
      </c>
      <c r="W88">
        <v>0.15</v>
      </c>
      <c r="X88">
        <v>5.12</v>
      </c>
      <c r="Y88">
        <v>20</v>
      </c>
      <c r="Z88">
        <v>3.82</v>
      </c>
      <c r="AA88">
        <v>0.36</v>
      </c>
      <c r="AB88">
        <v>1</v>
      </c>
      <c r="AC88">
        <v>0.13</v>
      </c>
      <c r="AD88">
        <v>8.5</v>
      </c>
      <c r="AE88">
        <v>18</v>
      </c>
      <c r="AF88">
        <v>0.06</v>
      </c>
      <c r="AG88">
        <v>8</v>
      </c>
      <c r="AH88">
        <v>179</v>
      </c>
      <c r="AI88" t="s">
        <v>67</v>
      </c>
      <c r="AJ88" t="s">
        <v>77</v>
      </c>
      <c r="AK88">
        <v>4.8</v>
      </c>
      <c r="AL88">
        <v>11</v>
      </c>
      <c r="AM88" t="s">
        <v>68</v>
      </c>
      <c r="AN88">
        <v>21.4</v>
      </c>
      <c r="AO88">
        <v>3.3</v>
      </c>
      <c r="AP88">
        <v>55</v>
      </c>
      <c r="AQ88">
        <v>0.7</v>
      </c>
      <c r="AR88" t="s">
        <v>69</v>
      </c>
      <c r="AS88">
        <v>11.3</v>
      </c>
      <c r="AT88">
        <v>2600</v>
      </c>
      <c r="AU88">
        <v>0.6</v>
      </c>
      <c r="AV88">
        <v>2.7</v>
      </c>
      <c r="AW88">
        <v>60</v>
      </c>
      <c r="AX88">
        <v>45</v>
      </c>
      <c r="AY88">
        <v>17</v>
      </c>
      <c r="AZ88">
        <v>18</v>
      </c>
      <c r="BA88">
        <v>73</v>
      </c>
      <c r="BB88">
        <v>26.2</v>
      </c>
      <c r="BC88">
        <v>49.9</v>
      </c>
      <c r="BD88">
        <v>5.8</v>
      </c>
      <c r="BE88">
        <v>21.5</v>
      </c>
      <c r="BF88">
        <v>4.05</v>
      </c>
      <c r="BG88">
        <v>0.95</v>
      </c>
      <c r="BH88">
        <v>4</v>
      </c>
      <c r="BI88">
        <v>0.54</v>
      </c>
      <c r="BJ88">
        <v>3.25</v>
      </c>
      <c r="BK88">
        <v>0.64</v>
      </c>
      <c r="BL88">
        <v>1.8</v>
      </c>
      <c r="BM88">
        <v>0.25</v>
      </c>
      <c r="BN88">
        <v>1.75</v>
      </c>
      <c r="BO88">
        <v>0.26</v>
      </c>
      <c r="BP88">
        <f>BB88/38</f>
        <v>0.68947368421052635</v>
      </c>
      <c r="BQ88">
        <f>BC88/80</f>
        <v>0.62375000000000003</v>
      </c>
      <c r="BR88">
        <f>BD88/8.9</f>
        <v>0.65168539325842689</v>
      </c>
      <c r="BS88">
        <f>BE88/32</f>
        <v>0.671875</v>
      </c>
      <c r="BT88">
        <f>BF88/5.6</f>
        <v>0.7232142857142857</v>
      </c>
      <c r="BU88">
        <f>BG88/1.1</f>
        <v>0.86363636363636354</v>
      </c>
      <c r="BV88">
        <f>BH88/4.7</f>
        <v>0.85106382978723405</v>
      </c>
      <c r="BW88">
        <f>BI88/0.77</f>
        <v>0.70129870129870131</v>
      </c>
      <c r="BX88">
        <f>BJ88/4.4</f>
        <v>0.73863636363636354</v>
      </c>
      <c r="BY88">
        <f>AY88/27</f>
        <v>0.62962962962962965</v>
      </c>
      <c r="BZ88">
        <f>BK88/1</f>
        <v>0.64</v>
      </c>
      <c r="CA88">
        <f>BL88/2.9</f>
        <v>0.62068965517241381</v>
      </c>
      <c r="CB88">
        <f>BM88/0.4</f>
        <v>0.625</v>
      </c>
      <c r="CC88">
        <f>BN88/2.8</f>
        <v>0.625</v>
      </c>
      <c r="CD88">
        <f>BO88/0.43</f>
        <v>0.60465116279069775</v>
      </c>
    </row>
    <row r="89" spans="1:82" x14ac:dyDescent="0.25">
      <c r="A89" t="s">
        <v>420</v>
      </c>
      <c r="B89">
        <v>222.21</v>
      </c>
      <c r="C89" t="s">
        <v>417</v>
      </c>
      <c r="D89">
        <f t="shared" si="5"/>
        <v>0.21008403361344538</v>
      </c>
      <c r="E89">
        <f t="shared" si="6"/>
        <v>0.73529411764705888</v>
      </c>
      <c r="F89">
        <f t="shared" si="7"/>
        <v>12.605042016806724</v>
      </c>
      <c r="G89" t="s">
        <v>69</v>
      </c>
      <c r="H89" t="e">
        <v>#VALUE!</v>
      </c>
      <c r="I89">
        <v>4.76</v>
      </c>
      <c r="J89">
        <v>17</v>
      </c>
      <c r="K89">
        <v>6220</v>
      </c>
      <c r="L89">
        <v>4</v>
      </c>
      <c r="M89">
        <v>0.7</v>
      </c>
      <c r="N89">
        <v>9.75</v>
      </c>
      <c r="O89" t="s">
        <v>65</v>
      </c>
      <c r="P89">
        <v>34</v>
      </c>
      <c r="Q89">
        <v>40</v>
      </c>
      <c r="R89">
        <v>8.3000000000000007</v>
      </c>
      <c r="S89">
        <v>68</v>
      </c>
      <c r="T89">
        <v>5.27</v>
      </c>
      <c r="U89">
        <v>13.4</v>
      </c>
      <c r="V89">
        <v>1.2</v>
      </c>
      <c r="W89">
        <v>0.15</v>
      </c>
      <c r="X89">
        <v>3.23</v>
      </c>
      <c r="Y89">
        <v>30</v>
      </c>
      <c r="Z89">
        <v>5.82</v>
      </c>
      <c r="AA89">
        <v>0.5</v>
      </c>
      <c r="AB89">
        <v>1</v>
      </c>
      <c r="AC89">
        <v>0.09</v>
      </c>
      <c r="AD89">
        <v>7</v>
      </c>
      <c r="AE89">
        <v>22</v>
      </c>
      <c r="AF89">
        <v>6.5000000000000002E-2</v>
      </c>
      <c r="AG89">
        <v>9</v>
      </c>
      <c r="AH89">
        <v>147</v>
      </c>
      <c r="AI89" t="s">
        <v>67</v>
      </c>
      <c r="AJ89">
        <v>1100</v>
      </c>
      <c r="AK89">
        <v>4.0999999999999996</v>
      </c>
      <c r="AL89">
        <v>8</v>
      </c>
      <c r="AM89" t="s">
        <v>68</v>
      </c>
      <c r="AN89">
        <v>14.4</v>
      </c>
      <c r="AO89">
        <v>2.2999999999999998</v>
      </c>
      <c r="AP89">
        <v>151</v>
      </c>
      <c r="AQ89">
        <v>0.6</v>
      </c>
      <c r="AR89" t="s">
        <v>69</v>
      </c>
      <c r="AS89">
        <v>8.6</v>
      </c>
      <c r="AT89">
        <v>1850</v>
      </c>
      <c r="AU89">
        <v>0.4</v>
      </c>
      <c r="AV89">
        <v>3.5</v>
      </c>
      <c r="AW89">
        <v>60</v>
      </c>
      <c r="AX89">
        <v>36</v>
      </c>
      <c r="AY89">
        <v>17</v>
      </c>
      <c r="AZ89">
        <v>18</v>
      </c>
      <c r="BA89">
        <v>56</v>
      </c>
      <c r="BB89">
        <v>26.1</v>
      </c>
      <c r="BC89">
        <v>47.9</v>
      </c>
      <c r="BD89">
        <v>6.15</v>
      </c>
      <c r="BE89">
        <v>22.9</v>
      </c>
      <c r="BF89">
        <v>4.55</v>
      </c>
      <c r="BG89">
        <v>1.05</v>
      </c>
      <c r="BH89">
        <v>4.4000000000000004</v>
      </c>
      <c r="BI89">
        <v>0.56000000000000005</v>
      </c>
      <c r="BJ89">
        <v>3.3</v>
      </c>
      <c r="BK89">
        <v>0.62</v>
      </c>
      <c r="BL89">
        <v>1.75</v>
      </c>
      <c r="BM89">
        <v>0.25</v>
      </c>
      <c r="BN89">
        <v>1.65</v>
      </c>
      <c r="BO89">
        <v>0.24</v>
      </c>
      <c r="BP89">
        <f>BB89/38</f>
        <v>0.68684210526315792</v>
      </c>
      <c r="BQ89">
        <f>BC89/80</f>
        <v>0.59875</v>
      </c>
      <c r="BR89">
        <f>BD89/8.9</f>
        <v>0.6910112359550562</v>
      </c>
      <c r="BS89">
        <f>BE89/32</f>
        <v>0.71562499999999996</v>
      </c>
      <c r="BT89">
        <f>BF89/5.6</f>
        <v>0.8125</v>
      </c>
      <c r="BU89">
        <f>BG89/1.1</f>
        <v>0.95454545454545447</v>
      </c>
      <c r="BV89">
        <f>BH89/4.7</f>
        <v>0.93617021276595747</v>
      </c>
      <c r="BW89">
        <f>BI89/0.77</f>
        <v>0.72727272727272729</v>
      </c>
      <c r="BX89">
        <f>BJ89/4.4</f>
        <v>0.74999999999999989</v>
      </c>
      <c r="BY89">
        <f>AY89/27</f>
        <v>0.62962962962962965</v>
      </c>
      <c r="BZ89">
        <f>BK89/1</f>
        <v>0.62</v>
      </c>
      <c r="CA89">
        <f>BL89/2.9</f>
        <v>0.60344827586206895</v>
      </c>
      <c r="CB89">
        <f>BM89/0.4</f>
        <v>0.625</v>
      </c>
      <c r="CC89">
        <f>BN89/2.8</f>
        <v>0.5892857142857143</v>
      </c>
      <c r="CD89">
        <f>BO89/0.43</f>
        <v>0.55813953488372092</v>
      </c>
    </row>
    <row r="90" spans="1:82" x14ac:dyDescent="0.25">
      <c r="A90" t="s">
        <v>421</v>
      </c>
      <c r="B90">
        <v>223.47</v>
      </c>
      <c r="C90" t="s">
        <v>417</v>
      </c>
      <c r="D90">
        <f t="shared" si="5"/>
        <v>0.23148148148148145</v>
      </c>
      <c r="E90">
        <f t="shared" si="6"/>
        <v>0.63271604938271597</v>
      </c>
      <c r="F90">
        <f t="shared" si="7"/>
        <v>12.345679012345679</v>
      </c>
      <c r="G90" t="s">
        <v>69</v>
      </c>
      <c r="H90" t="e">
        <v>#VALUE!</v>
      </c>
      <c r="I90">
        <v>6.48</v>
      </c>
      <c r="J90">
        <v>33</v>
      </c>
      <c r="K90">
        <v>880</v>
      </c>
      <c r="L90">
        <v>5</v>
      </c>
      <c r="M90">
        <v>0.8</v>
      </c>
      <c r="N90">
        <v>6.45</v>
      </c>
      <c r="O90" t="s">
        <v>65</v>
      </c>
      <c r="P90">
        <v>33</v>
      </c>
      <c r="Q90">
        <v>60</v>
      </c>
      <c r="R90">
        <v>15.1</v>
      </c>
      <c r="S90">
        <v>36</v>
      </c>
      <c r="T90">
        <v>6.2</v>
      </c>
      <c r="U90">
        <v>18.8</v>
      </c>
      <c r="V90">
        <v>3.2</v>
      </c>
      <c r="W90">
        <v>0.15</v>
      </c>
      <c r="X90">
        <v>4.26</v>
      </c>
      <c r="Y90">
        <v>30</v>
      </c>
      <c r="Z90">
        <v>4.3899999999999997</v>
      </c>
      <c r="AA90">
        <v>0.53500000000000003</v>
      </c>
      <c r="AB90">
        <v>1.5</v>
      </c>
      <c r="AC90">
        <v>0.09</v>
      </c>
      <c r="AD90">
        <v>10.5</v>
      </c>
      <c r="AE90">
        <v>20</v>
      </c>
      <c r="AF90">
        <v>7.0000000000000007E-2</v>
      </c>
      <c r="AG90">
        <v>19</v>
      </c>
      <c r="AH90">
        <v>200</v>
      </c>
      <c r="AI90" t="s">
        <v>67</v>
      </c>
      <c r="AJ90" t="s">
        <v>77</v>
      </c>
      <c r="AK90">
        <v>4</v>
      </c>
      <c r="AL90">
        <v>14</v>
      </c>
      <c r="AM90" t="s">
        <v>68</v>
      </c>
      <c r="AN90">
        <v>18.2</v>
      </c>
      <c r="AO90">
        <v>3.3</v>
      </c>
      <c r="AP90">
        <v>64.5</v>
      </c>
      <c r="AQ90">
        <v>1</v>
      </c>
      <c r="AR90">
        <v>0.2</v>
      </c>
      <c r="AS90">
        <v>12.2</v>
      </c>
      <c r="AT90">
        <v>2750</v>
      </c>
      <c r="AU90">
        <v>0.6</v>
      </c>
      <c r="AV90">
        <v>4.0999999999999996</v>
      </c>
      <c r="AW90">
        <v>80</v>
      </c>
      <c r="AX90">
        <v>48</v>
      </c>
      <c r="AY90">
        <v>18</v>
      </c>
      <c r="AZ90">
        <v>22</v>
      </c>
      <c r="BA90">
        <v>84</v>
      </c>
      <c r="BB90">
        <v>36.1</v>
      </c>
      <c r="BC90">
        <v>70.8</v>
      </c>
      <c r="BD90">
        <v>8.25</v>
      </c>
      <c r="BE90">
        <v>29.1</v>
      </c>
      <c r="BF90">
        <v>4.5999999999999996</v>
      </c>
      <c r="BG90">
        <v>1</v>
      </c>
      <c r="BH90">
        <v>4.4000000000000004</v>
      </c>
      <c r="BI90">
        <v>0.6</v>
      </c>
      <c r="BJ90">
        <v>3.65</v>
      </c>
      <c r="BK90">
        <v>0.72</v>
      </c>
      <c r="BL90">
        <v>1.95</v>
      </c>
      <c r="BM90">
        <v>0.3</v>
      </c>
      <c r="BN90">
        <v>1.95</v>
      </c>
      <c r="BO90">
        <v>0.28000000000000003</v>
      </c>
      <c r="BP90">
        <f>BB90/38</f>
        <v>0.95000000000000007</v>
      </c>
      <c r="BQ90">
        <f>BC90/80</f>
        <v>0.88500000000000001</v>
      </c>
      <c r="BR90">
        <f>BD90/8.9</f>
        <v>0.92696629213483139</v>
      </c>
      <c r="BS90">
        <f>BE90/32</f>
        <v>0.90937500000000004</v>
      </c>
      <c r="BT90">
        <f>BF90/5.6</f>
        <v>0.8214285714285714</v>
      </c>
      <c r="BU90">
        <f>BG90/1.1</f>
        <v>0.90909090909090906</v>
      </c>
      <c r="BV90">
        <f>BH90/4.7</f>
        <v>0.93617021276595747</v>
      </c>
      <c r="BW90">
        <f>BI90/0.77</f>
        <v>0.77922077922077915</v>
      </c>
      <c r="BX90">
        <f>BJ90/4.4</f>
        <v>0.82954545454545447</v>
      </c>
      <c r="BY90">
        <f>AY90/27</f>
        <v>0.66666666666666663</v>
      </c>
      <c r="BZ90">
        <f>BK90/1</f>
        <v>0.72</v>
      </c>
      <c r="CA90">
        <f>BL90/2.9</f>
        <v>0.67241379310344829</v>
      </c>
      <c r="CB90">
        <f>BM90/0.4</f>
        <v>0.74999999999999989</v>
      </c>
      <c r="CC90">
        <f>BN90/2.8</f>
        <v>0.69642857142857151</v>
      </c>
      <c r="CD90">
        <f>BO90/0.43</f>
        <v>0.65116279069767447</v>
      </c>
    </row>
    <row r="91" spans="1:82" x14ac:dyDescent="0.25">
      <c r="A91" t="s">
        <v>422</v>
      </c>
      <c r="B91">
        <v>223.75</v>
      </c>
      <c r="C91" t="s">
        <v>417</v>
      </c>
      <c r="D91">
        <f t="shared" si="5"/>
        <v>0.21676300578034682</v>
      </c>
      <c r="E91">
        <f t="shared" si="6"/>
        <v>0.60693641618497118</v>
      </c>
      <c r="F91">
        <f t="shared" si="7"/>
        <v>11.560693641618498</v>
      </c>
      <c r="G91" t="s">
        <v>69</v>
      </c>
      <c r="H91" t="e">
        <v>#VALUE!</v>
      </c>
      <c r="I91">
        <v>6.92</v>
      </c>
      <c r="J91">
        <v>39</v>
      </c>
      <c r="K91">
        <v>380</v>
      </c>
      <c r="L91">
        <v>5.5</v>
      </c>
      <c r="M91">
        <v>0.8</v>
      </c>
      <c r="N91">
        <v>5.8</v>
      </c>
      <c r="O91" t="s">
        <v>65</v>
      </c>
      <c r="P91">
        <v>31</v>
      </c>
      <c r="Q91">
        <v>60</v>
      </c>
      <c r="R91">
        <v>15.8</v>
      </c>
      <c r="S91">
        <v>40</v>
      </c>
      <c r="T91">
        <v>7.21</v>
      </c>
      <c r="U91">
        <v>19.2</v>
      </c>
      <c r="V91">
        <v>2.4</v>
      </c>
      <c r="W91">
        <v>0.15</v>
      </c>
      <c r="X91">
        <v>4.3899999999999997</v>
      </c>
      <c r="Y91">
        <v>30</v>
      </c>
      <c r="Z91">
        <v>4.05</v>
      </c>
      <c r="AA91">
        <v>0.48</v>
      </c>
      <c r="AB91">
        <v>1.5</v>
      </c>
      <c r="AC91">
        <v>0.09</v>
      </c>
      <c r="AD91">
        <v>10</v>
      </c>
      <c r="AE91">
        <v>20</v>
      </c>
      <c r="AF91">
        <v>7.4999999999999997E-2</v>
      </c>
      <c r="AG91">
        <v>19</v>
      </c>
      <c r="AH91">
        <v>211</v>
      </c>
      <c r="AI91" t="s">
        <v>67</v>
      </c>
      <c r="AJ91" t="s">
        <v>77</v>
      </c>
      <c r="AK91">
        <v>4.8</v>
      </c>
      <c r="AL91">
        <v>14</v>
      </c>
      <c r="AM91" t="s">
        <v>68</v>
      </c>
      <c r="AN91">
        <v>19</v>
      </c>
      <c r="AO91">
        <v>3.3</v>
      </c>
      <c r="AP91">
        <v>55</v>
      </c>
      <c r="AQ91">
        <v>0.9</v>
      </c>
      <c r="AR91" t="s">
        <v>69</v>
      </c>
      <c r="AS91">
        <v>12.6</v>
      </c>
      <c r="AT91">
        <v>2750</v>
      </c>
      <c r="AU91">
        <v>0.7</v>
      </c>
      <c r="AV91">
        <v>4.2</v>
      </c>
      <c r="AW91">
        <v>80</v>
      </c>
      <c r="AX91">
        <v>30</v>
      </c>
      <c r="AY91">
        <v>18</v>
      </c>
      <c r="AZ91">
        <v>22</v>
      </c>
      <c r="BA91">
        <v>86</v>
      </c>
      <c r="BB91">
        <v>36.4</v>
      </c>
      <c r="BC91">
        <v>70.900000000000006</v>
      </c>
      <c r="BD91">
        <v>8.3000000000000007</v>
      </c>
      <c r="BE91">
        <v>29.2</v>
      </c>
      <c r="BF91">
        <v>4.75</v>
      </c>
      <c r="BG91">
        <v>1.05</v>
      </c>
      <c r="BH91">
        <v>4.4000000000000004</v>
      </c>
      <c r="BI91">
        <v>0.62</v>
      </c>
      <c r="BJ91">
        <v>3.7</v>
      </c>
      <c r="BK91">
        <v>0.72</v>
      </c>
      <c r="BL91">
        <v>2.0499999999999998</v>
      </c>
      <c r="BM91">
        <v>0.3</v>
      </c>
      <c r="BN91">
        <v>1.9</v>
      </c>
      <c r="BO91">
        <v>0.3</v>
      </c>
      <c r="BP91">
        <f>BB91/38</f>
        <v>0.95789473684210524</v>
      </c>
      <c r="BQ91">
        <f>BC91/80</f>
        <v>0.88625000000000009</v>
      </c>
      <c r="BR91">
        <f>BD91/8.9</f>
        <v>0.93258426966292141</v>
      </c>
      <c r="BS91">
        <f>BE91/32</f>
        <v>0.91249999999999998</v>
      </c>
      <c r="BT91">
        <f>BF91/5.6</f>
        <v>0.84821428571428581</v>
      </c>
      <c r="BU91">
        <f>BG91/1.1</f>
        <v>0.95454545454545447</v>
      </c>
      <c r="BV91">
        <f>BH91/4.7</f>
        <v>0.93617021276595747</v>
      </c>
      <c r="BW91">
        <f>BI91/0.77</f>
        <v>0.80519480519480513</v>
      </c>
      <c r="BX91">
        <f>BJ91/4.4</f>
        <v>0.84090909090909083</v>
      </c>
      <c r="BY91">
        <f>AY91/27</f>
        <v>0.66666666666666663</v>
      </c>
      <c r="BZ91">
        <f>BK91/1</f>
        <v>0.72</v>
      </c>
      <c r="CA91">
        <f>BL91/2.9</f>
        <v>0.7068965517241379</v>
      </c>
      <c r="CB91">
        <f>BM91/0.4</f>
        <v>0.74999999999999989</v>
      </c>
      <c r="CC91">
        <f>BN91/2.8</f>
        <v>0.6785714285714286</v>
      </c>
      <c r="CD91">
        <f>BO91/0.43</f>
        <v>0.69767441860465118</v>
      </c>
    </row>
    <row r="92" spans="1:82" x14ac:dyDescent="0.25">
      <c r="A92" t="s">
        <v>423</v>
      </c>
      <c r="B92">
        <v>224.3</v>
      </c>
      <c r="C92" t="s">
        <v>417</v>
      </c>
      <c r="D92">
        <f t="shared" si="5"/>
        <v>0.48678720445062584</v>
      </c>
      <c r="E92">
        <f t="shared" si="6"/>
        <v>0.61196105702364401</v>
      </c>
      <c r="F92">
        <f t="shared" si="7"/>
        <v>13.908205841446453</v>
      </c>
      <c r="G92" t="s">
        <v>69</v>
      </c>
      <c r="H92" t="e">
        <v>#VALUE!</v>
      </c>
      <c r="I92">
        <v>7.19</v>
      </c>
      <c r="J92">
        <v>38</v>
      </c>
      <c r="K92">
        <v>260</v>
      </c>
      <c r="L92">
        <v>6.5</v>
      </c>
      <c r="M92">
        <v>0.9</v>
      </c>
      <c r="N92">
        <v>5.3</v>
      </c>
      <c r="O92" t="s">
        <v>65</v>
      </c>
      <c r="P92">
        <v>34</v>
      </c>
      <c r="Q92">
        <v>60</v>
      </c>
      <c r="R92">
        <v>17.8</v>
      </c>
      <c r="S92">
        <v>56</v>
      </c>
      <c r="T92">
        <v>8.0500000000000007</v>
      </c>
      <c r="U92">
        <v>21.6</v>
      </c>
      <c r="V92">
        <v>2.2000000000000002</v>
      </c>
      <c r="W92">
        <v>0.15</v>
      </c>
      <c r="X92">
        <v>4.3499999999999996</v>
      </c>
      <c r="Y92">
        <v>30</v>
      </c>
      <c r="Z92">
        <v>3.87</v>
      </c>
      <c r="AA92">
        <v>0.46500000000000002</v>
      </c>
      <c r="AB92">
        <v>3.5</v>
      </c>
      <c r="AC92">
        <v>0.09</v>
      </c>
      <c r="AD92">
        <v>10</v>
      </c>
      <c r="AE92">
        <v>20</v>
      </c>
      <c r="AF92">
        <v>7.4999999999999997E-2</v>
      </c>
      <c r="AG92">
        <v>17</v>
      </c>
      <c r="AH92">
        <v>213</v>
      </c>
      <c r="AI92" t="s">
        <v>67</v>
      </c>
      <c r="AJ92" t="s">
        <v>77</v>
      </c>
      <c r="AK92">
        <v>5.0999999999999996</v>
      </c>
      <c r="AL92">
        <v>15</v>
      </c>
      <c r="AM92" t="s">
        <v>68</v>
      </c>
      <c r="AN92">
        <v>19</v>
      </c>
      <c r="AO92">
        <v>3.6</v>
      </c>
      <c r="AP92">
        <v>56.5</v>
      </c>
      <c r="AQ92">
        <v>1</v>
      </c>
      <c r="AR92" t="s">
        <v>69</v>
      </c>
      <c r="AS92">
        <v>13.5</v>
      </c>
      <c r="AT92">
        <v>2849.9999999999995</v>
      </c>
      <c r="AU92">
        <v>0.7</v>
      </c>
      <c r="AV92">
        <v>4.4000000000000004</v>
      </c>
      <c r="AW92">
        <v>100</v>
      </c>
      <c r="AX92">
        <v>30</v>
      </c>
      <c r="AY92">
        <v>19</v>
      </c>
      <c r="AZ92">
        <v>24</v>
      </c>
      <c r="BA92">
        <v>90</v>
      </c>
      <c r="BB92">
        <v>38.200000000000003</v>
      </c>
      <c r="BC92">
        <v>75</v>
      </c>
      <c r="BD92">
        <v>9.0500000000000007</v>
      </c>
      <c r="BE92">
        <v>32.299999999999997</v>
      </c>
      <c r="BF92">
        <v>5.2</v>
      </c>
      <c r="BG92">
        <v>1.1000000000000001</v>
      </c>
      <c r="BH92">
        <v>4.8</v>
      </c>
      <c r="BI92">
        <v>0.66</v>
      </c>
      <c r="BJ92">
        <v>4.1500000000000004</v>
      </c>
      <c r="BK92">
        <v>0.8</v>
      </c>
      <c r="BL92">
        <v>2.35</v>
      </c>
      <c r="BM92">
        <v>0.3</v>
      </c>
      <c r="BN92">
        <v>2.0499999999999998</v>
      </c>
      <c r="BO92">
        <v>0.32</v>
      </c>
      <c r="BP92">
        <f>BB92/38</f>
        <v>1.0052631578947369</v>
      </c>
      <c r="BQ92">
        <f>BC92/80</f>
        <v>0.9375</v>
      </c>
      <c r="BR92">
        <f>BD92/8.9</f>
        <v>1.0168539325842696</v>
      </c>
      <c r="BS92">
        <f>BE92/32</f>
        <v>1.0093749999999999</v>
      </c>
      <c r="BT92">
        <f>BF92/5.6</f>
        <v>0.92857142857142871</v>
      </c>
      <c r="BU92">
        <f>BG92/1.1</f>
        <v>1</v>
      </c>
      <c r="BV92">
        <f>BH92/4.7</f>
        <v>1.0212765957446808</v>
      </c>
      <c r="BW92">
        <f>BI92/0.77</f>
        <v>0.85714285714285721</v>
      </c>
      <c r="BX92">
        <f>BJ92/4.4</f>
        <v>0.94318181818181823</v>
      </c>
      <c r="BY92">
        <f>AY92/27</f>
        <v>0.70370370370370372</v>
      </c>
      <c r="BZ92">
        <f>BK92/1</f>
        <v>0.8</v>
      </c>
      <c r="CA92">
        <f>BL92/2.9</f>
        <v>0.81034482758620696</v>
      </c>
      <c r="CB92">
        <f>BM92/0.4</f>
        <v>0.74999999999999989</v>
      </c>
      <c r="CC92">
        <f>BN92/2.8</f>
        <v>0.7321428571428571</v>
      </c>
      <c r="CD92">
        <f>BO92/0.43</f>
        <v>0.7441860465116279</v>
      </c>
    </row>
    <row r="93" spans="1:82" x14ac:dyDescent="0.25">
      <c r="A93" t="s">
        <v>424</v>
      </c>
      <c r="B93">
        <v>225.1</v>
      </c>
      <c r="C93" t="s">
        <v>417</v>
      </c>
      <c r="D93">
        <f t="shared" si="5"/>
        <v>8.771929824561403E-2</v>
      </c>
      <c r="E93">
        <f t="shared" si="6"/>
        <v>0.64035087719298245</v>
      </c>
      <c r="F93">
        <f t="shared" si="7"/>
        <v>26.315789473684209</v>
      </c>
      <c r="G93" t="s">
        <v>69</v>
      </c>
      <c r="H93" t="e">
        <v>#VALUE!</v>
      </c>
      <c r="I93">
        <v>11.4</v>
      </c>
      <c r="J93">
        <v>18</v>
      </c>
      <c r="K93">
        <v>340</v>
      </c>
      <c r="L93">
        <v>9.5</v>
      </c>
      <c r="M93">
        <v>0.2</v>
      </c>
      <c r="N93">
        <v>0.91</v>
      </c>
      <c r="O93" t="s">
        <v>65</v>
      </c>
      <c r="P93">
        <v>24</v>
      </c>
      <c r="Q93">
        <v>100</v>
      </c>
      <c r="R93">
        <v>25.3</v>
      </c>
      <c r="S93">
        <v>12</v>
      </c>
      <c r="T93">
        <v>3.15</v>
      </c>
      <c r="U93">
        <v>33.6</v>
      </c>
      <c r="V93">
        <v>3.6</v>
      </c>
      <c r="W93">
        <v>0.15</v>
      </c>
      <c r="X93">
        <v>6.34</v>
      </c>
      <c r="Y93">
        <v>40</v>
      </c>
      <c r="Z93">
        <v>2.2400000000000002</v>
      </c>
      <c r="AA93">
        <v>0.04</v>
      </c>
      <c r="AB93">
        <v>1</v>
      </c>
      <c r="AC93">
        <v>0.1</v>
      </c>
      <c r="AD93">
        <v>14.5</v>
      </c>
      <c r="AE93">
        <v>28</v>
      </c>
      <c r="AF93">
        <v>7.4999999999999997E-2</v>
      </c>
      <c r="AG93">
        <v>5</v>
      </c>
      <c r="AH93">
        <v>353</v>
      </c>
      <c r="AI93" t="s">
        <v>67</v>
      </c>
      <c r="AJ93">
        <v>250</v>
      </c>
      <c r="AK93">
        <v>2.2000000000000002</v>
      </c>
      <c r="AL93">
        <v>21</v>
      </c>
      <c r="AM93" t="s">
        <v>68</v>
      </c>
      <c r="AN93">
        <v>24</v>
      </c>
      <c r="AO93">
        <v>5.7</v>
      </c>
      <c r="AP93">
        <v>80</v>
      </c>
      <c r="AQ93">
        <v>1.4</v>
      </c>
      <c r="AR93" t="s">
        <v>69</v>
      </c>
      <c r="AS93">
        <v>18.899999999999999</v>
      </c>
      <c r="AT93">
        <v>4600</v>
      </c>
      <c r="AU93">
        <v>1</v>
      </c>
      <c r="AV93">
        <v>7.3</v>
      </c>
      <c r="AW93">
        <v>300</v>
      </c>
      <c r="AX93">
        <v>15</v>
      </c>
      <c r="AY93">
        <v>22</v>
      </c>
      <c r="AZ93">
        <v>36</v>
      </c>
      <c r="BA93">
        <v>137</v>
      </c>
      <c r="BB93">
        <v>62</v>
      </c>
      <c r="BC93">
        <v>124</v>
      </c>
      <c r="BD93">
        <v>14.1</v>
      </c>
      <c r="BE93">
        <v>50.3</v>
      </c>
      <c r="BF93">
        <v>6.3</v>
      </c>
      <c r="BG93">
        <v>1.1000000000000001</v>
      </c>
      <c r="BH93">
        <v>4.4000000000000004</v>
      </c>
      <c r="BI93">
        <v>0.57999999999999996</v>
      </c>
      <c r="BJ93">
        <v>4</v>
      </c>
      <c r="BK93">
        <v>0.82</v>
      </c>
      <c r="BL93">
        <v>2.5499999999999998</v>
      </c>
      <c r="BM93">
        <v>0.35</v>
      </c>
      <c r="BN93">
        <v>2.6</v>
      </c>
      <c r="BO93">
        <v>0.42</v>
      </c>
      <c r="BP93">
        <f>BB93/38</f>
        <v>1.631578947368421</v>
      </c>
      <c r="BQ93">
        <f>BC93/80</f>
        <v>1.55</v>
      </c>
      <c r="BR93">
        <f>BD93/8.9</f>
        <v>1.5842696629213482</v>
      </c>
      <c r="BS93">
        <f>BE93/32</f>
        <v>1.5718749999999999</v>
      </c>
      <c r="BT93">
        <f>BF93/5.6</f>
        <v>1.125</v>
      </c>
      <c r="BU93">
        <f>BG93/1.1</f>
        <v>1</v>
      </c>
      <c r="BV93">
        <f>BH93/4.7</f>
        <v>0.93617021276595747</v>
      </c>
      <c r="BW93">
        <f>BI93/0.77</f>
        <v>0.75324675324675316</v>
      </c>
      <c r="BX93">
        <f>BJ93/4.4</f>
        <v>0.90909090909090906</v>
      </c>
      <c r="BY93">
        <f>AY93/27</f>
        <v>0.81481481481481477</v>
      </c>
      <c r="BZ93">
        <f>BK93/1</f>
        <v>0.82</v>
      </c>
      <c r="CA93">
        <f>BL93/2.9</f>
        <v>0.87931034482758619</v>
      </c>
      <c r="CB93">
        <f>BM93/0.4</f>
        <v>0.87499999999999989</v>
      </c>
      <c r="CC93">
        <f>BN93/2.8</f>
        <v>0.92857142857142871</v>
      </c>
      <c r="CD93">
        <f>BO93/0.43</f>
        <v>0.97674418604651159</v>
      </c>
    </row>
    <row r="94" spans="1:82" x14ac:dyDescent="0.25">
      <c r="A94" t="s">
        <v>425</v>
      </c>
      <c r="B94">
        <v>227.95</v>
      </c>
      <c r="C94" t="s">
        <v>417</v>
      </c>
      <c r="D94">
        <f t="shared" si="5"/>
        <v>1.0504201680672269</v>
      </c>
      <c r="E94">
        <f t="shared" si="6"/>
        <v>0.57983193277310929</v>
      </c>
      <c r="F94">
        <f t="shared" si="7"/>
        <v>16.806722689075631</v>
      </c>
      <c r="G94" t="s">
        <v>69</v>
      </c>
      <c r="H94" t="e">
        <v>#VALUE!</v>
      </c>
      <c r="I94">
        <v>11.9</v>
      </c>
      <c r="J94">
        <v>11</v>
      </c>
      <c r="K94">
        <v>400</v>
      </c>
      <c r="L94">
        <v>8.5</v>
      </c>
      <c r="M94">
        <v>0.7</v>
      </c>
      <c r="N94">
        <v>0.14000000000000001</v>
      </c>
      <c r="O94" t="s">
        <v>65</v>
      </c>
      <c r="P94">
        <v>12</v>
      </c>
      <c r="Q94">
        <v>120</v>
      </c>
      <c r="R94">
        <v>26.3</v>
      </c>
      <c r="S94">
        <v>14</v>
      </c>
      <c r="T94">
        <v>10.199999999999999</v>
      </c>
      <c r="U94">
        <v>41.2</v>
      </c>
      <c r="V94">
        <v>5.8</v>
      </c>
      <c r="W94">
        <v>0.15</v>
      </c>
      <c r="X94">
        <v>6.56</v>
      </c>
      <c r="Y94">
        <v>30</v>
      </c>
      <c r="Z94">
        <v>1.49</v>
      </c>
      <c r="AA94">
        <v>0.01</v>
      </c>
      <c r="AB94">
        <v>12.5</v>
      </c>
      <c r="AC94">
        <v>0.09</v>
      </c>
      <c r="AD94">
        <v>20.5</v>
      </c>
      <c r="AE94">
        <v>20</v>
      </c>
      <c r="AF94">
        <v>4.4999999999999998E-2</v>
      </c>
      <c r="AG94">
        <v>11</v>
      </c>
      <c r="AH94">
        <v>356</v>
      </c>
      <c r="AI94" t="s">
        <v>67</v>
      </c>
      <c r="AJ94" t="s">
        <v>77</v>
      </c>
      <c r="AK94">
        <v>4.0999999999999996</v>
      </c>
      <c r="AL94">
        <v>25</v>
      </c>
      <c r="AM94" t="s">
        <v>68</v>
      </c>
      <c r="AN94">
        <v>21</v>
      </c>
      <c r="AO94">
        <v>7.6</v>
      </c>
      <c r="AP94">
        <v>119</v>
      </c>
      <c r="AQ94">
        <v>1.8</v>
      </c>
      <c r="AR94" t="s">
        <v>69</v>
      </c>
      <c r="AS94">
        <v>27.8</v>
      </c>
      <c r="AT94">
        <v>6200</v>
      </c>
      <c r="AU94">
        <v>1</v>
      </c>
      <c r="AV94">
        <v>6.9</v>
      </c>
      <c r="AW94">
        <v>200</v>
      </c>
      <c r="AX94">
        <v>15</v>
      </c>
      <c r="AY94">
        <v>19</v>
      </c>
      <c r="AZ94">
        <v>36</v>
      </c>
      <c r="BA94">
        <v>212</v>
      </c>
      <c r="BB94">
        <v>82.1</v>
      </c>
      <c r="BC94">
        <v>169</v>
      </c>
      <c r="BD94">
        <v>16.899999999999999</v>
      </c>
      <c r="BE94">
        <v>56.8</v>
      </c>
      <c r="BF94">
        <v>8.1999999999999993</v>
      </c>
      <c r="BG94">
        <v>1.45</v>
      </c>
      <c r="BH94">
        <v>4.8</v>
      </c>
      <c r="BI94">
        <v>0.57999999999999996</v>
      </c>
      <c r="BJ94">
        <v>3.7</v>
      </c>
      <c r="BK94">
        <v>0.78</v>
      </c>
      <c r="BL94">
        <v>2.4500000000000002</v>
      </c>
      <c r="BM94">
        <v>0.35</v>
      </c>
      <c r="BN94">
        <v>2.75</v>
      </c>
      <c r="BO94">
        <v>0.42</v>
      </c>
      <c r="BP94">
        <f>BB94/38</f>
        <v>2.1605263157894736</v>
      </c>
      <c r="BQ94">
        <f>BC94/80</f>
        <v>2.1124999999999998</v>
      </c>
      <c r="BR94">
        <f>BD94/8.9</f>
        <v>1.8988764044943818</v>
      </c>
      <c r="BS94">
        <f>BE94/32</f>
        <v>1.7749999999999999</v>
      </c>
      <c r="BT94">
        <f>BF94/5.6</f>
        <v>1.4642857142857142</v>
      </c>
      <c r="BU94">
        <f>BG94/1.1</f>
        <v>1.3181818181818181</v>
      </c>
      <c r="BV94">
        <f>BH94/4.7</f>
        <v>1.0212765957446808</v>
      </c>
      <c r="BW94">
        <f>BI94/0.77</f>
        <v>0.75324675324675316</v>
      </c>
      <c r="BX94">
        <f>BJ94/4.4</f>
        <v>0.84090909090909083</v>
      </c>
      <c r="BY94">
        <f>AY94/27</f>
        <v>0.70370370370370372</v>
      </c>
      <c r="BZ94">
        <f>BK94/1</f>
        <v>0.78</v>
      </c>
      <c r="CA94">
        <f>BL94/2.9</f>
        <v>0.84482758620689669</v>
      </c>
      <c r="CB94">
        <f>BM94/0.4</f>
        <v>0.87499999999999989</v>
      </c>
      <c r="CC94">
        <f>BN94/2.8</f>
        <v>0.98214285714285721</v>
      </c>
      <c r="CD94">
        <f>BO94/0.43</f>
        <v>0.97674418604651159</v>
      </c>
    </row>
    <row r="95" spans="1:82" x14ac:dyDescent="0.25">
      <c r="A95" t="s">
        <v>426</v>
      </c>
      <c r="B95">
        <v>235.1</v>
      </c>
      <c r="C95" t="s">
        <v>417</v>
      </c>
      <c r="D95">
        <f t="shared" si="5"/>
        <v>0.64585575888051672</v>
      </c>
      <c r="E95">
        <f t="shared" si="6"/>
        <v>0.4198062432723359</v>
      </c>
      <c r="F95">
        <f t="shared" si="7"/>
        <v>15.069967707212058</v>
      </c>
      <c r="G95" t="s">
        <v>69</v>
      </c>
      <c r="H95" t="e">
        <v>#VALUE!</v>
      </c>
      <c r="I95">
        <v>9.2899999999999991</v>
      </c>
      <c r="J95">
        <v>10</v>
      </c>
      <c r="K95">
        <v>380</v>
      </c>
      <c r="L95">
        <v>6.5</v>
      </c>
      <c r="M95">
        <v>0.5</v>
      </c>
      <c r="N95">
        <v>0.16</v>
      </c>
      <c r="O95" t="s">
        <v>65</v>
      </c>
      <c r="P95">
        <v>24</v>
      </c>
      <c r="Q95">
        <v>80</v>
      </c>
      <c r="R95">
        <v>19.5</v>
      </c>
      <c r="S95">
        <v>4</v>
      </c>
      <c r="T95">
        <v>8.59</v>
      </c>
      <c r="U95">
        <v>26.8</v>
      </c>
      <c r="V95">
        <v>5.2</v>
      </c>
      <c r="W95">
        <v>0.1</v>
      </c>
      <c r="X95">
        <v>5.49</v>
      </c>
      <c r="Y95">
        <v>20</v>
      </c>
      <c r="Z95">
        <v>1.03</v>
      </c>
      <c r="AA95" t="s">
        <v>85</v>
      </c>
      <c r="AB95">
        <v>6</v>
      </c>
      <c r="AC95">
        <v>0.09</v>
      </c>
      <c r="AD95">
        <v>15.5</v>
      </c>
      <c r="AE95">
        <v>20</v>
      </c>
      <c r="AF95">
        <v>5.5E-2</v>
      </c>
      <c r="AG95">
        <v>14</v>
      </c>
      <c r="AH95">
        <v>312</v>
      </c>
      <c r="AI95" t="s">
        <v>67</v>
      </c>
      <c r="AJ95" t="s">
        <v>77</v>
      </c>
      <c r="AK95">
        <v>3.9</v>
      </c>
      <c r="AL95">
        <v>20</v>
      </c>
      <c r="AM95" t="s">
        <v>68</v>
      </c>
      <c r="AN95">
        <v>25.5</v>
      </c>
      <c r="AO95">
        <v>5.0999999999999996</v>
      </c>
      <c r="AP95">
        <v>55</v>
      </c>
      <c r="AQ95">
        <v>1.4</v>
      </c>
      <c r="AR95" t="s">
        <v>69</v>
      </c>
      <c r="AS95">
        <v>22.3</v>
      </c>
      <c r="AT95">
        <v>5000</v>
      </c>
      <c r="AU95">
        <v>0.9</v>
      </c>
      <c r="AV95">
        <v>3.9</v>
      </c>
      <c r="AW95">
        <v>140</v>
      </c>
      <c r="AX95">
        <v>114</v>
      </c>
      <c r="AY95">
        <v>33</v>
      </c>
      <c r="AZ95">
        <v>30</v>
      </c>
      <c r="BA95">
        <v>217</v>
      </c>
      <c r="BB95">
        <v>35.6</v>
      </c>
      <c r="BC95">
        <v>68.400000000000006</v>
      </c>
      <c r="BD95">
        <v>7.7</v>
      </c>
      <c r="BE95">
        <v>28</v>
      </c>
      <c r="BF95">
        <v>5.45</v>
      </c>
      <c r="BG95">
        <v>1.2</v>
      </c>
      <c r="BH95">
        <v>5.8</v>
      </c>
      <c r="BI95">
        <v>0.78</v>
      </c>
      <c r="BJ95">
        <v>5.15</v>
      </c>
      <c r="BK95">
        <v>0.98</v>
      </c>
      <c r="BL95">
        <v>3.05</v>
      </c>
      <c r="BM95">
        <v>0.4</v>
      </c>
      <c r="BN95">
        <v>3</v>
      </c>
      <c r="BO95">
        <v>0.44</v>
      </c>
      <c r="BP95">
        <f>BB95/38</f>
        <v>0.93684210526315792</v>
      </c>
      <c r="BQ95">
        <f>BC95/80</f>
        <v>0.85500000000000009</v>
      </c>
      <c r="BR95">
        <f>BD95/8.9</f>
        <v>0.8651685393258427</v>
      </c>
      <c r="BS95">
        <f>BE95/32</f>
        <v>0.875</v>
      </c>
      <c r="BT95">
        <f>BF95/5.6</f>
        <v>0.97321428571428581</v>
      </c>
      <c r="BU95">
        <f>BG95/1.1</f>
        <v>1.0909090909090908</v>
      </c>
      <c r="BV95">
        <f>BH95/4.7</f>
        <v>1.2340425531914894</v>
      </c>
      <c r="BW95">
        <f>BI95/0.77</f>
        <v>1.0129870129870131</v>
      </c>
      <c r="BX95">
        <f>BJ95/4.4</f>
        <v>1.1704545454545454</v>
      </c>
      <c r="BY95">
        <f>AY95/27</f>
        <v>1.2222222222222223</v>
      </c>
      <c r="BZ95">
        <f>BK95/1</f>
        <v>0.98</v>
      </c>
      <c r="CA95">
        <f>BL95/2.9</f>
        <v>1.0517241379310345</v>
      </c>
      <c r="CB95">
        <f>BM95/0.4</f>
        <v>1</v>
      </c>
      <c r="CC95">
        <f>BN95/2.8</f>
        <v>1.0714285714285714</v>
      </c>
      <c r="CD95">
        <f>BO95/0.43</f>
        <v>1.0232558139534884</v>
      </c>
    </row>
    <row r="96" spans="1:82" x14ac:dyDescent="0.25">
      <c r="A96" t="s">
        <v>427</v>
      </c>
      <c r="B96">
        <v>255.9</v>
      </c>
      <c r="C96" t="s">
        <v>417</v>
      </c>
      <c r="D96">
        <f t="shared" si="5"/>
        <v>0.66844919786096257</v>
      </c>
      <c r="E96">
        <f t="shared" si="6"/>
        <v>0.57486631016042777</v>
      </c>
      <c r="F96">
        <f t="shared" si="7"/>
        <v>16.042780748663102</v>
      </c>
      <c r="G96" t="s">
        <v>69</v>
      </c>
      <c r="H96" t="e">
        <v>#VALUE!</v>
      </c>
      <c r="I96">
        <v>7.48</v>
      </c>
      <c r="J96">
        <v>9</v>
      </c>
      <c r="K96">
        <v>280</v>
      </c>
      <c r="L96">
        <v>6</v>
      </c>
      <c r="M96">
        <v>0.9</v>
      </c>
      <c r="N96">
        <v>0.12</v>
      </c>
      <c r="O96" t="s">
        <v>65</v>
      </c>
      <c r="P96">
        <v>48</v>
      </c>
      <c r="Q96">
        <v>60</v>
      </c>
      <c r="R96">
        <v>14.9</v>
      </c>
      <c r="S96">
        <v>6</v>
      </c>
      <c r="T96">
        <v>7.03</v>
      </c>
      <c r="U96">
        <v>22.2</v>
      </c>
      <c r="V96">
        <v>5.2</v>
      </c>
      <c r="W96">
        <v>0.15</v>
      </c>
      <c r="X96">
        <v>4.47</v>
      </c>
      <c r="Y96">
        <v>20</v>
      </c>
      <c r="Z96">
        <v>1.19</v>
      </c>
      <c r="AA96" t="s">
        <v>85</v>
      </c>
      <c r="AB96">
        <v>5</v>
      </c>
      <c r="AC96">
        <v>7.0000000000000007E-2</v>
      </c>
      <c r="AD96">
        <v>12</v>
      </c>
      <c r="AE96">
        <v>20</v>
      </c>
      <c r="AF96">
        <v>4.4999999999999998E-2</v>
      </c>
      <c r="AG96">
        <v>13</v>
      </c>
      <c r="AH96">
        <v>230</v>
      </c>
      <c r="AI96" t="s">
        <v>67</v>
      </c>
      <c r="AJ96" t="s">
        <v>77</v>
      </c>
      <c r="AK96">
        <v>3.1</v>
      </c>
      <c r="AL96">
        <v>17</v>
      </c>
      <c r="AM96" t="s">
        <v>68</v>
      </c>
      <c r="AN96">
        <v>29.5</v>
      </c>
      <c r="AO96">
        <v>4.2</v>
      </c>
      <c r="AP96">
        <v>60</v>
      </c>
      <c r="AQ96">
        <v>1</v>
      </c>
      <c r="AR96" t="s">
        <v>69</v>
      </c>
      <c r="AS96">
        <v>18</v>
      </c>
      <c r="AT96">
        <v>3800</v>
      </c>
      <c r="AU96">
        <v>0.6</v>
      </c>
      <c r="AV96">
        <v>4.3</v>
      </c>
      <c r="AW96">
        <v>120</v>
      </c>
      <c r="AX96">
        <v>309</v>
      </c>
      <c r="AY96">
        <v>27</v>
      </c>
      <c r="AZ96">
        <v>28</v>
      </c>
      <c r="BA96">
        <v>234</v>
      </c>
      <c r="BB96">
        <v>42.2</v>
      </c>
      <c r="BC96">
        <v>83.2</v>
      </c>
      <c r="BD96">
        <v>9.75</v>
      </c>
      <c r="BE96">
        <v>33.9</v>
      </c>
      <c r="BF96">
        <v>6.1</v>
      </c>
      <c r="BG96">
        <v>1.2</v>
      </c>
      <c r="BH96">
        <v>5</v>
      </c>
      <c r="BI96">
        <v>0.8</v>
      </c>
      <c r="BJ96">
        <v>4.7</v>
      </c>
      <c r="BK96">
        <v>1.02</v>
      </c>
      <c r="BL96">
        <v>2.85</v>
      </c>
      <c r="BM96">
        <v>0.5</v>
      </c>
      <c r="BN96">
        <v>2.95</v>
      </c>
      <c r="BO96">
        <v>0.5</v>
      </c>
      <c r="BP96">
        <f>BB96/38</f>
        <v>1.1105263157894738</v>
      </c>
      <c r="BQ96">
        <f>BC96/80</f>
        <v>1.04</v>
      </c>
      <c r="BR96">
        <f>BD96/8.9</f>
        <v>1.095505617977528</v>
      </c>
      <c r="BS96">
        <f>BE96/32</f>
        <v>1.059375</v>
      </c>
      <c r="BT96">
        <f>BF96/5.6</f>
        <v>1.0892857142857142</v>
      </c>
      <c r="BU96">
        <f>BG96/1.1</f>
        <v>1.0909090909090908</v>
      </c>
      <c r="BV96">
        <f>BH96/4.7</f>
        <v>1.0638297872340425</v>
      </c>
      <c r="BW96">
        <f>BI96/0.77</f>
        <v>1.0389610389610391</v>
      </c>
      <c r="BX96">
        <f>BJ96/4.4</f>
        <v>1.0681818181818181</v>
      </c>
      <c r="BY96">
        <f>AY96/27</f>
        <v>1</v>
      </c>
      <c r="BZ96">
        <f>BK96/1</f>
        <v>1.02</v>
      </c>
      <c r="CA96">
        <f>BL96/2.9</f>
        <v>0.98275862068965525</v>
      </c>
      <c r="CB96">
        <f>BM96/0.4</f>
        <v>1.25</v>
      </c>
      <c r="CC96">
        <f>BN96/2.8</f>
        <v>1.0535714285714286</v>
      </c>
      <c r="CD96">
        <f>BO96/0.43</f>
        <v>1.1627906976744187</v>
      </c>
    </row>
    <row r="97" spans="1:82" x14ac:dyDescent="0.25">
      <c r="A97" t="s">
        <v>428</v>
      </c>
      <c r="B97">
        <v>257.69</v>
      </c>
      <c r="C97" t="s">
        <v>417</v>
      </c>
      <c r="D97">
        <f t="shared" si="5"/>
        <v>0.41666666666666669</v>
      </c>
      <c r="E97">
        <f t="shared" si="6"/>
        <v>0.57500000000000007</v>
      </c>
      <c r="F97">
        <f t="shared" si="7"/>
        <v>18.333333333333332</v>
      </c>
      <c r="G97" t="s">
        <v>69</v>
      </c>
      <c r="H97" t="e">
        <v>#VALUE!</v>
      </c>
      <c r="I97">
        <v>12</v>
      </c>
      <c r="J97">
        <v>8</v>
      </c>
      <c r="K97">
        <v>500</v>
      </c>
      <c r="L97">
        <v>8.5</v>
      </c>
      <c r="M97">
        <v>1.8</v>
      </c>
      <c r="N97">
        <v>0.11</v>
      </c>
      <c r="O97" t="s">
        <v>65</v>
      </c>
      <c r="P97">
        <v>15</v>
      </c>
      <c r="Q97">
        <v>160</v>
      </c>
      <c r="R97">
        <v>28</v>
      </c>
      <c r="S97">
        <v>6</v>
      </c>
      <c r="T97">
        <v>9.56</v>
      </c>
      <c r="U97">
        <v>40.200000000000003</v>
      </c>
      <c r="V97">
        <v>7.4</v>
      </c>
      <c r="W97">
        <v>0.15</v>
      </c>
      <c r="X97">
        <v>6.89</v>
      </c>
      <c r="Y97">
        <v>20</v>
      </c>
      <c r="Z97">
        <v>1.35</v>
      </c>
      <c r="AA97" t="s">
        <v>85</v>
      </c>
      <c r="AB97">
        <v>5</v>
      </c>
      <c r="AC97">
        <v>0.1</v>
      </c>
      <c r="AD97">
        <v>28</v>
      </c>
      <c r="AE97">
        <v>22</v>
      </c>
      <c r="AF97">
        <v>3.5000000000000003E-2</v>
      </c>
      <c r="AG97">
        <v>19</v>
      </c>
      <c r="AH97">
        <v>382</v>
      </c>
      <c r="AI97" t="s">
        <v>67</v>
      </c>
      <c r="AJ97" t="s">
        <v>77</v>
      </c>
      <c r="AK97">
        <v>5</v>
      </c>
      <c r="AL97">
        <v>36</v>
      </c>
      <c r="AM97" t="s">
        <v>68</v>
      </c>
      <c r="AN97">
        <v>21.1</v>
      </c>
      <c r="AO97">
        <v>9.1999999999999993</v>
      </c>
      <c r="AP97">
        <v>49</v>
      </c>
      <c r="AQ97">
        <v>2.6</v>
      </c>
      <c r="AR97" t="s">
        <v>69</v>
      </c>
      <c r="AS97">
        <v>32.799999999999997</v>
      </c>
      <c r="AT97">
        <v>7850</v>
      </c>
      <c r="AU97">
        <v>1.2</v>
      </c>
      <c r="AV97">
        <v>6.9</v>
      </c>
      <c r="AW97">
        <v>220</v>
      </c>
      <c r="AX97">
        <v>30</v>
      </c>
      <c r="AY97">
        <v>31</v>
      </c>
      <c r="AZ97">
        <v>38</v>
      </c>
      <c r="BA97">
        <v>302</v>
      </c>
      <c r="BB97">
        <v>35.799999999999997</v>
      </c>
      <c r="BC97">
        <v>66.3</v>
      </c>
      <c r="BD97">
        <v>7.35</v>
      </c>
      <c r="BE97">
        <v>24.9</v>
      </c>
      <c r="BF97">
        <v>5</v>
      </c>
      <c r="BG97">
        <v>1.1000000000000001</v>
      </c>
      <c r="BH97">
        <v>5.4</v>
      </c>
      <c r="BI97">
        <v>0.84</v>
      </c>
      <c r="BJ97">
        <v>5.7</v>
      </c>
      <c r="BK97">
        <v>1.1200000000000001</v>
      </c>
      <c r="BL97">
        <v>3.45</v>
      </c>
      <c r="BM97">
        <v>0.5</v>
      </c>
      <c r="BN97">
        <v>3.75</v>
      </c>
      <c r="BO97">
        <v>0.57999999999999996</v>
      </c>
      <c r="BP97">
        <f>BB97/38</f>
        <v>0.94210526315789467</v>
      </c>
      <c r="BQ97">
        <f>BC97/80</f>
        <v>0.82874999999999999</v>
      </c>
      <c r="BR97">
        <f>BD97/8.9</f>
        <v>0.82584269662921339</v>
      </c>
      <c r="BS97">
        <f>BE97/32</f>
        <v>0.77812499999999996</v>
      </c>
      <c r="BT97">
        <f>BF97/5.6</f>
        <v>0.8928571428571429</v>
      </c>
      <c r="BU97">
        <f>BG97/1.1</f>
        <v>1</v>
      </c>
      <c r="BV97">
        <f>BH97/4.7</f>
        <v>1.1489361702127661</v>
      </c>
      <c r="BW97">
        <f>BI97/0.77</f>
        <v>1.0909090909090908</v>
      </c>
      <c r="BX97">
        <f>BJ97/4.4</f>
        <v>1.2954545454545454</v>
      </c>
      <c r="BY97">
        <f>AY97/27</f>
        <v>1.1481481481481481</v>
      </c>
      <c r="BZ97">
        <f>BK97/1</f>
        <v>1.1200000000000001</v>
      </c>
      <c r="CA97">
        <f>BL97/2.9</f>
        <v>1.1896551724137931</v>
      </c>
      <c r="CB97">
        <f>BM97/0.4</f>
        <v>1.25</v>
      </c>
      <c r="CC97">
        <f>BN97/2.8</f>
        <v>1.3392857142857144</v>
      </c>
      <c r="CD97">
        <f>BO97/0.43</f>
        <v>1.3488372093023255</v>
      </c>
    </row>
    <row r="98" spans="1:82" x14ac:dyDescent="0.25">
      <c r="A98" t="s">
        <v>429</v>
      </c>
      <c r="B98">
        <v>259.83</v>
      </c>
      <c r="C98" t="s">
        <v>417</v>
      </c>
      <c r="D98">
        <f t="shared" si="5"/>
        <v>0.42056074766355145</v>
      </c>
      <c r="E98">
        <f t="shared" si="6"/>
        <v>0.61682242990654201</v>
      </c>
      <c r="F98">
        <f t="shared" si="7"/>
        <v>16.822429906542059</v>
      </c>
      <c r="G98" t="s">
        <v>69</v>
      </c>
      <c r="H98" t="e">
        <v>#VALUE!</v>
      </c>
      <c r="I98">
        <v>10.7</v>
      </c>
      <c r="J98">
        <v>20</v>
      </c>
      <c r="K98">
        <v>440</v>
      </c>
      <c r="L98">
        <v>6.5</v>
      </c>
      <c r="M98">
        <v>0.7</v>
      </c>
      <c r="N98">
        <v>0.18</v>
      </c>
      <c r="O98" t="s">
        <v>65</v>
      </c>
      <c r="P98">
        <v>16</v>
      </c>
      <c r="Q98">
        <v>100</v>
      </c>
      <c r="R98">
        <v>20.6</v>
      </c>
      <c r="S98">
        <v>6</v>
      </c>
      <c r="T98">
        <v>9.4700000000000006</v>
      </c>
      <c r="U98">
        <v>30.6</v>
      </c>
      <c r="V98">
        <v>4.8</v>
      </c>
      <c r="W98">
        <v>0.1</v>
      </c>
      <c r="X98">
        <v>6.32</v>
      </c>
      <c r="Y98">
        <v>20</v>
      </c>
      <c r="Z98">
        <v>1.23</v>
      </c>
      <c r="AA98" t="s">
        <v>85</v>
      </c>
      <c r="AB98">
        <v>4.5</v>
      </c>
      <c r="AC98">
        <v>0.09</v>
      </c>
      <c r="AD98">
        <v>18</v>
      </c>
      <c r="AE98">
        <v>22</v>
      </c>
      <c r="AF98">
        <v>7.4999999999999997E-2</v>
      </c>
      <c r="AG98">
        <v>15</v>
      </c>
      <c r="AH98">
        <v>331</v>
      </c>
      <c r="AI98" t="s">
        <v>67</v>
      </c>
      <c r="AJ98" t="s">
        <v>77</v>
      </c>
      <c r="AK98">
        <v>3.8</v>
      </c>
      <c r="AL98">
        <v>25</v>
      </c>
      <c r="AM98" t="s">
        <v>68</v>
      </c>
      <c r="AN98">
        <v>23.4</v>
      </c>
      <c r="AO98">
        <v>5.4</v>
      </c>
      <c r="AP98">
        <v>91</v>
      </c>
      <c r="AQ98">
        <v>1.6</v>
      </c>
      <c r="AR98" t="s">
        <v>69</v>
      </c>
      <c r="AS98">
        <v>22.7</v>
      </c>
      <c r="AT98">
        <v>5750</v>
      </c>
      <c r="AU98">
        <v>1</v>
      </c>
      <c r="AV98">
        <v>6.6</v>
      </c>
      <c r="AW98">
        <v>180</v>
      </c>
      <c r="AX98">
        <v>45</v>
      </c>
      <c r="AY98">
        <v>32</v>
      </c>
      <c r="AZ98">
        <v>34</v>
      </c>
      <c r="BA98">
        <v>203</v>
      </c>
      <c r="BB98">
        <v>64.400000000000006</v>
      </c>
      <c r="BC98">
        <v>122</v>
      </c>
      <c r="BD98">
        <v>13.9</v>
      </c>
      <c r="BE98">
        <v>48.4</v>
      </c>
      <c r="BF98">
        <v>7.55</v>
      </c>
      <c r="BG98">
        <v>1.45</v>
      </c>
      <c r="BH98">
        <v>5.6</v>
      </c>
      <c r="BI98">
        <v>0.92</v>
      </c>
      <c r="BJ98">
        <v>5.2</v>
      </c>
      <c r="BK98">
        <v>1.02</v>
      </c>
      <c r="BL98">
        <v>3.2</v>
      </c>
      <c r="BM98">
        <v>0.45</v>
      </c>
      <c r="BN98">
        <v>3.3</v>
      </c>
      <c r="BO98">
        <v>0.48</v>
      </c>
      <c r="BP98">
        <f>BB98/38</f>
        <v>1.6947368421052633</v>
      </c>
      <c r="BQ98">
        <f>BC98/80</f>
        <v>1.5249999999999999</v>
      </c>
      <c r="BR98">
        <f>BD98/8.9</f>
        <v>1.5617977528089888</v>
      </c>
      <c r="BS98">
        <f>BE98/32</f>
        <v>1.5125</v>
      </c>
      <c r="BT98">
        <f>BF98/5.6</f>
        <v>1.3482142857142858</v>
      </c>
      <c r="BU98">
        <f>BG98/1.1</f>
        <v>1.3181818181818181</v>
      </c>
      <c r="BV98">
        <f>BH98/4.7</f>
        <v>1.1914893617021276</v>
      </c>
      <c r="BW98">
        <f>BI98/0.77</f>
        <v>1.1948051948051948</v>
      </c>
      <c r="BX98">
        <f>BJ98/4.4</f>
        <v>1.1818181818181817</v>
      </c>
      <c r="BY98">
        <f>AY98/27</f>
        <v>1.1851851851851851</v>
      </c>
      <c r="BZ98">
        <f>BK98/1</f>
        <v>1.02</v>
      </c>
      <c r="CA98">
        <f>BL98/2.9</f>
        <v>1.103448275862069</v>
      </c>
      <c r="CB98">
        <f>BM98/0.4</f>
        <v>1.125</v>
      </c>
      <c r="CC98">
        <f>BN98/2.8</f>
        <v>1.1785714285714286</v>
      </c>
      <c r="CD98">
        <f>BO98/0.43</f>
        <v>1.1162790697674418</v>
      </c>
    </row>
    <row r="99" spans="1:82" x14ac:dyDescent="0.25">
      <c r="A99" t="s">
        <v>430</v>
      </c>
      <c r="B99">
        <v>260.89999999999998</v>
      </c>
      <c r="C99" t="s">
        <v>417</v>
      </c>
      <c r="D99">
        <f t="shared" si="5"/>
        <v>0.3125</v>
      </c>
      <c r="E99">
        <f t="shared" si="6"/>
        <v>0.625</v>
      </c>
      <c r="F99">
        <f t="shared" si="7"/>
        <v>17.857142857142858</v>
      </c>
      <c r="G99" t="s">
        <v>69</v>
      </c>
      <c r="H99" t="e">
        <v>#VALUE!</v>
      </c>
      <c r="I99">
        <v>11.2</v>
      </c>
      <c r="J99">
        <v>13</v>
      </c>
      <c r="K99">
        <v>480</v>
      </c>
      <c r="L99">
        <v>8</v>
      </c>
      <c r="M99">
        <v>0.8</v>
      </c>
      <c r="N99">
        <v>0.14000000000000001</v>
      </c>
      <c r="O99" t="s">
        <v>65</v>
      </c>
      <c r="P99">
        <v>13</v>
      </c>
      <c r="Q99">
        <v>120</v>
      </c>
      <c r="R99">
        <v>20.7</v>
      </c>
      <c r="S99">
        <v>8</v>
      </c>
      <c r="T99">
        <v>10.6</v>
      </c>
      <c r="U99">
        <v>35</v>
      </c>
      <c r="V99">
        <v>8.4</v>
      </c>
      <c r="W99">
        <v>0.15</v>
      </c>
      <c r="X99">
        <v>6.61</v>
      </c>
      <c r="Y99">
        <v>20</v>
      </c>
      <c r="Z99">
        <v>1.17</v>
      </c>
      <c r="AA99">
        <v>0.01</v>
      </c>
      <c r="AB99">
        <v>3.5</v>
      </c>
      <c r="AC99">
        <v>0.1</v>
      </c>
      <c r="AD99">
        <v>25</v>
      </c>
      <c r="AE99">
        <v>20</v>
      </c>
      <c r="AF99">
        <v>5.5E-2</v>
      </c>
      <c r="AG99">
        <v>17</v>
      </c>
      <c r="AH99">
        <v>348</v>
      </c>
      <c r="AI99" t="s">
        <v>67</v>
      </c>
      <c r="AJ99" t="s">
        <v>77</v>
      </c>
      <c r="AK99">
        <v>4.4000000000000004</v>
      </c>
      <c r="AL99">
        <v>27</v>
      </c>
      <c r="AM99" t="s">
        <v>68</v>
      </c>
      <c r="AN99">
        <v>21.3</v>
      </c>
      <c r="AO99">
        <v>8.1999999999999993</v>
      </c>
      <c r="AP99">
        <v>135</v>
      </c>
      <c r="AQ99">
        <v>2.2000000000000002</v>
      </c>
      <c r="AR99" t="s">
        <v>69</v>
      </c>
      <c r="AS99">
        <v>37.6</v>
      </c>
      <c r="AT99">
        <v>7750</v>
      </c>
      <c r="AU99">
        <v>1</v>
      </c>
      <c r="AV99">
        <v>7</v>
      </c>
      <c r="AW99">
        <v>200</v>
      </c>
      <c r="AX99">
        <v>24</v>
      </c>
      <c r="AY99">
        <v>32</v>
      </c>
      <c r="AZ99">
        <v>32</v>
      </c>
      <c r="BA99">
        <v>368</v>
      </c>
      <c r="BB99">
        <v>89.5</v>
      </c>
      <c r="BC99">
        <v>194</v>
      </c>
      <c r="BD99">
        <v>20.5</v>
      </c>
      <c r="BE99">
        <v>72.599999999999994</v>
      </c>
      <c r="BF99">
        <v>11</v>
      </c>
      <c r="BG99">
        <v>1.9</v>
      </c>
      <c r="BH99">
        <v>7.2</v>
      </c>
      <c r="BI99">
        <v>0.94</v>
      </c>
      <c r="BJ99">
        <v>5.95</v>
      </c>
      <c r="BK99">
        <v>1.1599999999999999</v>
      </c>
      <c r="BL99">
        <v>3.75</v>
      </c>
      <c r="BM99">
        <v>0.5</v>
      </c>
      <c r="BN99">
        <v>3.95</v>
      </c>
      <c r="BO99">
        <v>0.62</v>
      </c>
      <c r="BP99">
        <f>BB99/38</f>
        <v>2.3552631578947367</v>
      </c>
      <c r="BQ99">
        <f>BC99/80</f>
        <v>2.4249999999999998</v>
      </c>
      <c r="BR99">
        <f>BD99/8.9</f>
        <v>2.303370786516854</v>
      </c>
      <c r="BS99">
        <f>BE99/32</f>
        <v>2.2687499999999998</v>
      </c>
      <c r="BT99">
        <f>BF99/5.6</f>
        <v>1.9642857142857144</v>
      </c>
      <c r="BU99">
        <f>BG99/1.1</f>
        <v>1.7272727272727271</v>
      </c>
      <c r="BV99">
        <f>BH99/4.7</f>
        <v>1.5319148936170213</v>
      </c>
      <c r="BW99">
        <f>BI99/0.77</f>
        <v>1.2207792207792207</v>
      </c>
      <c r="BX99">
        <f>BJ99/4.4</f>
        <v>1.3522727272727273</v>
      </c>
      <c r="BY99">
        <f>AY99/27</f>
        <v>1.1851851851851851</v>
      </c>
      <c r="BZ99">
        <f>BK99/1</f>
        <v>1.1599999999999999</v>
      </c>
      <c r="CA99">
        <f>BL99/2.9</f>
        <v>1.2931034482758621</v>
      </c>
      <c r="CB99">
        <f>BM99/0.4</f>
        <v>1.25</v>
      </c>
      <c r="CC99">
        <f>BN99/2.8</f>
        <v>1.4107142857142858</v>
      </c>
      <c r="CD99">
        <f>BO99/0.43</f>
        <v>1.4418604651162792</v>
      </c>
    </row>
    <row r="100" spans="1:82" x14ac:dyDescent="0.25">
      <c r="A100" t="s">
        <v>431</v>
      </c>
      <c r="B100">
        <v>262.13</v>
      </c>
      <c r="C100" t="s">
        <v>417</v>
      </c>
      <c r="D100">
        <f t="shared" si="5"/>
        <v>8.2644628099173556E-2</v>
      </c>
      <c r="E100">
        <f t="shared" si="6"/>
        <v>0.52066115702479343</v>
      </c>
      <c r="F100">
        <f t="shared" si="7"/>
        <v>13.223140495867769</v>
      </c>
      <c r="G100" t="s">
        <v>69</v>
      </c>
      <c r="H100" t="e">
        <v>#VALUE!</v>
      </c>
      <c r="I100">
        <v>12.1</v>
      </c>
      <c r="J100">
        <v>6</v>
      </c>
      <c r="K100">
        <v>480</v>
      </c>
      <c r="L100">
        <v>10</v>
      </c>
      <c r="M100">
        <v>0.2</v>
      </c>
      <c r="N100">
        <v>0.15</v>
      </c>
      <c r="O100" t="s">
        <v>65</v>
      </c>
      <c r="P100">
        <v>18</v>
      </c>
      <c r="Q100">
        <v>120</v>
      </c>
      <c r="R100">
        <v>22.5</v>
      </c>
      <c r="S100">
        <v>6</v>
      </c>
      <c r="T100">
        <v>2.97</v>
      </c>
      <c r="U100">
        <v>37.6</v>
      </c>
      <c r="V100">
        <v>6.6</v>
      </c>
      <c r="W100">
        <v>0.2</v>
      </c>
      <c r="X100">
        <v>7.25</v>
      </c>
      <c r="Y100">
        <v>20</v>
      </c>
      <c r="Z100">
        <v>1.37</v>
      </c>
      <c r="AA100" t="s">
        <v>85</v>
      </c>
      <c r="AB100">
        <v>1</v>
      </c>
      <c r="AC100">
        <v>0.11</v>
      </c>
      <c r="AD100">
        <v>22</v>
      </c>
      <c r="AE100">
        <v>26</v>
      </c>
      <c r="AF100">
        <v>5.5E-2</v>
      </c>
      <c r="AG100">
        <v>7</v>
      </c>
      <c r="AH100">
        <v>373</v>
      </c>
      <c r="AI100" t="s">
        <v>67</v>
      </c>
      <c r="AJ100" t="s">
        <v>77</v>
      </c>
      <c r="AK100">
        <v>1.3</v>
      </c>
      <c r="AL100">
        <v>28</v>
      </c>
      <c r="AM100" t="s">
        <v>68</v>
      </c>
      <c r="AN100">
        <v>25.5</v>
      </c>
      <c r="AO100">
        <v>7.1</v>
      </c>
      <c r="AP100">
        <v>107</v>
      </c>
      <c r="AQ100">
        <v>1.8</v>
      </c>
      <c r="AR100" t="s">
        <v>69</v>
      </c>
      <c r="AS100">
        <v>30.1</v>
      </c>
      <c r="AT100">
        <v>7200</v>
      </c>
      <c r="AU100">
        <v>1.1000000000000001</v>
      </c>
      <c r="AV100">
        <v>6.3</v>
      </c>
      <c r="AW100">
        <v>160</v>
      </c>
      <c r="AX100">
        <v>39</v>
      </c>
      <c r="AY100">
        <v>42</v>
      </c>
      <c r="AZ100">
        <v>34</v>
      </c>
      <c r="BA100">
        <v>283</v>
      </c>
      <c r="BB100">
        <v>64.5</v>
      </c>
      <c r="BC100">
        <v>127</v>
      </c>
      <c r="BD100">
        <v>14.7</v>
      </c>
      <c r="BE100">
        <v>52.5</v>
      </c>
      <c r="BF100">
        <v>8.85</v>
      </c>
      <c r="BG100">
        <v>1.7</v>
      </c>
      <c r="BH100">
        <v>8.1999999999999993</v>
      </c>
      <c r="BI100">
        <v>1.1200000000000001</v>
      </c>
      <c r="BJ100">
        <v>8.1</v>
      </c>
      <c r="BK100">
        <v>1.48</v>
      </c>
      <c r="BL100">
        <v>4.45</v>
      </c>
      <c r="BM100">
        <v>0.6</v>
      </c>
      <c r="BN100">
        <v>4.2</v>
      </c>
      <c r="BO100">
        <v>0.66</v>
      </c>
      <c r="BP100">
        <f>BB100/38</f>
        <v>1.6973684210526316</v>
      </c>
      <c r="BQ100">
        <f>BC100/80</f>
        <v>1.5874999999999999</v>
      </c>
      <c r="BR100">
        <f>BD100/8.9</f>
        <v>1.6516853932584268</v>
      </c>
      <c r="BS100">
        <f>BE100/32</f>
        <v>1.640625</v>
      </c>
      <c r="BT100">
        <f>BF100/5.6</f>
        <v>1.5803571428571428</v>
      </c>
      <c r="BU100">
        <f>BG100/1.1</f>
        <v>1.5454545454545452</v>
      </c>
      <c r="BV100">
        <f>BH100/4.7</f>
        <v>1.7446808510638296</v>
      </c>
      <c r="BW100">
        <f>BI100/0.77</f>
        <v>1.4545454545454546</v>
      </c>
      <c r="BX100">
        <f>BJ100/4.4</f>
        <v>1.8409090909090906</v>
      </c>
      <c r="BY100">
        <f>AY100/27</f>
        <v>1.5555555555555556</v>
      </c>
      <c r="BZ100">
        <f>BK100/1</f>
        <v>1.48</v>
      </c>
      <c r="CA100">
        <f>BL100/2.9</f>
        <v>1.5344827586206897</v>
      </c>
      <c r="CB100">
        <f>BM100/0.4</f>
        <v>1.4999999999999998</v>
      </c>
      <c r="CC100">
        <f>BN100/2.8</f>
        <v>1.5000000000000002</v>
      </c>
      <c r="CD100">
        <f>BO100/0.43</f>
        <v>1.5348837209302326</v>
      </c>
    </row>
    <row r="101" spans="1:82" x14ac:dyDescent="0.25">
      <c r="A101" t="s">
        <v>432</v>
      </c>
      <c r="B101">
        <v>263.05</v>
      </c>
      <c r="C101" t="s">
        <v>417</v>
      </c>
      <c r="D101">
        <f t="shared" si="5"/>
        <v>0.19047619047619047</v>
      </c>
      <c r="E101">
        <f t="shared" ref="E101:E132" si="8">AV101/I101</f>
        <v>0.53333333333333333</v>
      </c>
      <c r="F101">
        <f t="shared" ref="F101:F132" si="9">AW101/I101</f>
        <v>19.047619047619047</v>
      </c>
      <c r="G101" t="s">
        <v>69</v>
      </c>
      <c r="H101" t="e">
        <v>#VALUE!</v>
      </c>
      <c r="I101">
        <v>10.5</v>
      </c>
      <c r="J101">
        <v>6</v>
      </c>
      <c r="K101">
        <v>480</v>
      </c>
      <c r="L101">
        <v>7.5</v>
      </c>
      <c r="M101">
        <v>0.8</v>
      </c>
      <c r="N101">
        <v>0.15</v>
      </c>
      <c r="O101" t="s">
        <v>65</v>
      </c>
      <c r="P101">
        <v>29</v>
      </c>
      <c r="Q101">
        <v>120</v>
      </c>
      <c r="R101">
        <v>17.899999999999999</v>
      </c>
      <c r="S101">
        <v>6</v>
      </c>
      <c r="T101">
        <v>8.5500000000000007</v>
      </c>
      <c r="U101">
        <v>33</v>
      </c>
      <c r="V101">
        <v>5.6</v>
      </c>
      <c r="W101">
        <v>0.15</v>
      </c>
      <c r="X101">
        <v>6.1</v>
      </c>
      <c r="Y101">
        <v>20</v>
      </c>
      <c r="Z101">
        <v>1.1399999999999999</v>
      </c>
      <c r="AA101" t="s">
        <v>85</v>
      </c>
      <c r="AB101">
        <v>2</v>
      </c>
      <c r="AC101">
        <v>0.1</v>
      </c>
      <c r="AD101">
        <v>17.5</v>
      </c>
      <c r="AE101">
        <v>20</v>
      </c>
      <c r="AF101">
        <v>6.5000000000000002E-2</v>
      </c>
      <c r="AG101">
        <v>14</v>
      </c>
      <c r="AH101">
        <v>319</v>
      </c>
      <c r="AI101" t="s">
        <v>67</v>
      </c>
      <c r="AJ101" t="s">
        <v>77</v>
      </c>
      <c r="AK101">
        <v>3.7</v>
      </c>
      <c r="AL101">
        <v>21</v>
      </c>
      <c r="AM101" t="s">
        <v>68</v>
      </c>
      <c r="AN101">
        <v>24</v>
      </c>
      <c r="AO101">
        <v>7</v>
      </c>
      <c r="AP101">
        <v>101</v>
      </c>
      <c r="AQ101">
        <v>1.4</v>
      </c>
      <c r="AR101" t="s">
        <v>69</v>
      </c>
      <c r="AS101">
        <v>31.5</v>
      </c>
      <c r="AT101">
        <v>6500</v>
      </c>
      <c r="AU101">
        <v>1</v>
      </c>
      <c r="AV101">
        <v>5.6</v>
      </c>
      <c r="AW101">
        <v>200</v>
      </c>
      <c r="AX101">
        <v>165</v>
      </c>
      <c r="AY101">
        <v>26</v>
      </c>
      <c r="AZ101">
        <v>30</v>
      </c>
      <c r="BA101">
        <v>242</v>
      </c>
      <c r="BB101">
        <v>71.400000000000006</v>
      </c>
      <c r="BC101">
        <v>140</v>
      </c>
      <c r="BD101">
        <v>16</v>
      </c>
      <c r="BE101">
        <v>56.3</v>
      </c>
      <c r="BF101">
        <v>8.75</v>
      </c>
      <c r="BG101">
        <v>1.5</v>
      </c>
      <c r="BH101">
        <v>6</v>
      </c>
      <c r="BI101">
        <v>0.76</v>
      </c>
      <c r="BJ101">
        <v>4.8</v>
      </c>
      <c r="BK101">
        <v>0.96</v>
      </c>
      <c r="BL101">
        <v>2.95</v>
      </c>
      <c r="BM101">
        <v>0.45</v>
      </c>
      <c r="BN101">
        <v>3.05</v>
      </c>
      <c r="BO101">
        <v>0.46</v>
      </c>
      <c r="BP101">
        <f>BB101/38</f>
        <v>1.8789473684210527</v>
      </c>
      <c r="BQ101">
        <f>BC101/80</f>
        <v>1.75</v>
      </c>
      <c r="BR101">
        <f>BD101/8.9</f>
        <v>1.797752808988764</v>
      </c>
      <c r="BS101">
        <f>BE101/32</f>
        <v>1.7593749999999999</v>
      </c>
      <c r="BT101">
        <f>BF101/5.6</f>
        <v>1.5625</v>
      </c>
      <c r="BU101">
        <f>BG101/1.1</f>
        <v>1.3636363636363635</v>
      </c>
      <c r="BV101">
        <f>BH101/4.7</f>
        <v>1.2765957446808509</v>
      </c>
      <c r="BW101">
        <f>BI101/0.77</f>
        <v>0.98701298701298701</v>
      </c>
      <c r="BX101">
        <f>BJ101/4.4</f>
        <v>1.0909090909090908</v>
      </c>
      <c r="BY101">
        <f>AY101/27</f>
        <v>0.96296296296296291</v>
      </c>
      <c r="BZ101">
        <f>BK101/1</f>
        <v>0.96</v>
      </c>
      <c r="CA101">
        <f>BL101/2.9</f>
        <v>1.017241379310345</v>
      </c>
      <c r="CB101">
        <f>BM101/0.4</f>
        <v>1.125</v>
      </c>
      <c r="CC101">
        <f>BN101/2.8</f>
        <v>1.0892857142857142</v>
      </c>
      <c r="CD101">
        <f>BO101/0.43</f>
        <v>1.0697674418604652</v>
      </c>
    </row>
    <row r="102" spans="1:82" x14ac:dyDescent="0.25">
      <c r="A102" t="s">
        <v>433</v>
      </c>
      <c r="B102">
        <v>264.91000000000003</v>
      </c>
      <c r="C102" t="s">
        <v>417</v>
      </c>
      <c r="D102">
        <f t="shared" si="5"/>
        <v>0.11148272017837234</v>
      </c>
      <c r="E102">
        <f t="shared" si="8"/>
        <v>0.47937569676700104</v>
      </c>
      <c r="F102">
        <f t="shared" si="9"/>
        <v>15.607580824972128</v>
      </c>
      <c r="G102" t="s">
        <v>69</v>
      </c>
      <c r="H102" t="e">
        <v>#VALUE!</v>
      </c>
      <c r="I102">
        <v>8.9700000000000006</v>
      </c>
      <c r="J102">
        <v>5</v>
      </c>
      <c r="K102">
        <v>420</v>
      </c>
      <c r="L102">
        <v>5.5</v>
      </c>
      <c r="M102">
        <v>0.4</v>
      </c>
      <c r="N102">
        <v>0.16</v>
      </c>
      <c r="O102" t="s">
        <v>65</v>
      </c>
      <c r="P102">
        <v>29</v>
      </c>
      <c r="Q102">
        <v>80</v>
      </c>
      <c r="R102">
        <v>13.3</v>
      </c>
      <c r="S102">
        <v>6</v>
      </c>
      <c r="T102">
        <v>6.34</v>
      </c>
      <c r="U102">
        <v>25.8</v>
      </c>
      <c r="V102">
        <v>5.2</v>
      </c>
      <c r="W102">
        <v>0.1</v>
      </c>
      <c r="X102">
        <v>5.81</v>
      </c>
      <c r="Y102">
        <v>10</v>
      </c>
      <c r="Z102">
        <v>0.93500000000000005</v>
      </c>
      <c r="AA102" t="s">
        <v>85</v>
      </c>
      <c r="AB102">
        <v>1</v>
      </c>
      <c r="AC102">
        <v>0.09</v>
      </c>
      <c r="AD102">
        <v>14</v>
      </c>
      <c r="AE102">
        <v>20</v>
      </c>
      <c r="AF102">
        <v>6.5000000000000002E-2</v>
      </c>
      <c r="AG102">
        <v>11</v>
      </c>
      <c r="AH102">
        <v>284</v>
      </c>
      <c r="AI102" t="s">
        <v>67</v>
      </c>
      <c r="AJ102" t="s">
        <v>77</v>
      </c>
      <c r="AK102">
        <v>2.2999999999999998</v>
      </c>
      <c r="AL102">
        <v>21</v>
      </c>
      <c r="AM102" t="s">
        <v>68</v>
      </c>
      <c r="AN102">
        <v>27.9</v>
      </c>
      <c r="AO102">
        <v>4.8</v>
      </c>
      <c r="AP102">
        <v>80.5</v>
      </c>
      <c r="AQ102">
        <v>1.2</v>
      </c>
      <c r="AR102" t="s">
        <v>69</v>
      </c>
      <c r="AS102">
        <v>20.100000000000001</v>
      </c>
      <c r="AT102">
        <v>4900</v>
      </c>
      <c r="AU102">
        <v>0.9</v>
      </c>
      <c r="AV102">
        <v>4.3</v>
      </c>
      <c r="AW102">
        <v>140</v>
      </c>
      <c r="AX102">
        <v>177</v>
      </c>
      <c r="AY102">
        <v>29</v>
      </c>
      <c r="AZ102">
        <v>26</v>
      </c>
      <c r="BA102">
        <v>225</v>
      </c>
      <c r="BB102">
        <v>50.2</v>
      </c>
      <c r="BC102">
        <v>101</v>
      </c>
      <c r="BD102">
        <v>11.9</v>
      </c>
      <c r="BE102">
        <v>43.3</v>
      </c>
      <c r="BF102">
        <v>7.25</v>
      </c>
      <c r="BG102">
        <v>1.4</v>
      </c>
      <c r="BH102">
        <v>5.8</v>
      </c>
      <c r="BI102">
        <v>0.8</v>
      </c>
      <c r="BJ102">
        <v>5</v>
      </c>
      <c r="BK102">
        <v>0.98</v>
      </c>
      <c r="BL102">
        <v>2.8</v>
      </c>
      <c r="BM102">
        <v>0.4</v>
      </c>
      <c r="BN102">
        <v>2.75</v>
      </c>
      <c r="BO102">
        <v>0.42</v>
      </c>
      <c r="BP102">
        <f>BB102/38</f>
        <v>1.3210526315789475</v>
      </c>
      <c r="BQ102">
        <f>BC102/80</f>
        <v>1.2625</v>
      </c>
      <c r="BR102">
        <f>BD102/8.9</f>
        <v>1.3370786516853932</v>
      </c>
      <c r="BS102">
        <f>BE102/32</f>
        <v>1.3531249999999999</v>
      </c>
      <c r="BT102">
        <f>BF102/5.6</f>
        <v>1.2946428571428572</v>
      </c>
      <c r="BU102">
        <f>BG102/1.1</f>
        <v>1.2727272727272725</v>
      </c>
      <c r="BV102">
        <f>BH102/4.7</f>
        <v>1.2340425531914894</v>
      </c>
      <c r="BW102">
        <f>BI102/0.77</f>
        <v>1.0389610389610391</v>
      </c>
      <c r="BX102">
        <f>BJ102/4.4</f>
        <v>1.1363636363636362</v>
      </c>
      <c r="BY102">
        <f>AY102/27</f>
        <v>1.0740740740740742</v>
      </c>
      <c r="BZ102">
        <f>BK102/1</f>
        <v>0.98</v>
      </c>
      <c r="CA102">
        <f>BL102/2.9</f>
        <v>0.96551724137931028</v>
      </c>
      <c r="CB102">
        <f>BM102/0.4</f>
        <v>1</v>
      </c>
      <c r="CC102">
        <f>BN102/2.8</f>
        <v>0.98214285714285721</v>
      </c>
      <c r="CD102">
        <f>BO102/0.43</f>
        <v>0.97674418604651159</v>
      </c>
    </row>
    <row r="103" spans="1:82" x14ac:dyDescent="0.25">
      <c r="A103" t="s">
        <v>434</v>
      </c>
      <c r="B103">
        <v>265.89999999999998</v>
      </c>
      <c r="C103" t="s">
        <v>417</v>
      </c>
      <c r="D103">
        <f t="shared" si="5"/>
        <v>9.7087378640776698E-2</v>
      </c>
      <c r="E103">
        <f t="shared" si="8"/>
        <v>0.53398058252427183</v>
      </c>
      <c r="F103">
        <f t="shared" si="9"/>
        <v>17.475728155339805</v>
      </c>
      <c r="G103" t="s">
        <v>69</v>
      </c>
      <c r="H103" t="e">
        <v>#VALUE!</v>
      </c>
      <c r="I103">
        <v>10.3</v>
      </c>
      <c r="J103">
        <v>6</v>
      </c>
      <c r="K103">
        <v>440</v>
      </c>
      <c r="L103">
        <v>8</v>
      </c>
      <c r="M103">
        <v>0.8</v>
      </c>
      <c r="N103">
        <v>0.19</v>
      </c>
      <c r="O103" t="s">
        <v>65</v>
      </c>
      <c r="P103">
        <v>18</v>
      </c>
      <c r="Q103">
        <v>100</v>
      </c>
      <c r="R103">
        <v>16</v>
      </c>
      <c r="S103">
        <v>6</v>
      </c>
      <c r="T103">
        <v>6.93</v>
      </c>
      <c r="U103">
        <v>30.8</v>
      </c>
      <c r="V103">
        <v>5.6</v>
      </c>
      <c r="W103">
        <v>0.1</v>
      </c>
      <c r="X103">
        <v>6.27</v>
      </c>
      <c r="Y103">
        <v>20</v>
      </c>
      <c r="Z103">
        <v>1.1299999999999999</v>
      </c>
      <c r="AA103" t="s">
        <v>85</v>
      </c>
      <c r="AB103">
        <v>1</v>
      </c>
      <c r="AC103">
        <v>0.09</v>
      </c>
      <c r="AD103">
        <v>18</v>
      </c>
      <c r="AE103">
        <v>20</v>
      </c>
      <c r="AF103">
        <v>0.08</v>
      </c>
      <c r="AG103">
        <v>14</v>
      </c>
      <c r="AH103">
        <v>323</v>
      </c>
      <c r="AI103" t="s">
        <v>67</v>
      </c>
      <c r="AJ103" t="s">
        <v>77</v>
      </c>
      <c r="AK103">
        <v>3.1</v>
      </c>
      <c r="AL103">
        <v>25</v>
      </c>
      <c r="AM103" t="s">
        <v>68</v>
      </c>
      <c r="AN103">
        <v>25</v>
      </c>
      <c r="AO103">
        <v>6.4</v>
      </c>
      <c r="AP103">
        <v>105</v>
      </c>
      <c r="AQ103">
        <v>1.7</v>
      </c>
      <c r="AR103" t="s">
        <v>69</v>
      </c>
      <c r="AS103">
        <v>28.8</v>
      </c>
      <c r="AT103">
        <v>5750</v>
      </c>
      <c r="AU103">
        <v>1</v>
      </c>
      <c r="AV103">
        <v>5.5</v>
      </c>
      <c r="AW103">
        <v>180</v>
      </c>
      <c r="AX103">
        <v>69</v>
      </c>
      <c r="AY103">
        <v>31</v>
      </c>
      <c r="AZ103">
        <v>26</v>
      </c>
      <c r="BA103">
        <v>241</v>
      </c>
      <c r="BB103">
        <v>66.2</v>
      </c>
      <c r="BC103">
        <v>131</v>
      </c>
      <c r="BD103">
        <v>15.6</v>
      </c>
      <c r="BE103">
        <v>55.8</v>
      </c>
      <c r="BF103">
        <v>9.5</v>
      </c>
      <c r="BG103">
        <v>1.75</v>
      </c>
      <c r="BH103">
        <v>7</v>
      </c>
      <c r="BI103">
        <v>0.92</v>
      </c>
      <c r="BJ103">
        <v>6.1</v>
      </c>
      <c r="BK103">
        <v>1.1000000000000001</v>
      </c>
      <c r="BL103">
        <v>3.35</v>
      </c>
      <c r="BM103">
        <v>0.45</v>
      </c>
      <c r="BN103">
        <v>3.35</v>
      </c>
      <c r="BO103">
        <v>0.5</v>
      </c>
      <c r="BP103">
        <f>BB103/38</f>
        <v>1.7421052631578948</v>
      </c>
      <c r="BQ103">
        <f>BC103/80</f>
        <v>1.6375</v>
      </c>
      <c r="BR103">
        <f>BD103/8.9</f>
        <v>1.7528089887640448</v>
      </c>
      <c r="BS103">
        <f>BE103/32</f>
        <v>1.7437499999999999</v>
      </c>
      <c r="BT103">
        <f>BF103/5.6</f>
        <v>1.6964285714285716</v>
      </c>
      <c r="BU103">
        <f>BG103/1.1</f>
        <v>1.5909090909090908</v>
      </c>
      <c r="BV103">
        <f>BH103/4.7</f>
        <v>1.4893617021276595</v>
      </c>
      <c r="BW103">
        <f>BI103/0.77</f>
        <v>1.1948051948051948</v>
      </c>
      <c r="BX103">
        <f>BJ103/4.4</f>
        <v>1.3863636363636362</v>
      </c>
      <c r="BY103">
        <f>AY103/27</f>
        <v>1.1481481481481481</v>
      </c>
      <c r="BZ103">
        <f>BK103/1</f>
        <v>1.1000000000000001</v>
      </c>
      <c r="CA103">
        <f>BL103/2.9</f>
        <v>1.1551724137931034</v>
      </c>
      <c r="CB103">
        <f>BM103/0.4</f>
        <v>1.125</v>
      </c>
      <c r="CC103">
        <f>BN103/2.8</f>
        <v>1.1964285714285716</v>
      </c>
      <c r="CD103">
        <f>BO103/0.43</f>
        <v>1.1627906976744187</v>
      </c>
    </row>
    <row r="104" spans="1:82" x14ac:dyDescent="0.25">
      <c r="A104" t="s">
        <v>435</v>
      </c>
      <c r="B104">
        <v>266.75</v>
      </c>
      <c r="C104" t="s">
        <v>417</v>
      </c>
      <c r="D104">
        <f t="shared" si="5"/>
        <v>3.319672131147541</v>
      </c>
      <c r="E104">
        <f t="shared" si="8"/>
        <v>2.6475409836065573</v>
      </c>
      <c r="F104">
        <f t="shared" si="9"/>
        <v>19.672131147540984</v>
      </c>
      <c r="G104">
        <v>0.4</v>
      </c>
      <c r="H104">
        <v>400</v>
      </c>
      <c r="I104">
        <v>12.2</v>
      </c>
      <c r="J104">
        <v>33</v>
      </c>
      <c r="K104">
        <v>460</v>
      </c>
      <c r="L104">
        <v>10.5</v>
      </c>
      <c r="M104">
        <v>16.7</v>
      </c>
      <c r="N104">
        <v>0.2</v>
      </c>
      <c r="O104" t="s">
        <v>65</v>
      </c>
      <c r="P104">
        <v>34</v>
      </c>
      <c r="Q104">
        <v>100</v>
      </c>
      <c r="R104">
        <v>15.5</v>
      </c>
      <c r="S104">
        <v>18</v>
      </c>
      <c r="T104">
        <v>2.8</v>
      </c>
      <c r="U104">
        <v>38.6</v>
      </c>
      <c r="V104">
        <v>4.8</v>
      </c>
      <c r="W104">
        <v>0.1</v>
      </c>
      <c r="X104">
        <v>7.44</v>
      </c>
      <c r="Y104">
        <v>30</v>
      </c>
      <c r="Z104">
        <v>1.42</v>
      </c>
      <c r="AA104" t="s">
        <v>85</v>
      </c>
      <c r="AB104">
        <v>40.5</v>
      </c>
      <c r="AC104">
        <v>0.1</v>
      </c>
      <c r="AD104">
        <v>19</v>
      </c>
      <c r="AE104">
        <v>34</v>
      </c>
      <c r="AF104">
        <v>0.08</v>
      </c>
      <c r="AG104">
        <v>46</v>
      </c>
      <c r="AH104">
        <v>363</v>
      </c>
      <c r="AI104" t="s">
        <v>67</v>
      </c>
      <c r="AJ104">
        <v>3850</v>
      </c>
      <c r="AK104">
        <v>3</v>
      </c>
      <c r="AL104">
        <v>26</v>
      </c>
      <c r="AM104" t="s">
        <v>68</v>
      </c>
      <c r="AN104">
        <v>26.5</v>
      </c>
      <c r="AO104">
        <v>6.6</v>
      </c>
      <c r="AP104">
        <v>117</v>
      </c>
      <c r="AQ104">
        <v>1.7</v>
      </c>
      <c r="AR104" t="s">
        <v>69</v>
      </c>
      <c r="AS104">
        <v>25.1</v>
      </c>
      <c r="AT104">
        <v>5550.0000000000009</v>
      </c>
      <c r="AU104">
        <v>1.8</v>
      </c>
      <c r="AV104">
        <v>32.299999999999997</v>
      </c>
      <c r="AW104">
        <v>240</v>
      </c>
      <c r="AX104">
        <v>27</v>
      </c>
      <c r="AY104">
        <v>34</v>
      </c>
      <c r="AZ104">
        <v>28</v>
      </c>
      <c r="BA104">
        <v>187</v>
      </c>
      <c r="BB104">
        <v>71.3</v>
      </c>
      <c r="BC104">
        <v>144</v>
      </c>
      <c r="BD104">
        <v>16.8</v>
      </c>
      <c r="BE104">
        <v>61.5</v>
      </c>
      <c r="BF104">
        <v>10.3</v>
      </c>
      <c r="BG104">
        <v>1.85</v>
      </c>
      <c r="BH104">
        <v>8</v>
      </c>
      <c r="BI104">
        <v>1.08</v>
      </c>
      <c r="BJ104">
        <v>6.75</v>
      </c>
      <c r="BK104">
        <v>1.28</v>
      </c>
      <c r="BL104">
        <v>3.95</v>
      </c>
      <c r="BM104">
        <v>0.5</v>
      </c>
      <c r="BN104">
        <v>3.65</v>
      </c>
      <c r="BO104">
        <v>0.56000000000000005</v>
      </c>
      <c r="BP104">
        <f>BB104/38</f>
        <v>1.8763157894736842</v>
      </c>
      <c r="BQ104">
        <f>BC104/80</f>
        <v>1.8</v>
      </c>
      <c r="BR104">
        <f>BD104/8.9</f>
        <v>1.8876404494382022</v>
      </c>
      <c r="BS104">
        <f>BE104/32</f>
        <v>1.921875</v>
      </c>
      <c r="BT104">
        <f>BF104/5.6</f>
        <v>1.8392857142857146</v>
      </c>
      <c r="BU104">
        <f>BG104/1.1</f>
        <v>1.6818181818181817</v>
      </c>
      <c r="BV104">
        <f>BH104/4.7</f>
        <v>1.7021276595744681</v>
      </c>
      <c r="BW104">
        <f>BI104/0.77</f>
        <v>1.4025974025974026</v>
      </c>
      <c r="BX104">
        <f>BJ104/4.4</f>
        <v>1.5340909090909089</v>
      </c>
      <c r="BY104">
        <f>AY104/27</f>
        <v>1.2592592592592593</v>
      </c>
      <c r="BZ104">
        <f>BK104/1</f>
        <v>1.28</v>
      </c>
      <c r="CA104">
        <f>BL104/2.9</f>
        <v>1.3620689655172415</v>
      </c>
      <c r="CB104">
        <f>BM104/0.4</f>
        <v>1.25</v>
      </c>
      <c r="CC104">
        <f>BN104/2.8</f>
        <v>1.3035714285714286</v>
      </c>
      <c r="CD104">
        <f>BO104/0.43</f>
        <v>1.3023255813953489</v>
      </c>
    </row>
    <row r="105" spans="1:82" x14ac:dyDescent="0.25">
      <c r="A105" t="s">
        <v>436</v>
      </c>
      <c r="B105">
        <v>268.35000000000002</v>
      </c>
      <c r="C105" t="s">
        <v>417</v>
      </c>
      <c r="D105">
        <f t="shared" si="5"/>
        <v>0.3603603603603604</v>
      </c>
      <c r="E105">
        <f t="shared" si="8"/>
        <v>0.62162162162162171</v>
      </c>
      <c r="F105">
        <f t="shared" si="9"/>
        <v>14.414414414414415</v>
      </c>
      <c r="G105">
        <v>0.4</v>
      </c>
      <c r="H105">
        <v>400</v>
      </c>
      <c r="I105">
        <v>11.1</v>
      </c>
      <c r="J105">
        <v>36</v>
      </c>
      <c r="K105">
        <v>420</v>
      </c>
      <c r="L105">
        <v>6.5</v>
      </c>
      <c r="M105">
        <v>5.3</v>
      </c>
      <c r="N105">
        <v>1.06</v>
      </c>
      <c r="O105" t="s">
        <v>65</v>
      </c>
      <c r="P105">
        <v>34</v>
      </c>
      <c r="Q105">
        <v>80</v>
      </c>
      <c r="R105">
        <v>13.9</v>
      </c>
      <c r="S105">
        <v>58</v>
      </c>
      <c r="T105">
        <v>3.07</v>
      </c>
      <c r="U105">
        <v>34.4</v>
      </c>
      <c r="V105">
        <v>4.4000000000000004</v>
      </c>
      <c r="W105">
        <v>0.1</v>
      </c>
      <c r="X105">
        <v>6.55</v>
      </c>
      <c r="Y105">
        <v>20</v>
      </c>
      <c r="Z105">
        <v>1.71</v>
      </c>
      <c r="AA105">
        <v>2.5000000000000001E-2</v>
      </c>
      <c r="AB105">
        <v>4</v>
      </c>
      <c r="AC105">
        <v>0.09</v>
      </c>
      <c r="AD105">
        <v>19</v>
      </c>
      <c r="AE105">
        <v>30</v>
      </c>
      <c r="AF105">
        <v>0.08</v>
      </c>
      <c r="AG105">
        <v>16</v>
      </c>
      <c r="AH105">
        <v>324</v>
      </c>
      <c r="AI105" t="s">
        <v>67</v>
      </c>
      <c r="AJ105">
        <v>2600</v>
      </c>
      <c r="AK105">
        <v>2.2000000000000002</v>
      </c>
      <c r="AL105">
        <v>20</v>
      </c>
      <c r="AM105" t="s">
        <v>68</v>
      </c>
      <c r="AN105">
        <v>25</v>
      </c>
      <c r="AO105">
        <v>6</v>
      </c>
      <c r="AP105">
        <v>97</v>
      </c>
      <c r="AQ105">
        <v>1.7</v>
      </c>
      <c r="AR105" t="s">
        <v>69</v>
      </c>
      <c r="AS105">
        <v>23.8</v>
      </c>
      <c r="AT105">
        <v>5350</v>
      </c>
      <c r="AU105">
        <v>1.7</v>
      </c>
      <c r="AV105">
        <v>6.9</v>
      </c>
      <c r="AW105">
        <v>160</v>
      </c>
      <c r="AX105">
        <v>30</v>
      </c>
      <c r="AY105">
        <v>29</v>
      </c>
      <c r="AZ105">
        <v>30</v>
      </c>
      <c r="BA105">
        <v>201</v>
      </c>
      <c r="BB105">
        <v>63.2</v>
      </c>
      <c r="BC105">
        <v>126</v>
      </c>
      <c r="BD105">
        <v>14.9</v>
      </c>
      <c r="BE105">
        <v>52.9</v>
      </c>
      <c r="BF105">
        <v>9.1999999999999993</v>
      </c>
      <c r="BG105">
        <v>1.7</v>
      </c>
      <c r="BH105">
        <v>7.6</v>
      </c>
      <c r="BI105">
        <v>0.94</v>
      </c>
      <c r="BJ105">
        <v>6</v>
      </c>
      <c r="BK105">
        <v>1.1200000000000001</v>
      </c>
      <c r="BL105">
        <v>3.4</v>
      </c>
      <c r="BM105">
        <v>0.45</v>
      </c>
      <c r="BN105">
        <v>3.25</v>
      </c>
      <c r="BO105">
        <v>0.46</v>
      </c>
      <c r="BP105">
        <f>BB105/38</f>
        <v>1.6631578947368422</v>
      </c>
      <c r="BQ105">
        <f>BC105/80</f>
        <v>1.575</v>
      </c>
      <c r="BR105">
        <f>BD105/8.9</f>
        <v>1.6741573033707864</v>
      </c>
      <c r="BS105">
        <f>BE105/32</f>
        <v>1.653125</v>
      </c>
      <c r="BT105">
        <f>BF105/5.6</f>
        <v>1.6428571428571428</v>
      </c>
      <c r="BU105">
        <f>BG105/1.1</f>
        <v>1.5454545454545452</v>
      </c>
      <c r="BV105">
        <f>BH105/4.7</f>
        <v>1.6170212765957446</v>
      </c>
      <c r="BW105">
        <f>BI105/0.77</f>
        <v>1.2207792207792207</v>
      </c>
      <c r="BX105">
        <f>BJ105/4.4</f>
        <v>1.3636363636363635</v>
      </c>
      <c r="BY105">
        <f>AY105/27</f>
        <v>1.0740740740740742</v>
      </c>
      <c r="BZ105">
        <f>BK105/1</f>
        <v>1.1200000000000001</v>
      </c>
      <c r="CA105">
        <f>BL105/2.9</f>
        <v>1.1724137931034482</v>
      </c>
      <c r="CB105">
        <f>BM105/0.4</f>
        <v>1.125</v>
      </c>
      <c r="CC105">
        <f>BN105/2.8</f>
        <v>1.1607142857142858</v>
      </c>
      <c r="CD105">
        <f>BO105/0.43</f>
        <v>1.0697674418604652</v>
      </c>
    </row>
    <row r="106" spans="1:82" x14ac:dyDescent="0.25">
      <c r="A106" t="s">
        <v>437</v>
      </c>
      <c r="B106">
        <v>269.77999999999997</v>
      </c>
      <c r="C106" t="s">
        <v>417</v>
      </c>
      <c r="D106">
        <f t="shared" si="5"/>
        <v>0.14684287812041116</v>
      </c>
      <c r="E106">
        <f t="shared" si="8"/>
        <v>0.58737151248164465</v>
      </c>
      <c r="F106">
        <f t="shared" si="9"/>
        <v>14.684287812041116</v>
      </c>
      <c r="G106" t="s">
        <v>69</v>
      </c>
      <c r="H106" t="e">
        <v>#VALUE!</v>
      </c>
      <c r="I106">
        <v>6.81</v>
      </c>
      <c r="J106">
        <v>20</v>
      </c>
      <c r="K106">
        <v>520</v>
      </c>
      <c r="L106">
        <v>4.5</v>
      </c>
      <c r="M106">
        <v>1</v>
      </c>
      <c r="N106">
        <v>6.33</v>
      </c>
      <c r="O106" t="s">
        <v>65</v>
      </c>
      <c r="P106">
        <v>32</v>
      </c>
      <c r="Q106">
        <v>60</v>
      </c>
      <c r="R106">
        <v>8.1999999999999993</v>
      </c>
      <c r="S106">
        <v>26</v>
      </c>
      <c r="T106">
        <v>4.04</v>
      </c>
      <c r="U106">
        <v>20.8</v>
      </c>
      <c r="V106">
        <v>5.6</v>
      </c>
      <c r="W106">
        <v>0.15</v>
      </c>
      <c r="X106">
        <v>4.32</v>
      </c>
      <c r="Y106">
        <v>10</v>
      </c>
      <c r="Z106">
        <v>3.97</v>
      </c>
      <c r="AA106">
        <v>0.125</v>
      </c>
      <c r="AB106">
        <v>1</v>
      </c>
      <c r="AC106">
        <v>0.08</v>
      </c>
      <c r="AD106">
        <v>11</v>
      </c>
      <c r="AE106">
        <v>24</v>
      </c>
      <c r="AF106">
        <v>5.5E-2</v>
      </c>
      <c r="AG106">
        <v>10</v>
      </c>
      <c r="AH106">
        <v>196</v>
      </c>
      <c r="AI106" t="s">
        <v>67</v>
      </c>
      <c r="AJ106">
        <v>600</v>
      </c>
      <c r="AK106">
        <v>1.3</v>
      </c>
      <c r="AL106">
        <v>18</v>
      </c>
      <c r="AM106" t="s">
        <v>68</v>
      </c>
      <c r="AN106">
        <v>21.9</v>
      </c>
      <c r="AO106">
        <v>3.8</v>
      </c>
      <c r="AP106">
        <v>65.5</v>
      </c>
      <c r="AQ106">
        <v>1</v>
      </c>
      <c r="AR106" t="s">
        <v>69</v>
      </c>
      <c r="AS106">
        <v>16.2</v>
      </c>
      <c r="AT106">
        <v>3350</v>
      </c>
      <c r="AU106">
        <v>0.8</v>
      </c>
      <c r="AV106">
        <v>4</v>
      </c>
      <c r="AW106">
        <v>100</v>
      </c>
      <c r="AX106">
        <v>135</v>
      </c>
      <c r="AY106">
        <v>25</v>
      </c>
      <c r="AZ106">
        <v>20</v>
      </c>
      <c r="BA106">
        <v>264</v>
      </c>
      <c r="BB106">
        <v>41.4</v>
      </c>
      <c r="BC106">
        <v>82.8</v>
      </c>
      <c r="BD106">
        <v>10</v>
      </c>
      <c r="BE106">
        <v>37.5</v>
      </c>
      <c r="BF106">
        <v>7.25</v>
      </c>
      <c r="BG106">
        <v>1.55</v>
      </c>
      <c r="BH106">
        <v>8</v>
      </c>
      <c r="BI106">
        <v>0.84</v>
      </c>
      <c r="BJ106">
        <v>5.15</v>
      </c>
      <c r="BK106">
        <v>0.92</v>
      </c>
      <c r="BL106">
        <v>2.7</v>
      </c>
      <c r="BM106">
        <v>0.35</v>
      </c>
      <c r="BN106">
        <v>2.6</v>
      </c>
      <c r="BO106">
        <v>0.38</v>
      </c>
      <c r="BP106">
        <f>BB106/38</f>
        <v>1.0894736842105264</v>
      </c>
      <c r="BQ106">
        <f>BC106/80</f>
        <v>1.0349999999999999</v>
      </c>
      <c r="BR106">
        <f>BD106/8.9</f>
        <v>1.1235955056179774</v>
      </c>
      <c r="BS106">
        <f>BE106/32</f>
        <v>1.171875</v>
      </c>
      <c r="BT106">
        <f>BF106/5.6</f>
        <v>1.2946428571428572</v>
      </c>
      <c r="BU106">
        <f>BG106/1.1</f>
        <v>1.4090909090909089</v>
      </c>
      <c r="BV106">
        <f>BH106/4.7</f>
        <v>1.7021276595744681</v>
      </c>
      <c r="BW106">
        <f>BI106/0.77</f>
        <v>1.0909090909090908</v>
      </c>
      <c r="BX106">
        <f>BJ106/4.4</f>
        <v>1.1704545454545454</v>
      </c>
      <c r="BY106">
        <f>AY106/27</f>
        <v>0.92592592592592593</v>
      </c>
      <c r="BZ106">
        <f>BK106/1</f>
        <v>0.92</v>
      </c>
      <c r="CA106">
        <f>BL106/2.9</f>
        <v>0.93103448275862077</v>
      </c>
      <c r="CB106">
        <f>BM106/0.4</f>
        <v>0.87499999999999989</v>
      </c>
      <c r="CC106">
        <f>BN106/2.8</f>
        <v>0.92857142857142871</v>
      </c>
      <c r="CD106">
        <f>BO106/0.43</f>
        <v>0.88372093023255816</v>
      </c>
    </row>
    <row r="107" spans="1:82" x14ac:dyDescent="0.25">
      <c r="A107" t="s">
        <v>438</v>
      </c>
      <c r="B107">
        <v>271.20999999999998</v>
      </c>
      <c r="C107" t="s">
        <v>417</v>
      </c>
      <c r="D107">
        <f t="shared" si="5"/>
        <v>7.3529411764705885E-2</v>
      </c>
      <c r="E107">
        <f t="shared" si="8"/>
        <v>0.5</v>
      </c>
      <c r="F107">
        <f t="shared" si="9"/>
        <v>14.705882352941178</v>
      </c>
      <c r="G107" t="s">
        <v>69</v>
      </c>
      <c r="H107" t="e">
        <v>#VALUE!</v>
      </c>
      <c r="I107">
        <v>13.6</v>
      </c>
      <c r="J107">
        <v>7</v>
      </c>
      <c r="K107">
        <v>440</v>
      </c>
      <c r="L107">
        <v>8.5</v>
      </c>
      <c r="M107" t="s">
        <v>67</v>
      </c>
      <c r="N107">
        <v>0.11</v>
      </c>
      <c r="O107" t="s">
        <v>65</v>
      </c>
      <c r="P107">
        <v>10</v>
      </c>
      <c r="Q107">
        <v>120</v>
      </c>
      <c r="R107">
        <v>16.100000000000001</v>
      </c>
      <c r="S107">
        <v>4</v>
      </c>
      <c r="T107">
        <v>5.53</v>
      </c>
      <c r="U107">
        <v>41.2</v>
      </c>
      <c r="V107">
        <v>5.8</v>
      </c>
      <c r="W107">
        <v>0.15</v>
      </c>
      <c r="X107">
        <v>7.33</v>
      </c>
      <c r="Y107">
        <v>20</v>
      </c>
      <c r="Z107">
        <v>1.41</v>
      </c>
      <c r="AA107" t="s">
        <v>85</v>
      </c>
      <c r="AB107">
        <v>1</v>
      </c>
      <c r="AC107">
        <v>0.08</v>
      </c>
      <c r="AD107">
        <v>22.5</v>
      </c>
      <c r="AE107">
        <v>22</v>
      </c>
      <c r="AF107">
        <v>3.5000000000000003E-2</v>
      </c>
      <c r="AG107">
        <v>9</v>
      </c>
      <c r="AH107">
        <v>388</v>
      </c>
      <c r="AI107" t="s">
        <v>67</v>
      </c>
      <c r="AJ107" t="s">
        <v>77</v>
      </c>
      <c r="AK107">
        <v>2.2000000000000002</v>
      </c>
      <c r="AL107">
        <v>20</v>
      </c>
      <c r="AM107" t="s">
        <v>68</v>
      </c>
      <c r="AN107">
        <v>22.8</v>
      </c>
      <c r="AO107">
        <v>8</v>
      </c>
      <c r="AP107">
        <v>123</v>
      </c>
      <c r="AQ107">
        <v>2.1</v>
      </c>
      <c r="AR107" t="s">
        <v>69</v>
      </c>
      <c r="AS107">
        <v>30.6</v>
      </c>
      <c r="AT107">
        <v>6550</v>
      </c>
      <c r="AU107">
        <v>1</v>
      </c>
      <c r="AV107">
        <v>6.8</v>
      </c>
      <c r="AW107">
        <v>200</v>
      </c>
      <c r="AX107">
        <v>21</v>
      </c>
      <c r="AY107">
        <v>31</v>
      </c>
      <c r="AZ107">
        <v>30</v>
      </c>
      <c r="BA107">
        <v>239</v>
      </c>
      <c r="BB107">
        <v>80.900000000000006</v>
      </c>
      <c r="BC107">
        <v>167</v>
      </c>
      <c r="BD107">
        <v>19</v>
      </c>
      <c r="BE107">
        <v>68.8</v>
      </c>
      <c r="BF107">
        <v>11</v>
      </c>
      <c r="BG107">
        <v>1.8</v>
      </c>
      <c r="BH107">
        <v>7</v>
      </c>
      <c r="BI107">
        <v>0.88</v>
      </c>
      <c r="BJ107">
        <v>6.25</v>
      </c>
      <c r="BK107">
        <v>1.1599999999999999</v>
      </c>
      <c r="BL107">
        <v>3.4</v>
      </c>
      <c r="BM107">
        <v>0.5</v>
      </c>
      <c r="BN107">
        <v>3.6</v>
      </c>
      <c r="BO107">
        <v>0.52</v>
      </c>
      <c r="BP107">
        <f>BB107/38</f>
        <v>2.1289473684210529</v>
      </c>
      <c r="BQ107">
        <f>BC107/80</f>
        <v>2.0874999999999999</v>
      </c>
      <c r="BR107">
        <f>BD107/8.9</f>
        <v>2.1348314606741572</v>
      </c>
      <c r="BS107">
        <f>BE107/32</f>
        <v>2.15</v>
      </c>
      <c r="BT107">
        <f>BF107/5.6</f>
        <v>1.9642857142857144</v>
      </c>
      <c r="BU107">
        <f>BG107/1.1</f>
        <v>1.6363636363636362</v>
      </c>
      <c r="BV107">
        <f>BH107/4.7</f>
        <v>1.4893617021276595</v>
      </c>
      <c r="BW107">
        <f>BI107/0.77</f>
        <v>1.1428571428571428</v>
      </c>
      <c r="BX107">
        <f>BJ107/4.4</f>
        <v>1.4204545454545454</v>
      </c>
      <c r="BY107">
        <f>AY107/27</f>
        <v>1.1481481481481481</v>
      </c>
      <c r="BZ107">
        <f>BK107/1</f>
        <v>1.1599999999999999</v>
      </c>
      <c r="CA107">
        <f>BL107/2.9</f>
        <v>1.1724137931034482</v>
      </c>
      <c r="CB107">
        <f>BM107/0.4</f>
        <v>1.25</v>
      </c>
      <c r="CC107">
        <f>BN107/2.8</f>
        <v>1.2857142857142858</v>
      </c>
      <c r="CD107">
        <f>BO107/0.43</f>
        <v>1.2093023255813955</v>
      </c>
    </row>
    <row r="108" spans="1:82" x14ac:dyDescent="0.25">
      <c r="A108" t="s">
        <v>439</v>
      </c>
      <c r="B108">
        <v>272.37</v>
      </c>
      <c r="C108" t="s">
        <v>417</v>
      </c>
      <c r="D108">
        <f t="shared" si="5"/>
        <v>0.15313935681470137</v>
      </c>
      <c r="E108">
        <f t="shared" si="8"/>
        <v>0.52067381316998462</v>
      </c>
      <c r="F108">
        <f t="shared" si="9"/>
        <v>12.251148545176109</v>
      </c>
      <c r="G108" t="s">
        <v>69</v>
      </c>
      <c r="H108" t="e">
        <v>#VALUE!</v>
      </c>
      <c r="I108">
        <v>6.53</v>
      </c>
      <c r="J108">
        <v>17</v>
      </c>
      <c r="K108">
        <v>320</v>
      </c>
      <c r="L108">
        <v>3.5</v>
      </c>
      <c r="M108">
        <v>1</v>
      </c>
      <c r="N108">
        <v>0.23</v>
      </c>
      <c r="O108" t="s">
        <v>65</v>
      </c>
      <c r="P108">
        <v>62</v>
      </c>
      <c r="Q108">
        <v>60</v>
      </c>
      <c r="R108">
        <v>6.4</v>
      </c>
      <c r="S108">
        <v>46</v>
      </c>
      <c r="T108">
        <v>2.5099999999999998</v>
      </c>
      <c r="U108">
        <v>18.2</v>
      </c>
      <c r="V108">
        <v>3.6</v>
      </c>
      <c r="W108" t="s">
        <v>66</v>
      </c>
      <c r="X108">
        <v>4.1900000000000004</v>
      </c>
      <c r="Y108">
        <v>20</v>
      </c>
      <c r="Z108">
        <v>1.0900000000000001</v>
      </c>
      <c r="AA108" t="s">
        <v>85</v>
      </c>
      <c r="AB108">
        <v>1</v>
      </c>
      <c r="AC108">
        <v>0.08</v>
      </c>
      <c r="AD108">
        <v>10</v>
      </c>
      <c r="AE108">
        <v>24</v>
      </c>
      <c r="AF108">
        <v>0.06</v>
      </c>
      <c r="AG108">
        <v>12</v>
      </c>
      <c r="AH108">
        <v>193</v>
      </c>
      <c r="AI108" t="s">
        <v>67</v>
      </c>
      <c r="AJ108">
        <v>1000</v>
      </c>
      <c r="AK108">
        <v>1.2</v>
      </c>
      <c r="AL108">
        <v>15</v>
      </c>
      <c r="AM108" t="s">
        <v>68</v>
      </c>
      <c r="AN108">
        <v>35.1</v>
      </c>
      <c r="AO108">
        <v>3.3</v>
      </c>
      <c r="AP108">
        <v>52</v>
      </c>
      <c r="AQ108">
        <v>0.8</v>
      </c>
      <c r="AR108" t="s">
        <v>69</v>
      </c>
      <c r="AS108">
        <v>14.6</v>
      </c>
      <c r="AT108">
        <v>3150</v>
      </c>
      <c r="AU108">
        <v>0.7</v>
      </c>
      <c r="AV108">
        <v>3.4</v>
      </c>
      <c r="AW108">
        <v>80</v>
      </c>
      <c r="AX108">
        <v>423</v>
      </c>
      <c r="AY108">
        <v>24</v>
      </c>
      <c r="AZ108">
        <v>24</v>
      </c>
      <c r="BA108">
        <v>160</v>
      </c>
      <c r="BB108">
        <v>41.2</v>
      </c>
      <c r="BC108">
        <v>83.2</v>
      </c>
      <c r="BD108">
        <v>10.1</v>
      </c>
      <c r="BE108">
        <v>36.200000000000003</v>
      </c>
      <c r="BF108">
        <v>7</v>
      </c>
      <c r="BG108">
        <v>1.25</v>
      </c>
      <c r="BH108">
        <v>6.2</v>
      </c>
      <c r="BI108">
        <v>0.86</v>
      </c>
      <c r="BJ108">
        <v>5.6</v>
      </c>
      <c r="BK108">
        <v>0.98</v>
      </c>
      <c r="BL108">
        <v>2.85</v>
      </c>
      <c r="BM108">
        <v>0.4</v>
      </c>
      <c r="BN108">
        <v>2.5</v>
      </c>
      <c r="BO108">
        <v>0.4</v>
      </c>
      <c r="BP108">
        <f>BB108/38</f>
        <v>1.0842105263157895</v>
      </c>
      <c r="BQ108">
        <f>BC108/80</f>
        <v>1.04</v>
      </c>
      <c r="BR108">
        <f>BD108/8.9</f>
        <v>1.1348314606741572</v>
      </c>
      <c r="BS108">
        <f>BE108/32</f>
        <v>1.1312500000000001</v>
      </c>
      <c r="BT108">
        <f>BF108/5.6</f>
        <v>1.25</v>
      </c>
      <c r="BU108">
        <f>BG108/1.1</f>
        <v>1.1363636363636362</v>
      </c>
      <c r="BV108">
        <f>BH108/4.7</f>
        <v>1.3191489361702127</v>
      </c>
      <c r="BW108">
        <f>BI108/0.77</f>
        <v>1.1168831168831168</v>
      </c>
      <c r="BX108">
        <f>BJ108/4.4</f>
        <v>1.2727272727272725</v>
      </c>
      <c r="BY108">
        <f>AY108/27</f>
        <v>0.88888888888888884</v>
      </c>
      <c r="BZ108">
        <f>BK108/1</f>
        <v>0.98</v>
      </c>
      <c r="CA108">
        <f>BL108/2.9</f>
        <v>0.98275862068965525</v>
      </c>
      <c r="CB108">
        <f>BM108/0.4</f>
        <v>1</v>
      </c>
      <c r="CC108">
        <f>BN108/2.8</f>
        <v>0.8928571428571429</v>
      </c>
      <c r="CD108">
        <f>BO108/0.43</f>
        <v>0.93023255813953498</v>
      </c>
    </row>
    <row r="109" spans="1:82" x14ac:dyDescent="0.25">
      <c r="A109" t="s">
        <v>440</v>
      </c>
      <c r="B109">
        <v>274.54000000000002</v>
      </c>
      <c r="C109" t="s">
        <v>417</v>
      </c>
      <c r="D109" t="e">
        <f t="shared" si="5"/>
        <v>#VALUE!</v>
      </c>
      <c r="E109">
        <f t="shared" si="8"/>
        <v>0.58521560574948661</v>
      </c>
      <c r="F109">
        <f t="shared" si="9"/>
        <v>14.373716632443532</v>
      </c>
      <c r="G109" t="s">
        <v>69</v>
      </c>
      <c r="H109" t="e">
        <v>#VALUE!</v>
      </c>
      <c r="I109">
        <v>9.74</v>
      </c>
      <c r="J109">
        <v>4</v>
      </c>
      <c r="K109">
        <v>420</v>
      </c>
      <c r="L109">
        <v>5</v>
      </c>
      <c r="M109" t="s">
        <v>67</v>
      </c>
      <c r="N109">
        <v>1.1200000000000001</v>
      </c>
      <c r="O109" t="s">
        <v>65</v>
      </c>
      <c r="P109">
        <v>13</v>
      </c>
      <c r="Q109">
        <v>80</v>
      </c>
      <c r="R109">
        <v>13</v>
      </c>
      <c r="S109">
        <v>52</v>
      </c>
      <c r="T109">
        <v>4.08</v>
      </c>
      <c r="U109">
        <v>29.6</v>
      </c>
      <c r="V109">
        <v>3.6</v>
      </c>
      <c r="W109" t="s">
        <v>66</v>
      </c>
      <c r="X109">
        <v>6.26</v>
      </c>
      <c r="Y109">
        <v>20</v>
      </c>
      <c r="Z109">
        <v>1.5</v>
      </c>
      <c r="AA109">
        <v>0.03</v>
      </c>
      <c r="AB109" t="s">
        <v>65</v>
      </c>
      <c r="AC109">
        <v>0.08</v>
      </c>
      <c r="AD109">
        <v>14.5</v>
      </c>
      <c r="AE109">
        <v>22</v>
      </c>
      <c r="AF109">
        <v>0.08</v>
      </c>
      <c r="AG109">
        <v>8</v>
      </c>
      <c r="AH109">
        <v>303</v>
      </c>
      <c r="AI109" t="s">
        <v>67</v>
      </c>
      <c r="AJ109" t="s">
        <v>77</v>
      </c>
      <c r="AK109">
        <v>1.7</v>
      </c>
      <c r="AL109">
        <v>23</v>
      </c>
      <c r="AM109" t="s">
        <v>68</v>
      </c>
      <c r="AN109">
        <v>26.5</v>
      </c>
      <c r="AO109">
        <v>5.0999999999999996</v>
      </c>
      <c r="AP109">
        <v>83</v>
      </c>
      <c r="AQ109">
        <v>1.4</v>
      </c>
      <c r="AR109" t="s">
        <v>69</v>
      </c>
      <c r="AS109">
        <v>20</v>
      </c>
      <c r="AT109">
        <v>4600</v>
      </c>
      <c r="AU109">
        <v>0.9</v>
      </c>
      <c r="AV109">
        <v>5.7</v>
      </c>
      <c r="AW109">
        <v>140</v>
      </c>
      <c r="AX109">
        <v>48</v>
      </c>
      <c r="AY109">
        <v>29</v>
      </c>
      <c r="AZ109">
        <v>30</v>
      </c>
      <c r="BA109">
        <v>149</v>
      </c>
      <c r="BB109">
        <v>55.2</v>
      </c>
      <c r="BC109">
        <v>110</v>
      </c>
      <c r="BD109">
        <v>13.3</v>
      </c>
      <c r="BE109">
        <v>48.6</v>
      </c>
      <c r="BF109">
        <v>8.5</v>
      </c>
      <c r="BG109">
        <v>1.55</v>
      </c>
      <c r="BH109">
        <v>7.2</v>
      </c>
      <c r="BI109">
        <v>0.9</v>
      </c>
      <c r="BJ109">
        <v>5.65</v>
      </c>
      <c r="BK109">
        <v>1.04</v>
      </c>
      <c r="BL109">
        <v>3.1</v>
      </c>
      <c r="BM109">
        <v>0.45</v>
      </c>
      <c r="BN109">
        <v>2.9</v>
      </c>
      <c r="BO109">
        <v>0.42</v>
      </c>
      <c r="BP109">
        <f>BB109/38</f>
        <v>1.4526315789473685</v>
      </c>
      <c r="BQ109">
        <f>BC109/80</f>
        <v>1.375</v>
      </c>
      <c r="BR109">
        <f>BD109/8.9</f>
        <v>1.4943820224719102</v>
      </c>
      <c r="BS109">
        <f>BE109/32</f>
        <v>1.51875</v>
      </c>
      <c r="BT109">
        <f>BF109/5.6</f>
        <v>1.517857142857143</v>
      </c>
      <c r="BU109">
        <f>BG109/1.1</f>
        <v>1.4090909090909089</v>
      </c>
      <c r="BV109">
        <f>BH109/4.7</f>
        <v>1.5319148936170213</v>
      </c>
      <c r="BW109">
        <f>BI109/0.77</f>
        <v>1.1688311688311688</v>
      </c>
      <c r="BX109">
        <f>BJ109/4.4</f>
        <v>1.2840909090909092</v>
      </c>
      <c r="BY109">
        <f>AY109/27</f>
        <v>1.0740740740740742</v>
      </c>
      <c r="BZ109">
        <f>BK109/1</f>
        <v>1.04</v>
      </c>
      <c r="CA109">
        <f>BL109/2.9</f>
        <v>1.0689655172413794</v>
      </c>
      <c r="CB109">
        <f>BM109/0.4</f>
        <v>1.125</v>
      </c>
      <c r="CC109">
        <f>BN109/2.8</f>
        <v>1.0357142857142858</v>
      </c>
      <c r="CD109">
        <f>BO109/0.43</f>
        <v>0.97674418604651159</v>
      </c>
    </row>
    <row r="110" spans="1:82" x14ac:dyDescent="0.25">
      <c r="A110" t="s">
        <v>441</v>
      </c>
      <c r="B110">
        <v>276</v>
      </c>
      <c r="C110" t="s">
        <v>417</v>
      </c>
      <c r="D110" t="e">
        <f t="shared" si="5"/>
        <v>#VALUE!</v>
      </c>
      <c r="E110">
        <f t="shared" si="8"/>
        <v>0.6262626262626263</v>
      </c>
      <c r="F110">
        <f t="shared" si="9"/>
        <v>16.161616161616163</v>
      </c>
      <c r="G110" t="s">
        <v>69</v>
      </c>
      <c r="H110" t="e">
        <v>#VALUE!</v>
      </c>
      <c r="I110">
        <v>9.9</v>
      </c>
      <c r="J110">
        <v>4</v>
      </c>
      <c r="K110">
        <v>420</v>
      </c>
      <c r="L110">
        <v>5.5</v>
      </c>
      <c r="M110" t="s">
        <v>67</v>
      </c>
      <c r="N110">
        <v>0.32</v>
      </c>
      <c r="O110" t="s">
        <v>65</v>
      </c>
      <c r="P110">
        <v>22</v>
      </c>
      <c r="Q110">
        <v>80</v>
      </c>
      <c r="R110">
        <v>13</v>
      </c>
      <c r="S110">
        <v>8</v>
      </c>
      <c r="T110">
        <v>4.2699999999999996</v>
      </c>
      <c r="U110">
        <v>30.4</v>
      </c>
      <c r="V110">
        <v>4.4000000000000004</v>
      </c>
      <c r="W110">
        <v>0.1</v>
      </c>
      <c r="X110">
        <v>6.48</v>
      </c>
      <c r="Y110">
        <v>20</v>
      </c>
      <c r="Z110">
        <v>1.1000000000000001</v>
      </c>
      <c r="AA110" t="s">
        <v>85</v>
      </c>
      <c r="AB110" t="s">
        <v>65</v>
      </c>
      <c r="AC110">
        <v>0.08</v>
      </c>
      <c r="AD110">
        <v>17</v>
      </c>
      <c r="AE110">
        <v>22</v>
      </c>
      <c r="AF110">
        <v>6.5000000000000002E-2</v>
      </c>
      <c r="AG110">
        <v>9</v>
      </c>
      <c r="AH110">
        <v>296</v>
      </c>
      <c r="AI110" t="s">
        <v>67</v>
      </c>
      <c r="AJ110">
        <v>100</v>
      </c>
      <c r="AK110">
        <v>2</v>
      </c>
      <c r="AL110">
        <v>23</v>
      </c>
      <c r="AM110" t="s">
        <v>68</v>
      </c>
      <c r="AN110">
        <v>29.4</v>
      </c>
      <c r="AO110">
        <v>5.8</v>
      </c>
      <c r="AP110">
        <v>96</v>
      </c>
      <c r="AQ110">
        <v>1.5</v>
      </c>
      <c r="AR110" t="s">
        <v>69</v>
      </c>
      <c r="AS110">
        <v>23.6</v>
      </c>
      <c r="AT110">
        <v>5150</v>
      </c>
      <c r="AU110">
        <v>0.9</v>
      </c>
      <c r="AV110">
        <v>6.2</v>
      </c>
      <c r="AW110">
        <v>160</v>
      </c>
      <c r="AX110">
        <v>102</v>
      </c>
      <c r="AY110">
        <v>27</v>
      </c>
      <c r="AZ110">
        <v>28</v>
      </c>
      <c r="BA110">
        <v>189</v>
      </c>
      <c r="BB110">
        <v>67.900000000000006</v>
      </c>
      <c r="BC110">
        <v>134</v>
      </c>
      <c r="BD110">
        <v>15.6</v>
      </c>
      <c r="BE110">
        <v>54.9</v>
      </c>
      <c r="BF110">
        <v>8.85</v>
      </c>
      <c r="BG110">
        <v>1.55</v>
      </c>
      <c r="BH110">
        <v>7</v>
      </c>
      <c r="BI110">
        <v>0.86</v>
      </c>
      <c r="BJ110">
        <v>5.35</v>
      </c>
      <c r="BK110">
        <v>1.02</v>
      </c>
      <c r="BL110">
        <v>3.1</v>
      </c>
      <c r="BM110">
        <v>0.45</v>
      </c>
      <c r="BN110">
        <v>3</v>
      </c>
      <c r="BO110">
        <v>0.44</v>
      </c>
      <c r="BP110">
        <f>BB110/38</f>
        <v>1.786842105263158</v>
      </c>
      <c r="BQ110">
        <f>BC110/80</f>
        <v>1.675</v>
      </c>
      <c r="BR110">
        <f>BD110/8.9</f>
        <v>1.7528089887640448</v>
      </c>
      <c r="BS110">
        <f>BE110/32</f>
        <v>1.715625</v>
      </c>
      <c r="BT110">
        <f>BF110/5.6</f>
        <v>1.5803571428571428</v>
      </c>
      <c r="BU110">
        <f>BG110/1.1</f>
        <v>1.4090909090909089</v>
      </c>
      <c r="BV110">
        <f>BH110/4.7</f>
        <v>1.4893617021276595</v>
      </c>
      <c r="BW110">
        <f>BI110/0.77</f>
        <v>1.1168831168831168</v>
      </c>
      <c r="BX110">
        <f>BJ110/4.4</f>
        <v>1.2159090909090908</v>
      </c>
      <c r="BY110">
        <f>AY110/27</f>
        <v>1</v>
      </c>
      <c r="BZ110">
        <f>BK110/1</f>
        <v>1.02</v>
      </c>
      <c r="CA110">
        <f>BL110/2.9</f>
        <v>1.0689655172413794</v>
      </c>
      <c r="CB110">
        <f>BM110/0.4</f>
        <v>1.125</v>
      </c>
      <c r="CC110">
        <f>BN110/2.8</f>
        <v>1.0714285714285714</v>
      </c>
      <c r="CD110">
        <f>BO110/0.43</f>
        <v>1.0232558139534884</v>
      </c>
    </row>
    <row r="111" spans="1:82" x14ac:dyDescent="0.25">
      <c r="A111" t="s">
        <v>442</v>
      </c>
      <c r="B111">
        <v>281.91000000000003</v>
      </c>
      <c r="C111" t="s">
        <v>417</v>
      </c>
      <c r="D111" t="e">
        <f t="shared" si="5"/>
        <v>#VALUE!</v>
      </c>
      <c r="E111">
        <f t="shared" si="8"/>
        <v>0.63888888888888884</v>
      </c>
      <c r="F111">
        <f t="shared" si="9"/>
        <v>14.814814814814813</v>
      </c>
      <c r="G111" t="s">
        <v>69</v>
      </c>
      <c r="H111" t="e">
        <v>#VALUE!</v>
      </c>
      <c r="I111">
        <v>10.8</v>
      </c>
      <c r="J111">
        <v>4</v>
      </c>
      <c r="K111">
        <v>480</v>
      </c>
      <c r="L111">
        <v>6</v>
      </c>
      <c r="M111" t="s">
        <v>67</v>
      </c>
      <c r="N111">
        <v>0.18</v>
      </c>
      <c r="O111" t="s">
        <v>65</v>
      </c>
      <c r="P111">
        <v>11</v>
      </c>
      <c r="Q111">
        <v>100</v>
      </c>
      <c r="R111">
        <v>13.8</v>
      </c>
      <c r="S111">
        <v>6</v>
      </c>
      <c r="T111">
        <v>4.1100000000000003</v>
      </c>
      <c r="U111">
        <v>33.799999999999997</v>
      </c>
      <c r="V111">
        <v>5</v>
      </c>
      <c r="W111">
        <v>0.1</v>
      </c>
      <c r="X111">
        <v>6.93</v>
      </c>
      <c r="Y111">
        <v>20</v>
      </c>
      <c r="Z111">
        <v>1.1399999999999999</v>
      </c>
      <c r="AA111" t="s">
        <v>85</v>
      </c>
      <c r="AB111" t="s">
        <v>65</v>
      </c>
      <c r="AC111">
        <v>0.1</v>
      </c>
      <c r="AD111">
        <v>19</v>
      </c>
      <c r="AE111">
        <v>20</v>
      </c>
      <c r="AF111">
        <v>7.0000000000000007E-2</v>
      </c>
      <c r="AG111">
        <v>8</v>
      </c>
      <c r="AH111">
        <v>344</v>
      </c>
      <c r="AI111" t="s">
        <v>67</v>
      </c>
      <c r="AJ111">
        <v>100</v>
      </c>
      <c r="AK111">
        <v>2</v>
      </c>
      <c r="AL111">
        <v>20</v>
      </c>
      <c r="AM111" t="s">
        <v>68</v>
      </c>
      <c r="AN111">
        <v>27.1</v>
      </c>
      <c r="AO111">
        <v>6.5</v>
      </c>
      <c r="AP111">
        <v>104</v>
      </c>
      <c r="AQ111">
        <v>1.7</v>
      </c>
      <c r="AR111" t="s">
        <v>69</v>
      </c>
      <c r="AS111">
        <v>26.8</v>
      </c>
      <c r="AT111">
        <v>5900</v>
      </c>
      <c r="AU111">
        <v>1</v>
      </c>
      <c r="AV111">
        <v>6.9</v>
      </c>
      <c r="AW111">
        <v>160</v>
      </c>
      <c r="AX111">
        <v>36</v>
      </c>
      <c r="AY111">
        <v>35</v>
      </c>
      <c r="AZ111">
        <v>32</v>
      </c>
      <c r="BA111">
        <v>210</v>
      </c>
      <c r="BB111">
        <v>68.8</v>
      </c>
      <c r="BC111">
        <v>136</v>
      </c>
      <c r="BD111">
        <v>15.8</v>
      </c>
      <c r="BE111">
        <v>57</v>
      </c>
      <c r="BF111">
        <v>9.6</v>
      </c>
      <c r="BG111">
        <v>1.75</v>
      </c>
      <c r="BH111">
        <v>7.6</v>
      </c>
      <c r="BI111">
        <v>0.98</v>
      </c>
      <c r="BJ111">
        <v>6.55</v>
      </c>
      <c r="BK111">
        <v>1.24</v>
      </c>
      <c r="BL111">
        <v>3.7</v>
      </c>
      <c r="BM111">
        <v>0.5</v>
      </c>
      <c r="BN111">
        <v>3.45</v>
      </c>
      <c r="BO111">
        <v>0.52</v>
      </c>
      <c r="BP111">
        <f>BB111/38</f>
        <v>1.8105263157894735</v>
      </c>
      <c r="BQ111">
        <f>BC111/80</f>
        <v>1.7</v>
      </c>
      <c r="BR111">
        <f>BD111/8.9</f>
        <v>1.7752808988764046</v>
      </c>
      <c r="BS111">
        <f>BE111/32</f>
        <v>1.78125</v>
      </c>
      <c r="BT111">
        <f>BF111/5.6</f>
        <v>1.7142857142857144</v>
      </c>
      <c r="BU111">
        <f>BG111/1.1</f>
        <v>1.5909090909090908</v>
      </c>
      <c r="BV111">
        <f>BH111/4.7</f>
        <v>1.6170212765957446</v>
      </c>
      <c r="BW111">
        <f>BI111/0.77</f>
        <v>1.2727272727272727</v>
      </c>
      <c r="BX111">
        <f>BJ111/4.4</f>
        <v>1.4886363636363635</v>
      </c>
      <c r="BY111">
        <f>AY111/27</f>
        <v>1.2962962962962963</v>
      </c>
      <c r="BZ111">
        <f>BK111/1</f>
        <v>1.24</v>
      </c>
      <c r="CA111">
        <f>BL111/2.9</f>
        <v>1.2758620689655173</v>
      </c>
      <c r="CB111">
        <f>BM111/0.4</f>
        <v>1.25</v>
      </c>
      <c r="CC111">
        <f>BN111/2.8</f>
        <v>1.2321428571428572</v>
      </c>
      <c r="CD111">
        <f>BO111/0.43</f>
        <v>1.2093023255813955</v>
      </c>
    </row>
    <row r="112" spans="1:82" x14ac:dyDescent="0.25">
      <c r="A112" t="s">
        <v>443</v>
      </c>
      <c r="B112">
        <v>284.25</v>
      </c>
      <c r="C112" t="s">
        <v>417</v>
      </c>
      <c r="D112">
        <f t="shared" si="5"/>
        <v>8.771929824561403E-2</v>
      </c>
      <c r="E112">
        <f t="shared" si="8"/>
        <v>0.57017543859649122</v>
      </c>
      <c r="F112">
        <f t="shared" si="9"/>
        <v>14.035087719298245</v>
      </c>
      <c r="G112" t="s">
        <v>69</v>
      </c>
      <c r="H112" t="e">
        <v>#VALUE!</v>
      </c>
      <c r="I112">
        <v>11.4</v>
      </c>
      <c r="J112">
        <v>12</v>
      </c>
      <c r="K112">
        <v>500</v>
      </c>
      <c r="L112">
        <v>6.5</v>
      </c>
      <c r="M112">
        <v>0.7</v>
      </c>
      <c r="N112">
        <v>0.18</v>
      </c>
      <c r="O112" t="s">
        <v>65</v>
      </c>
      <c r="P112">
        <v>18</v>
      </c>
      <c r="Q112">
        <v>100</v>
      </c>
      <c r="R112">
        <v>15.3</v>
      </c>
      <c r="S112">
        <v>6</v>
      </c>
      <c r="T112">
        <v>3.02</v>
      </c>
      <c r="U112">
        <v>35.799999999999997</v>
      </c>
      <c r="V112">
        <v>5.4</v>
      </c>
      <c r="W112">
        <v>0.1</v>
      </c>
      <c r="X112">
        <v>6.84</v>
      </c>
      <c r="Y112">
        <v>20</v>
      </c>
      <c r="Z112">
        <v>1.19</v>
      </c>
      <c r="AA112" t="s">
        <v>85</v>
      </c>
      <c r="AB112">
        <v>1</v>
      </c>
      <c r="AC112">
        <v>0.09</v>
      </c>
      <c r="AD112">
        <v>22</v>
      </c>
      <c r="AE112">
        <v>22</v>
      </c>
      <c r="AF112">
        <v>7.4999999999999997E-2</v>
      </c>
      <c r="AG112">
        <v>12</v>
      </c>
      <c r="AH112">
        <v>339</v>
      </c>
      <c r="AI112" t="s">
        <v>67</v>
      </c>
      <c r="AJ112">
        <v>1450</v>
      </c>
      <c r="AK112">
        <v>2.1</v>
      </c>
      <c r="AL112">
        <v>26</v>
      </c>
      <c r="AM112" t="s">
        <v>68</v>
      </c>
      <c r="AN112">
        <v>27.5</v>
      </c>
      <c r="AO112">
        <v>7.6</v>
      </c>
      <c r="AP112">
        <v>110</v>
      </c>
      <c r="AQ112">
        <v>2</v>
      </c>
      <c r="AR112" t="s">
        <v>69</v>
      </c>
      <c r="AS112">
        <v>30.3</v>
      </c>
      <c r="AT112">
        <v>6400</v>
      </c>
      <c r="AU112">
        <v>1.4</v>
      </c>
      <c r="AV112">
        <v>6.5</v>
      </c>
      <c r="AW112">
        <v>160</v>
      </c>
      <c r="AX112">
        <v>30</v>
      </c>
      <c r="AY112">
        <v>38</v>
      </c>
      <c r="AZ112">
        <v>28</v>
      </c>
      <c r="BA112">
        <v>234</v>
      </c>
      <c r="BB112">
        <v>82.1</v>
      </c>
      <c r="BC112">
        <v>180</v>
      </c>
      <c r="BD112">
        <v>19.2</v>
      </c>
      <c r="BE112">
        <v>68.400000000000006</v>
      </c>
      <c r="BF112">
        <v>11.2</v>
      </c>
      <c r="BG112">
        <v>1.95</v>
      </c>
      <c r="BH112">
        <v>9</v>
      </c>
      <c r="BI112">
        <v>1.1399999999999999</v>
      </c>
      <c r="BJ112">
        <v>7.25</v>
      </c>
      <c r="BK112">
        <v>1.36</v>
      </c>
      <c r="BL112">
        <v>4.05</v>
      </c>
      <c r="BM112">
        <v>0.55000000000000004</v>
      </c>
      <c r="BN112">
        <v>3.95</v>
      </c>
      <c r="BO112">
        <v>0.56000000000000005</v>
      </c>
      <c r="BP112">
        <f>BB112/38</f>
        <v>2.1605263157894736</v>
      </c>
      <c r="BQ112">
        <f>BC112/80</f>
        <v>2.25</v>
      </c>
      <c r="BR112">
        <f>BD112/8.9</f>
        <v>2.1573033707865168</v>
      </c>
      <c r="BS112">
        <f>BE112/32</f>
        <v>2.1375000000000002</v>
      </c>
      <c r="BT112">
        <f>BF112/5.6</f>
        <v>2</v>
      </c>
      <c r="BU112">
        <f>BG112/1.1</f>
        <v>1.7727272727272725</v>
      </c>
      <c r="BV112">
        <f>BH112/4.7</f>
        <v>1.9148936170212765</v>
      </c>
      <c r="BW112">
        <f>BI112/0.77</f>
        <v>1.4805194805194803</v>
      </c>
      <c r="BX112">
        <f>BJ112/4.4</f>
        <v>1.6477272727272725</v>
      </c>
      <c r="BY112">
        <f>AY112/27</f>
        <v>1.4074074074074074</v>
      </c>
      <c r="BZ112">
        <f>BK112/1</f>
        <v>1.36</v>
      </c>
      <c r="CA112">
        <f>BL112/2.9</f>
        <v>1.396551724137931</v>
      </c>
      <c r="CB112">
        <f>BM112/0.4</f>
        <v>1.375</v>
      </c>
      <c r="CC112">
        <f>BN112/2.8</f>
        <v>1.4107142857142858</v>
      </c>
      <c r="CD112">
        <f>BO112/0.43</f>
        <v>1.3023255813953489</v>
      </c>
    </row>
    <row r="113" spans="1:82" x14ac:dyDescent="0.25">
      <c r="A113" t="s">
        <v>444</v>
      </c>
      <c r="B113">
        <v>290.70999999999998</v>
      </c>
      <c r="C113" t="s">
        <v>417</v>
      </c>
      <c r="D113">
        <f t="shared" si="5"/>
        <v>0.19047619047619047</v>
      </c>
      <c r="E113">
        <f t="shared" si="8"/>
        <v>0.46666666666666667</v>
      </c>
      <c r="F113">
        <f t="shared" si="9"/>
        <v>13.333333333333334</v>
      </c>
      <c r="G113">
        <v>0.4</v>
      </c>
      <c r="H113">
        <v>400</v>
      </c>
      <c r="I113">
        <v>10.5</v>
      </c>
      <c r="J113">
        <v>48</v>
      </c>
      <c r="K113">
        <v>420</v>
      </c>
      <c r="L113">
        <v>6.5</v>
      </c>
      <c r="M113">
        <v>2.2999999999999998</v>
      </c>
      <c r="N113">
        <v>0.18</v>
      </c>
      <c r="O113" t="s">
        <v>65</v>
      </c>
      <c r="P113">
        <v>29</v>
      </c>
      <c r="Q113">
        <v>80</v>
      </c>
      <c r="R113">
        <v>15.2</v>
      </c>
      <c r="S113">
        <v>32</v>
      </c>
      <c r="T113">
        <v>2.81</v>
      </c>
      <c r="U113">
        <v>31.2</v>
      </c>
      <c r="V113">
        <v>4.4000000000000004</v>
      </c>
      <c r="W113" t="s">
        <v>66</v>
      </c>
      <c r="X113">
        <v>6.57</v>
      </c>
      <c r="Y113">
        <v>20</v>
      </c>
      <c r="Z113">
        <v>1.2</v>
      </c>
      <c r="AA113" t="s">
        <v>85</v>
      </c>
      <c r="AB113">
        <v>2</v>
      </c>
      <c r="AC113">
        <v>0.08</v>
      </c>
      <c r="AD113">
        <v>16.5</v>
      </c>
      <c r="AE113">
        <v>26</v>
      </c>
      <c r="AF113">
        <v>7.4999999999999997E-2</v>
      </c>
      <c r="AG113">
        <v>28</v>
      </c>
      <c r="AH113">
        <v>319</v>
      </c>
      <c r="AI113" t="s">
        <v>67</v>
      </c>
      <c r="AJ113">
        <v>2150</v>
      </c>
      <c r="AK113">
        <v>2.2000000000000002</v>
      </c>
      <c r="AL113">
        <v>24</v>
      </c>
      <c r="AM113" t="s">
        <v>68</v>
      </c>
      <c r="AN113">
        <v>28</v>
      </c>
      <c r="AO113">
        <v>5.6</v>
      </c>
      <c r="AP113">
        <v>93.5</v>
      </c>
      <c r="AQ113">
        <v>1.5</v>
      </c>
      <c r="AR113" t="s">
        <v>69</v>
      </c>
      <c r="AS113">
        <v>22.1</v>
      </c>
      <c r="AT113">
        <v>4850</v>
      </c>
      <c r="AU113">
        <v>2</v>
      </c>
      <c r="AV113">
        <v>4.9000000000000004</v>
      </c>
      <c r="AW113">
        <v>140</v>
      </c>
      <c r="AX113">
        <v>54</v>
      </c>
      <c r="AY113">
        <v>30</v>
      </c>
      <c r="AZ113">
        <v>30</v>
      </c>
      <c r="BA113">
        <v>185</v>
      </c>
      <c r="BB113">
        <v>62.6</v>
      </c>
      <c r="BC113">
        <v>126</v>
      </c>
      <c r="BD113">
        <v>14.9</v>
      </c>
      <c r="BE113">
        <v>54.3</v>
      </c>
      <c r="BF113">
        <v>9.1999999999999993</v>
      </c>
      <c r="BG113">
        <v>1.6</v>
      </c>
      <c r="BH113">
        <v>7.2</v>
      </c>
      <c r="BI113">
        <v>0.92</v>
      </c>
      <c r="BJ113">
        <v>5.95</v>
      </c>
      <c r="BK113">
        <v>1.1200000000000001</v>
      </c>
      <c r="BL113">
        <v>3.35</v>
      </c>
      <c r="BM113">
        <v>0.45</v>
      </c>
      <c r="BN113">
        <v>3.2</v>
      </c>
      <c r="BO113">
        <v>0.44</v>
      </c>
      <c r="BP113">
        <f>BB113/38</f>
        <v>1.6473684210526316</v>
      </c>
      <c r="BQ113">
        <f>BC113/80</f>
        <v>1.575</v>
      </c>
      <c r="BR113">
        <f>BD113/8.9</f>
        <v>1.6741573033707864</v>
      </c>
      <c r="BS113">
        <f>BE113/32</f>
        <v>1.6968749999999999</v>
      </c>
      <c r="BT113">
        <f>BF113/5.6</f>
        <v>1.6428571428571428</v>
      </c>
      <c r="BU113">
        <f>BG113/1.1</f>
        <v>1.4545454545454546</v>
      </c>
      <c r="BV113">
        <f>BH113/4.7</f>
        <v>1.5319148936170213</v>
      </c>
      <c r="BW113">
        <f>BI113/0.77</f>
        <v>1.1948051948051948</v>
      </c>
      <c r="BX113">
        <f>BJ113/4.4</f>
        <v>1.3522727272727273</v>
      </c>
      <c r="BY113">
        <f>AY113/27</f>
        <v>1.1111111111111112</v>
      </c>
      <c r="BZ113">
        <f>BK113/1</f>
        <v>1.1200000000000001</v>
      </c>
      <c r="CA113">
        <f>BL113/2.9</f>
        <v>1.1551724137931034</v>
      </c>
      <c r="CB113">
        <f>BM113/0.4</f>
        <v>1.125</v>
      </c>
      <c r="CC113">
        <f>BN113/2.8</f>
        <v>1.142857142857143</v>
      </c>
      <c r="CD113">
        <f>BO113/0.43</f>
        <v>1.0232558139534884</v>
      </c>
    </row>
    <row r="114" spans="1:82" x14ac:dyDescent="0.25">
      <c r="A114" t="s">
        <v>445</v>
      </c>
      <c r="B114">
        <v>294.5</v>
      </c>
      <c r="C114" t="s">
        <v>417</v>
      </c>
      <c r="D114" t="e">
        <f t="shared" si="5"/>
        <v>#VALUE!</v>
      </c>
      <c r="E114">
        <f t="shared" si="8"/>
        <v>0.55284552845528445</v>
      </c>
      <c r="F114">
        <f t="shared" si="9"/>
        <v>16.260162601626014</v>
      </c>
      <c r="G114" t="s">
        <v>69</v>
      </c>
      <c r="H114" t="e">
        <v>#VALUE!</v>
      </c>
      <c r="I114">
        <v>12.3</v>
      </c>
      <c r="J114">
        <v>6</v>
      </c>
      <c r="K114">
        <v>520</v>
      </c>
      <c r="L114">
        <v>8</v>
      </c>
      <c r="M114">
        <v>0.6</v>
      </c>
      <c r="N114">
        <v>0.19</v>
      </c>
      <c r="O114" t="s">
        <v>65</v>
      </c>
      <c r="P114">
        <v>13</v>
      </c>
      <c r="Q114">
        <v>120</v>
      </c>
      <c r="R114">
        <v>20.2</v>
      </c>
      <c r="S114">
        <v>6</v>
      </c>
      <c r="T114">
        <v>3.97</v>
      </c>
      <c r="U114">
        <v>37.6</v>
      </c>
      <c r="V114">
        <v>5.4</v>
      </c>
      <c r="W114">
        <v>0.1</v>
      </c>
      <c r="X114">
        <v>7.4</v>
      </c>
      <c r="Y114">
        <v>10</v>
      </c>
      <c r="Z114">
        <v>1.28</v>
      </c>
      <c r="AA114" t="s">
        <v>85</v>
      </c>
      <c r="AB114" t="s">
        <v>65</v>
      </c>
      <c r="AC114">
        <v>0.1</v>
      </c>
      <c r="AD114">
        <v>23.5</v>
      </c>
      <c r="AE114">
        <v>20</v>
      </c>
      <c r="AF114">
        <v>0.08</v>
      </c>
      <c r="AG114">
        <v>11</v>
      </c>
      <c r="AH114">
        <v>402</v>
      </c>
      <c r="AI114" t="s">
        <v>67</v>
      </c>
      <c r="AJ114">
        <v>400</v>
      </c>
      <c r="AK114">
        <v>1.9</v>
      </c>
      <c r="AL114">
        <v>27</v>
      </c>
      <c r="AM114" t="s">
        <v>68</v>
      </c>
      <c r="AN114">
        <v>25.1</v>
      </c>
      <c r="AO114">
        <v>7.5</v>
      </c>
      <c r="AP114">
        <v>141</v>
      </c>
      <c r="AQ114">
        <v>2.1</v>
      </c>
      <c r="AR114" t="s">
        <v>69</v>
      </c>
      <c r="AS114">
        <v>31.9</v>
      </c>
      <c r="AT114">
        <v>6899.9999999999991</v>
      </c>
      <c r="AU114">
        <v>1.9</v>
      </c>
      <c r="AV114">
        <v>6.8</v>
      </c>
      <c r="AW114">
        <v>200</v>
      </c>
      <c r="AX114">
        <v>24</v>
      </c>
      <c r="AY114">
        <v>39</v>
      </c>
      <c r="AZ114">
        <v>34</v>
      </c>
      <c r="BA114">
        <v>201</v>
      </c>
      <c r="BB114">
        <v>95.9</v>
      </c>
      <c r="BC114">
        <v>216</v>
      </c>
      <c r="BD114">
        <v>23.1</v>
      </c>
      <c r="BE114">
        <v>85.1</v>
      </c>
      <c r="BF114">
        <v>13.2</v>
      </c>
      <c r="BG114">
        <v>2.25</v>
      </c>
      <c r="BH114">
        <v>9.1999999999999993</v>
      </c>
      <c r="BI114">
        <v>1.18</v>
      </c>
      <c r="BJ114">
        <v>8.15</v>
      </c>
      <c r="BK114">
        <v>1.36</v>
      </c>
      <c r="BL114">
        <v>4.2</v>
      </c>
      <c r="BM114">
        <v>0.55000000000000004</v>
      </c>
      <c r="BN114">
        <v>4.0999999999999996</v>
      </c>
      <c r="BO114">
        <v>0.6</v>
      </c>
      <c r="BP114">
        <f>BB114/38</f>
        <v>2.5236842105263158</v>
      </c>
      <c r="BQ114">
        <f>BC114/80</f>
        <v>2.7</v>
      </c>
      <c r="BR114">
        <f>BD114/8.9</f>
        <v>2.595505617977528</v>
      </c>
      <c r="BS114">
        <f>BE114/32</f>
        <v>2.6593749999999998</v>
      </c>
      <c r="BT114">
        <f>BF114/5.6</f>
        <v>2.3571428571428572</v>
      </c>
      <c r="BU114">
        <f>BG114/1.1</f>
        <v>2.0454545454545454</v>
      </c>
      <c r="BV114">
        <f>BH114/4.7</f>
        <v>1.957446808510638</v>
      </c>
      <c r="BW114">
        <f>BI114/0.77</f>
        <v>1.5324675324675323</v>
      </c>
      <c r="BX114">
        <f>BJ114/4.4</f>
        <v>1.8522727272727273</v>
      </c>
      <c r="BY114">
        <f>AY114/27</f>
        <v>1.4444444444444444</v>
      </c>
      <c r="BZ114">
        <f>BK114/1</f>
        <v>1.36</v>
      </c>
      <c r="CA114">
        <f>BL114/2.9</f>
        <v>1.4482758620689655</v>
      </c>
      <c r="CB114">
        <f>BM114/0.4</f>
        <v>1.375</v>
      </c>
      <c r="CC114">
        <f>BN114/2.8</f>
        <v>1.4642857142857142</v>
      </c>
      <c r="CD114">
        <f>BO114/0.43</f>
        <v>1.3953488372093024</v>
      </c>
    </row>
    <row r="115" spans="1:82" x14ac:dyDescent="0.25">
      <c r="A115" t="s">
        <v>446</v>
      </c>
      <c r="B115">
        <v>297.57</v>
      </c>
      <c r="C115" t="s">
        <v>417</v>
      </c>
      <c r="D115">
        <f t="shared" si="5"/>
        <v>0.2862595419847328</v>
      </c>
      <c r="E115">
        <f t="shared" si="8"/>
        <v>0.61068702290076338</v>
      </c>
      <c r="F115">
        <f t="shared" si="9"/>
        <v>15.267175572519083</v>
      </c>
      <c r="G115" t="s">
        <v>69</v>
      </c>
      <c r="H115" t="e">
        <v>#VALUE!</v>
      </c>
      <c r="I115">
        <v>5.24</v>
      </c>
      <c r="J115">
        <v>24</v>
      </c>
      <c r="K115">
        <v>260</v>
      </c>
      <c r="L115">
        <v>3</v>
      </c>
      <c r="M115">
        <v>2.9</v>
      </c>
      <c r="N115">
        <v>1.5</v>
      </c>
      <c r="O115" t="s">
        <v>65</v>
      </c>
      <c r="P115">
        <v>97</v>
      </c>
      <c r="Q115">
        <v>40</v>
      </c>
      <c r="R115">
        <v>6.1</v>
      </c>
      <c r="S115">
        <v>8</v>
      </c>
      <c r="T115">
        <v>2.27</v>
      </c>
      <c r="U115">
        <v>14.6</v>
      </c>
      <c r="V115">
        <v>4.2</v>
      </c>
      <c r="W115">
        <v>0.1</v>
      </c>
      <c r="X115">
        <v>3.58</v>
      </c>
      <c r="Y115">
        <v>10</v>
      </c>
      <c r="Z115">
        <v>1.39</v>
      </c>
      <c r="AA115">
        <v>2.5000000000000001E-2</v>
      </c>
      <c r="AB115">
        <v>1.5</v>
      </c>
      <c r="AC115">
        <v>7.0000000000000007E-2</v>
      </c>
      <c r="AD115">
        <v>10</v>
      </c>
      <c r="AE115">
        <v>14</v>
      </c>
      <c r="AF115">
        <v>5.5E-2</v>
      </c>
      <c r="AG115">
        <v>17</v>
      </c>
      <c r="AH115">
        <v>165</v>
      </c>
      <c r="AI115" t="s">
        <v>67</v>
      </c>
      <c r="AJ115">
        <v>2000</v>
      </c>
      <c r="AK115">
        <v>1.2</v>
      </c>
      <c r="AL115">
        <v>13</v>
      </c>
      <c r="AM115" t="s">
        <v>68</v>
      </c>
      <c r="AN115">
        <v>33.5</v>
      </c>
      <c r="AO115">
        <v>3.1</v>
      </c>
      <c r="AP115">
        <v>44.5</v>
      </c>
      <c r="AQ115">
        <v>0.9</v>
      </c>
      <c r="AR115" t="s">
        <v>69</v>
      </c>
      <c r="AS115">
        <v>12.8</v>
      </c>
      <c r="AT115">
        <v>3100</v>
      </c>
      <c r="AU115">
        <v>2.2000000000000002</v>
      </c>
      <c r="AV115">
        <v>3.2</v>
      </c>
      <c r="AW115">
        <v>80</v>
      </c>
      <c r="AX115">
        <v>666</v>
      </c>
      <c r="AY115">
        <v>23</v>
      </c>
      <c r="AZ115">
        <v>18</v>
      </c>
      <c r="BA115">
        <v>167</v>
      </c>
      <c r="BB115">
        <v>30.8</v>
      </c>
      <c r="BC115">
        <v>62</v>
      </c>
      <c r="BD115">
        <v>7.5</v>
      </c>
      <c r="BE115">
        <v>27.3</v>
      </c>
      <c r="BF115">
        <v>5.3</v>
      </c>
      <c r="BG115">
        <v>1</v>
      </c>
      <c r="BH115">
        <v>5</v>
      </c>
      <c r="BI115">
        <v>0.68</v>
      </c>
      <c r="BJ115">
        <v>4.25</v>
      </c>
      <c r="BK115">
        <v>0.88</v>
      </c>
      <c r="BL115">
        <v>2.2999999999999998</v>
      </c>
      <c r="BM115">
        <v>0.3</v>
      </c>
      <c r="BN115">
        <v>2.2000000000000002</v>
      </c>
      <c r="BO115">
        <v>0.32</v>
      </c>
      <c r="BP115">
        <f>BB115/38</f>
        <v>0.81052631578947365</v>
      </c>
      <c r="BQ115">
        <f>BC115/80</f>
        <v>0.77500000000000002</v>
      </c>
      <c r="BR115">
        <f>BD115/8.9</f>
        <v>0.84269662921348309</v>
      </c>
      <c r="BS115">
        <f>BE115/32</f>
        <v>0.85312500000000002</v>
      </c>
      <c r="BT115">
        <f>BF115/5.6</f>
        <v>0.94642857142857151</v>
      </c>
      <c r="BU115">
        <f>BG115/1.1</f>
        <v>0.90909090909090906</v>
      </c>
      <c r="BV115">
        <f>BH115/4.7</f>
        <v>1.0638297872340425</v>
      </c>
      <c r="BW115">
        <f>BI115/0.77</f>
        <v>0.88311688311688319</v>
      </c>
      <c r="BX115">
        <f>BJ115/4.4</f>
        <v>0.96590909090909083</v>
      </c>
      <c r="BY115">
        <f>AY115/27</f>
        <v>0.85185185185185186</v>
      </c>
      <c r="BZ115">
        <f>BK115/1</f>
        <v>0.88</v>
      </c>
      <c r="CA115">
        <f>BL115/2.9</f>
        <v>0.79310344827586199</v>
      </c>
      <c r="CB115">
        <f>BM115/0.4</f>
        <v>0.74999999999999989</v>
      </c>
      <c r="CC115">
        <f>BN115/2.8</f>
        <v>0.78571428571428581</v>
      </c>
      <c r="CD115">
        <f>BO115/0.43</f>
        <v>0.7441860465116279</v>
      </c>
    </row>
    <row r="116" spans="1:82" x14ac:dyDescent="0.25">
      <c r="A116" t="s">
        <v>447</v>
      </c>
      <c r="B116">
        <v>298.33</v>
      </c>
      <c r="C116" t="s">
        <v>417</v>
      </c>
      <c r="D116">
        <f t="shared" si="5"/>
        <v>0.85421412300683375</v>
      </c>
      <c r="E116">
        <f t="shared" si="8"/>
        <v>0.47835990888382696</v>
      </c>
      <c r="F116">
        <f t="shared" si="9"/>
        <v>15.945330296127564</v>
      </c>
      <c r="G116">
        <v>0.4</v>
      </c>
      <c r="H116">
        <v>400</v>
      </c>
      <c r="I116">
        <v>8.7799999999999994</v>
      </c>
      <c r="J116">
        <v>37</v>
      </c>
      <c r="K116">
        <v>380</v>
      </c>
      <c r="L116">
        <v>5</v>
      </c>
      <c r="M116">
        <v>7.4</v>
      </c>
      <c r="N116">
        <v>0.39</v>
      </c>
      <c r="O116" t="s">
        <v>65</v>
      </c>
      <c r="P116">
        <v>50</v>
      </c>
      <c r="Q116">
        <v>80</v>
      </c>
      <c r="R116">
        <v>9.8000000000000007</v>
      </c>
      <c r="S116">
        <v>16</v>
      </c>
      <c r="T116">
        <v>2.71</v>
      </c>
      <c r="U116">
        <v>25.6</v>
      </c>
      <c r="V116">
        <v>3.6</v>
      </c>
      <c r="W116">
        <v>0.1</v>
      </c>
      <c r="X116">
        <v>5.96</v>
      </c>
      <c r="Y116">
        <v>10</v>
      </c>
      <c r="Z116">
        <v>1.0900000000000001</v>
      </c>
      <c r="AA116" t="s">
        <v>85</v>
      </c>
      <c r="AB116">
        <v>7.5</v>
      </c>
      <c r="AC116">
        <v>0.09</v>
      </c>
      <c r="AD116">
        <v>13</v>
      </c>
      <c r="AE116">
        <v>22</v>
      </c>
      <c r="AF116">
        <v>7.4999999999999997E-2</v>
      </c>
      <c r="AG116">
        <v>32</v>
      </c>
      <c r="AH116">
        <v>270</v>
      </c>
      <c r="AI116" t="s">
        <v>67</v>
      </c>
      <c r="AJ116">
        <v>4600</v>
      </c>
      <c r="AK116">
        <v>2.1</v>
      </c>
      <c r="AL116">
        <v>20</v>
      </c>
      <c r="AM116" t="s">
        <v>68</v>
      </c>
      <c r="AN116">
        <v>30.7</v>
      </c>
      <c r="AO116">
        <v>4.9000000000000004</v>
      </c>
      <c r="AP116">
        <v>70.5</v>
      </c>
      <c r="AQ116">
        <v>1.2</v>
      </c>
      <c r="AR116" t="s">
        <v>69</v>
      </c>
      <c r="AS116">
        <v>18.2</v>
      </c>
      <c r="AT116">
        <v>4150</v>
      </c>
      <c r="AU116">
        <v>2.7</v>
      </c>
      <c r="AV116">
        <v>4.2</v>
      </c>
      <c r="AW116">
        <v>140</v>
      </c>
      <c r="AX116">
        <v>201</v>
      </c>
      <c r="AY116">
        <v>28</v>
      </c>
      <c r="AZ116">
        <v>20</v>
      </c>
      <c r="BA116">
        <v>164</v>
      </c>
      <c r="BB116">
        <v>51.7</v>
      </c>
      <c r="BC116">
        <v>103</v>
      </c>
      <c r="BD116">
        <v>12.2</v>
      </c>
      <c r="BE116">
        <v>44.2</v>
      </c>
      <c r="BF116">
        <v>7.7</v>
      </c>
      <c r="BG116">
        <v>1.4</v>
      </c>
      <c r="BH116">
        <v>6.2</v>
      </c>
      <c r="BI116">
        <v>0.8</v>
      </c>
      <c r="BJ116">
        <v>5.0999999999999996</v>
      </c>
      <c r="BK116">
        <v>0.94</v>
      </c>
      <c r="BL116">
        <v>2.75</v>
      </c>
      <c r="BM116">
        <v>0.35</v>
      </c>
      <c r="BN116">
        <v>2.7</v>
      </c>
      <c r="BO116">
        <v>0.38</v>
      </c>
      <c r="BP116">
        <f>BB116/38</f>
        <v>1.3605263157894738</v>
      </c>
      <c r="BQ116">
        <f>BC116/80</f>
        <v>1.2875000000000001</v>
      </c>
      <c r="BR116">
        <f>BD116/8.9</f>
        <v>1.3707865168539324</v>
      </c>
      <c r="BS116">
        <f>BE116/32</f>
        <v>1.3812500000000001</v>
      </c>
      <c r="BT116">
        <f>BF116/5.6</f>
        <v>1.3750000000000002</v>
      </c>
      <c r="BU116">
        <f>BG116/1.1</f>
        <v>1.2727272727272725</v>
      </c>
      <c r="BV116">
        <f>BH116/4.7</f>
        <v>1.3191489361702127</v>
      </c>
      <c r="BW116">
        <f>BI116/0.77</f>
        <v>1.0389610389610391</v>
      </c>
      <c r="BX116">
        <f>BJ116/4.4</f>
        <v>1.1590909090909089</v>
      </c>
      <c r="BY116">
        <f>AY116/27</f>
        <v>1.037037037037037</v>
      </c>
      <c r="BZ116">
        <f>BK116/1</f>
        <v>0.94</v>
      </c>
      <c r="CA116">
        <f>BL116/2.9</f>
        <v>0.94827586206896552</v>
      </c>
      <c r="CB116">
        <f>BM116/0.4</f>
        <v>0.87499999999999989</v>
      </c>
      <c r="CC116">
        <f>BN116/2.8</f>
        <v>0.96428571428571441</v>
      </c>
      <c r="CD116">
        <f>BO116/0.43</f>
        <v>0.88372093023255816</v>
      </c>
    </row>
    <row r="117" spans="1:82" x14ac:dyDescent="0.25">
      <c r="A117" t="s">
        <v>448</v>
      </c>
      <c r="B117">
        <v>299.10000000000002</v>
      </c>
      <c r="C117" t="s">
        <v>417</v>
      </c>
      <c r="D117" t="e">
        <f t="shared" si="5"/>
        <v>#VALUE!</v>
      </c>
      <c r="E117">
        <f t="shared" si="8"/>
        <v>0.79439252336448607</v>
      </c>
      <c r="F117">
        <f t="shared" si="9"/>
        <v>13.084112149532711</v>
      </c>
      <c r="G117" t="s">
        <v>69</v>
      </c>
      <c r="H117" t="e">
        <v>#VALUE!</v>
      </c>
      <c r="I117">
        <v>10.7</v>
      </c>
      <c r="J117">
        <v>14</v>
      </c>
      <c r="K117">
        <v>320</v>
      </c>
      <c r="L117">
        <v>8.5</v>
      </c>
      <c r="M117">
        <v>1.1000000000000001</v>
      </c>
      <c r="N117">
        <v>0.24</v>
      </c>
      <c r="O117" t="s">
        <v>65</v>
      </c>
      <c r="P117">
        <v>20</v>
      </c>
      <c r="Q117">
        <v>60</v>
      </c>
      <c r="R117">
        <v>12.8</v>
      </c>
      <c r="S117">
        <v>26</v>
      </c>
      <c r="T117">
        <v>2.81</v>
      </c>
      <c r="U117">
        <v>33.799999999999997</v>
      </c>
      <c r="V117">
        <v>6</v>
      </c>
      <c r="W117">
        <v>0.1</v>
      </c>
      <c r="X117">
        <v>6.44</v>
      </c>
      <c r="Y117">
        <v>20</v>
      </c>
      <c r="Z117">
        <v>1.28</v>
      </c>
      <c r="AA117" t="s">
        <v>85</v>
      </c>
      <c r="AB117" t="s">
        <v>65</v>
      </c>
      <c r="AC117">
        <v>7.0000000000000007E-2</v>
      </c>
      <c r="AD117">
        <v>19</v>
      </c>
      <c r="AE117">
        <v>22</v>
      </c>
      <c r="AF117">
        <v>0.08</v>
      </c>
      <c r="AG117">
        <v>10</v>
      </c>
      <c r="AH117">
        <v>287</v>
      </c>
      <c r="AI117" t="s">
        <v>67</v>
      </c>
      <c r="AJ117">
        <v>700</v>
      </c>
      <c r="AK117">
        <v>1.8</v>
      </c>
      <c r="AL117">
        <v>24</v>
      </c>
      <c r="AM117" t="s">
        <v>68</v>
      </c>
      <c r="AN117">
        <v>27.5</v>
      </c>
      <c r="AO117">
        <v>5.7</v>
      </c>
      <c r="AP117">
        <v>83.5</v>
      </c>
      <c r="AQ117">
        <v>1.5</v>
      </c>
      <c r="AR117" t="s">
        <v>69</v>
      </c>
      <c r="AS117">
        <v>24.1</v>
      </c>
      <c r="AT117">
        <v>5550.0000000000009</v>
      </c>
      <c r="AU117">
        <v>0.9</v>
      </c>
      <c r="AV117">
        <v>8.5</v>
      </c>
      <c r="AW117">
        <v>140</v>
      </c>
      <c r="AX117">
        <v>51</v>
      </c>
      <c r="AY117">
        <v>36</v>
      </c>
      <c r="AZ117">
        <v>30</v>
      </c>
      <c r="BA117">
        <v>268</v>
      </c>
      <c r="BB117">
        <v>47.6</v>
      </c>
      <c r="BC117">
        <v>98</v>
      </c>
      <c r="BD117">
        <v>12</v>
      </c>
      <c r="BE117">
        <v>45</v>
      </c>
      <c r="BF117">
        <v>9.4</v>
      </c>
      <c r="BG117">
        <v>1.85</v>
      </c>
      <c r="BH117">
        <v>9</v>
      </c>
      <c r="BI117">
        <v>1.2</v>
      </c>
      <c r="BJ117">
        <v>7.75</v>
      </c>
      <c r="BK117">
        <v>1.46</v>
      </c>
      <c r="BL117">
        <v>4.3499999999999996</v>
      </c>
      <c r="BM117">
        <v>0.6</v>
      </c>
      <c r="BN117">
        <v>4.5</v>
      </c>
      <c r="BO117">
        <v>0.66</v>
      </c>
      <c r="BP117">
        <f>BB117/38</f>
        <v>1.2526315789473685</v>
      </c>
      <c r="BQ117">
        <f>BC117/80</f>
        <v>1.2250000000000001</v>
      </c>
      <c r="BR117">
        <f>BD117/8.9</f>
        <v>1.348314606741573</v>
      </c>
      <c r="BS117">
        <f>BE117/32</f>
        <v>1.40625</v>
      </c>
      <c r="BT117">
        <f>BF117/5.6</f>
        <v>1.6785714285714288</v>
      </c>
      <c r="BU117">
        <f>BG117/1.1</f>
        <v>1.6818181818181817</v>
      </c>
      <c r="BV117">
        <f>BH117/4.7</f>
        <v>1.9148936170212765</v>
      </c>
      <c r="BW117">
        <f>BI117/0.77</f>
        <v>1.5584415584415583</v>
      </c>
      <c r="BX117">
        <f>BJ117/4.4</f>
        <v>1.7613636363636362</v>
      </c>
      <c r="BY117">
        <f>AY117/27</f>
        <v>1.3333333333333333</v>
      </c>
      <c r="BZ117">
        <f>BK117/1</f>
        <v>1.46</v>
      </c>
      <c r="CA117">
        <f>BL117/2.9</f>
        <v>1.5</v>
      </c>
      <c r="CB117">
        <f>BM117/0.4</f>
        <v>1.4999999999999998</v>
      </c>
      <c r="CC117">
        <f>BN117/2.8</f>
        <v>1.6071428571428572</v>
      </c>
      <c r="CD117">
        <f>BO117/0.43</f>
        <v>1.5348837209302326</v>
      </c>
    </row>
    <row r="118" spans="1:82" x14ac:dyDescent="0.25">
      <c r="A118" t="s">
        <v>449</v>
      </c>
      <c r="B118">
        <v>301.33999999999997</v>
      </c>
      <c r="C118" t="s">
        <v>417</v>
      </c>
      <c r="D118">
        <f t="shared" si="5"/>
        <v>8.771929824561403E-2</v>
      </c>
      <c r="E118">
        <f t="shared" si="8"/>
        <v>0.60526315789473684</v>
      </c>
      <c r="F118">
        <f t="shared" si="9"/>
        <v>15.789473684210526</v>
      </c>
      <c r="G118" t="s">
        <v>69</v>
      </c>
      <c r="H118" t="e">
        <v>#VALUE!</v>
      </c>
      <c r="I118">
        <v>11.4</v>
      </c>
      <c r="J118">
        <v>6</v>
      </c>
      <c r="K118">
        <v>480</v>
      </c>
      <c r="L118">
        <v>8</v>
      </c>
      <c r="M118">
        <v>0.3</v>
      </c>
      <c r="N118">
        <v>0.21</v>
      </c>
      <c r="O118" t="s">
        <v>65</v>
      </c>
      <c r="P118">
        <v>11</v>
      </c>
      <c r="Q118">
        <v>120</v>
      </c>
      <c r="R118">
        <v>16</v>
      </c>
      <c r="S118">
        <v>6</v>
      </c>
      <c r="T118">
        <v>5.29</v>
      </c>
      <c r="U118">
        <v>36.799999999999997</v>
      </c>
      <c r="V118">
        <v>5</v>
      </c>
      <c r="W118">
        <v>0.1</v>
      </c>
      <c r="X118">
        <v>6.72</v>
      </c>
      <c r="Y118">
        <v>10</v>
      </c>
      <c r="Z118">
        <v>1.18</v>
      </c>
      <c r="AA118" t="s">
        <v>85</v>
      </c>
      <c r="AB118">
        <v>1</v>
      </c>
      <c r="AC118">
        <v>0.09</v>
      </c>
      <c r="AD118">
        <v>20.5</v>
      </c>
      <c r="AE118">
        <v>20</v>
      </c>
      <c r="AF118">
        <v>0.09</v>
      </c>
      <c r="AG118">
        <v>11</v>
      </c>
      <c r="AH118">
        <v>357</v>
      </c>
      <c r="AI118" t="s">
        <v>67</v>
      </c>
      <c r="AJ118">
        <v>100</v>
      </c>
      <c r="AK118">
        <v>2.2999999999999998</v>
      </c>
      <c r="AL118">
        <v>29</v>
      </c>
      <c r="AM118" t="s">
        <v>68</v>
      </c>
      <c r="AN118">
        <v>25.4</v>
      </c>
      <c r="AO118">
        <v>7.8</v>
      </c>
      <c r="AP118">
        <v>119</v>
      </c>
      <c r="AQ118">
        <v>1.9</v>
      </c>
      <c r="AR118" t="s">
        <v>69</v>
      </c>
      <c r="AS118">
        <v>31.6</v>
      </c>
      <c r="AT118">
        <v>6100</v>
      </c>
      <c r="AU118">
        <v>1</v>
      </c>
      <c r="AV118">
        <v>6.9</v>
      </c>
      <c r="AW118">
        <v>180</v>
      </c>
      <c r="AX118">
        <v>27</v>
      </c>
      <c r="AY118">
        <v>39</v>
      </c>
      <c r="AZ118">
        <v>30</v>
      </c>
      <c r="BA118">
        <v>212</v>
      </c>
      <c r="BB118">
        <v>88.6</v>
      </c>
      <c r="BC118">
        <v>194</v>
      </c>
      <c r="BD118">
        <v>21.2</v>
      </c>
      <c r="BE118">
        <v>78.3</v>
      </c>
      <c r="BF118">
        <v>13.2</v>
      </c>
      <c r="BG118">
        <v>2.4500000000000002</v>
      </c>
      <c r="BH118">
        <v>11</v>
      </c>
      <c r="BI118">
        <v>1.28</v>
      </c>
      <c r="BJ118">
        <v>7.7</v>
      </c>
      <c r="BK118">
        <v>1.4</v>
      </c>
      <c r="BL118">
        <v>4.2</v>
      </c>
      <c r="BM118">
        <v>0.55000000000000004</v>
      </c>
      <c r="BN118">
        <v>3.95</v>
      </c>
      <c r="BO118">
        <v>0.56000000000000005</v>
      </c>
      <c r="BP118">
        <f>BB118/38</f>
        <v>2.331578947368421</v>
      </c>
      <c r="BQ118">
        <f>BC118/80</f>
        <v>2.4249999999999998</v>
      </c>
      <c r="BR118">
        <f>BD118/8.9</f>
        <v>2.3820224719101124</v>
      </c>
      <c r="BS118">
        <f>BE118/32</f>
        <v>2.4468749999999999</v>
      </c>
      <c r="BT118">
        <f>BF118/5.6</f>
        <v>2.3571428571428572</v>
      </c>
      <c r="BU118">
        <f>BG118/1.1</f>
        <v>2.2272727272727271</v>
      </c>
      <c r="BV118">
        <f>BH118/4.7</f>
        <v>2.3404255319148937</v>
      </c>
      <c r="BW118">
        <f>BI118/0.77</f>
        <v>1.6623376623376622</v>
      </c>
      <c r="BX118">
        <f>BJ118/4.4</f>
        <v>1.75</v>
      </c>
      <c r="BY118">
        <f>AY118/27</f>
        <v>1.4444444444444444</v>
      </c>
      <c r="BZ118">
        <f>BK118/1</f>
        <v>1.4</v>
      </c>
      <c r="CA118">
        <f>BL118/2.9</f>
        <v>1.4482758620689655</v>
      </c>
      <c r="CB118">
        <f>BM118/0.4</f>
        <v>1.375</v>
      </c>
      <c r="CC118">
        <f>BN118/2.8</f>
        <v>1.4107142857142858</v>
      </c>
      <c r="CD118">
        <f>BO118/0.43</f>
        <v>1.3023255813953489</v>
      </c>
    </row>
    <row r="119" spans="1:82" x14ac:dyDescent="0.25">
      <c r="A119" t="s">
        <v>450</v>
      </c>
      <c r="B119">
        <v>303.11</v>
      </c>
      <c r="C119" t="s">
        <v>417</v>
      </c>
      <c r="D119">
        <f t="shared" si="5"/>
        <v>9.9009900990099015E-2</v>
      </c>
      <c r="E119">
        <f t="shared" si="8"/>
        <v>0.48514851485148519</v>
      </c>
      <c r="F119">
        <f t="shared" si="9"/>
        <v>13.861386138613861</v>
      </c>
      <c r="G119" t="s">
        <v>69</v>
      </c>
      <c r="H119" t="e">
        <v>#VALUE!</v>
      </c>
      <c r="I119">
        <v>10.1</v>
      </c>
      <c r="J119">
        <v>4</v>
      </c>
      <c r="K119">
        <v>420</v>
      </c>
      <c r="L119">
        <v>5.5</v>
      </c>
      <c r="M119">
        <v>0.2</v>
      </c>
      <c r="N119">
        <v>0.17</v>
      </c>
      <c r="O119" t="s">
        <v>65</v>
      </c>
      <c r="P119">
        <v>16</v>
      </c>
      <c r="Q119">
        <v>80</v>
      </c>
      <c r="R119">
        <v>12.7</v>
      </c>
      <c r="S119" t="s">
        <v>81</v>
      </c>
      <c r="T119">
        <v>5.25</v>
      </c>
      <c r="U119">
        <v>29.8</v>
      </c>
      <c r="V119">
        <v>3.6</v>
      </c>
      <c r="W119">
        <v>0.1</v>
      </c>
      <c r="X119">
        <v>6.44</v>
      </c>
      <c r="Y119">
        <v>10</v>
      </c>
      <c r="Z119">
        <v>1.1100000000000001</v>
      </c>
      <c r="AA119" t="s">
        <v>85</v>
      </c>
      <c r="AB119">
        <v>1</v>
      </c>
      <c r="AC119">
        <v>0.08</v>
      </c>
      <c r="AD119">
        <v>16</v>
      </c>
      <c r="AE119">
        <v>22</v>
      </c>
      <c r="AF119">
        <v>7.0000000000000007E-2</v>
      </c>
      <c r="AG119">
        <v>9</v>
      </c>
      <c r="AH119">
        <v>308</v>
      </c>
      <c r="AI119" t="s">
        <v>67</v>
      </c>
      <c r="AJ119" t="s">
        <v>77</v>
      </c>
      <c r="AK119">
        <v>2.2000000000000002</v>
      </c>
      <c r="AL119">
        <v>24</v>
      </c>
      <c r="AM119" t="s">
        <v>68</v>
      </c>
      <c r="AN119">
        <v>27.6</v>
      </c>
      <c r="AO119">
        <v>5.2</v>
      </c>
      <c r="AP119">
        <v>85.5</v>
      </c>
      <c r="AQ119">
        <v>1.5</v>
      </c>
      <c r="AR119" t="s">
        <v>69</v>
      </c>
      <c r="AS119">
        <v>21.1</v>
      </c>
      <c r="AT119">
        <v>4650</v>
      </c>
      <c r="AU119">
        <v>0.9</v>
      </c>
      <c r="AV119">
        <v>4.9000000000000004</v>
      </c>
      <c r="AW119">
        <v>140</v>
      </c>
      <c r="AX119">
        <v>51</v>
      </c>
      <c r="AY119">
        <v>31</v>
      </c>
      <c r="AZ119">
        <v>26</v>
      </c>
      <c r="BA119">
        <v>163</v>
      </c>
      <c r="BB119">
        <v>56.6</v>
      </c>
      <c r="BC119">
        <v>113</v>
      </c>
      <c r="BD119">
        <v>13.5</v>
      </c>
      <c r="BE119">
        <v>50</v>
      </c>
      <c r="BF119">
        <v>9.1</v>
      </c>
      <c r="BG119">
        <v>1.7</v>
      </c>
      <c r="BH119">
        <v>7.8</v>
      </c>
      <c r="BI119">
        <v>0.96</v>
      </c>
      <c r="BJ119">
        <v>6</v>
      </c>
      <c r="BK119">
        <v>1.1200000000000001</v>
      </c>
      <c r="BL119">
        <v>3.25</v>
      </c>
      <c r="BM119">
        <v>0.45</v>
      </c>
      <c r="BN119">
        <v>3.15</v>
      </c>
      <c r="BO119">
        <v>0.5</v>
      </c>
      <c r="BP119">
        <f>BB119/38</f>
        <v>1.4894736842105263</v>
      </c>
      <c r="BQ119">
        <f>BC119/80</f>
        <v>1.4125000000000001</v>
      </c>
      <c r="BR119">
        <f>BD119/8.9</f>
        <v>1.5168539325842696</v>
      </c>
      <c r="BS119">
        <f>BE119/32</f>
        <v>1.5625</v>
      </c>
      <c r="BT119">
        <f>BF119/5.6</f>
        <v>1.625</v>
      </c>
      <c r="BU119">
        <f>BG119/1.1</f>
        <v>1.5454545454545452</v>
      </c>
      <c r="BV119">
        <f>BH119/4.7</f>
        <v>1.6595744680851063</v>
      </c>
      <c r="BW119">
        <f>BI119/0.77</f>
        <v>1.2467532467532467</v>
      </c>
      <c r="BX119">
        <f>BJ119/4.4</f>
        <v>1.3636363636363635</v>
      </c>
      <c r="BY119">
        <f>AY119/27</f>
        <v>1.1481481481481481</v>
      </c>
      <c r="BZ119">
        <f>BK119/1</f>
        <v>1.1200000000000001</v>
      </c>
      <c r="CA119">
        <f>BL119/2.9</f>
        <v>1.1206896551724139</v>
      </c>
      <c r="CB119">
        <f>BM119/0.4</f>
        <v>1.125</v>
      </c>
      <c r="CC119">
        <f>BN119/2.8</f>
        <v>1.125</v>
      </c>
      <c r="CD119">
        <f>BO119/0.43</f>
        <v>1.1627906976744187</v>
      </c>
    </row>
    <row r="120" spans="1:82" x14ac:dyDescent="0.25">
      <c r="A120" t="s">
        <v>451</v>
      </c>
      <c r="B120">
        <v>304.89999999999998</v>
      </c>
      <c r="C120" t="s">
        <v>417</v>
      </c>
      <c r="D120">
        <f t="shared" si="5"/>
        <v>0.10775862068965518</v>
      </c>
      <c r="E120">
        <f t="shared" si="8"/>
        <v>0.47413793103448282</v>
      </c>
      <c r="F120">
        <f t="shared" si="9"/>
        <v>12.931034482758621</v>
      </c>
      <c r="G120" t="s">
        <v>69</v>
      </c>
      <c r="H120" t="e">
        <v>#VALUE!</v>
      </c>
      <c r="I120">
        <v>9.2799999999999994</v>
      </c>
      <c r="J120">
        <v>4</v>
      </c>
      <c r="K120">
        <v>400</v>
      </c>
      <c r="L120">
        <v>6.5</v>
      </c>
      <c r="M120" t="s">
        <v>67</v>
      </c>
      <c r="N120">
        <v>0.14000000000000001</v>
      </c>
      <c r="O120" t="s">
        <v>65</v>
      </c>
      <c r="P120">
        <v>18</v>
      </c>
      <c r="Q120">
        <v>80</v>
      </c>
      <c r="R120">
        <v>13.1</v>
      </c>
      <c r="S120">
        <v>32</v>
      </c>
      <c r="T120">
        <v>3.9</v>
      </c>
      <c r="U120">
        <v>29.2</v>
      </c>
      <c r="V120">
        <v>4.2</v>
      </c>
      <c r="W120">
        <v>0.1</v>
      </c>
      <c r="X120">
        <v>6.07</v>
      </c>
      <c r="Y120">
        <v>10</v>
      </c>
      <c r="Z120">
        <v>1.0900000000000001</v>
      </c>
      <c r="AA120" t="s">
        <v>85</v>
      </c>
      <c r="AB120">
        <v>1</v>
      </c>
      <c r="AC120">
        <v>0.09</v>
      </c>
      <c r="AD120">
        <v>16</v>
      </c>
      <c r="AE120">
        <v>28</v>
      </c>
      <c r="AF120">
        <v>0.06</v>
      </c>
      <c r="AG120">
        <v>8</v>
      </c>
      <c r="AH120">
        <v>307</v>
      </c>
      <c r="AI120" t="s">
        <v>67</v>
      </c>
      <c r="AJ120" t="s">
        <v>77</v>
      </c>
      <c r="AK120">
        <v>1.8</v>
      </c>
      <c r="AL120">
        <v>23</v>
      </c>
      <c r="AM120" t="s">
        <v>68</v>
      </c>
      <c r="AN120">
        <v>29.9</v>
      </c>
      <c r="AO120">
        <v>5.3</v>
      </c>
      <c r="AP120">
        <v>79</v>
      </c>
      <c r="AQ120">
        <v>1.4</v>
      </c>
      <c r="AR120" t="s">
        <v>69</v>
      </c>
      <c r="AS120">
        <v>21</v>
      </c>
      <c r="AT120">
        <v>4450</v>
      </c>
      <c r="AU120">
        <v>0.9</v>
      </c>
      <c r="AV120">
        <v>4.4000000000000004</v>
      </c>
      <c r="AW120">
        <v>120</v>
      </c>
      <c r="AX120">
        <v>78</v>
      </c>
      <c r="AY120">
        <v>34</v>
      </c>
      <c r="AZ120">
        <v>30</v>
      </c>
      <c r="BA120">
        <v>183</v>
      </c>
      <c r="BB120">
        <v>53</v>
      </c>
      <c r="BC120">
        <v>106</v>
      </c>
      <c r="BD120">
        <v>12.6</v>
      </c>
      <c r="BE120">
        <v>46.5</v>
      </c>
      <c r="BF120">
        <v>8.5</v>
      </c>
      <c r="BG120">
        <v>1.6</v>
      </c>
      <c r="BH120">
        <v>7.4</v>
      </c>
      <c r="BI120">
        <v>0.94</v>
      </c>
      <c r="BJ120">
        <v>5.95</v>
      </c>
      <c r="BK120">
        <v>1.1200000000000001</v>
      </c>
      <c r="BL120">
        <v>3.35</v>
      </c>
      <c r="BM120">
        <v>0.45</v>
      </c>
      <c r="BN120">
        <v>3.1</v>
      </c>
      <c r="BO120">
        <v>0.44</v>
      </c>
      <c r="BP120">
        <f>BB120/38</f>
        <v>1.3947368421052631</v>
      </c>
      <c r="BQ120">
        <f>BC120/80</f>
        <v>1.325</v>
      </c>
      <c r="BR120">
        <f>BD120/8.9</f>
        <v>1.4157303370786516</v>
      </c>
      <c r="BS120">
        <f>BE120/32</f>
        <v>1.453125</v>
      </c>
      <c r="BT120">
        <f>BF120/5.6</f>
        <v>1.517857142857143</v>
      </c>
      <c r="BU120">
        <f>BG120/1.1</f>
        <v>1.4545454545454546</v>
      </c>
      <c r="BV120">
        <f>BH120/4.7</f>
        <v>1.574468085106383</v>
      </c>
      <c r="BW120">
        <f>BI120/0.77</f>
        <v>1.2207792207792207</v>
      </c>
      <c r="BX120">
        <f>BJ120/4.4</f>
        <v>1.3522727272727273</v>
      </c>
      <c r="BY120">
        <f>AY120/27</f>
        <v>1.2592592592592593</v>
      </c>
      <c r="BZ120">
        <f>BK120/1</f>
        <v>1.1200000000000001</v>
      </c>
      <c r="CA120">
        <f>BL120/2.9</f>
        <v>1.1551724137931034</v>
      </c>
      <c r="CB120">
        <f>BM120/0.4</f>
        <v>1.125</v>
      </c>
      <c r="CC120">
        <f>BN120/2.8</f>
        <v>1.1071428571428572</v>
      </c>
      <c r="CD120">
        <f>BO120/0.43</f>
        <v>1.0232558139534884</v>
      </c>
    </row>
    <row r="121" spans="1:82" x14ac:dyDescent="0.25">
      <c r="A121" t="s">
        <v>452</v>
      </c>
      <c r="B121">
        <v>306.52999999999997</v>
      </c>
      <c r="C121" t="s">
        <v>417</v>
      </c>
      <c r="D121">
        <f t="shared" si="5"/>
        <v>0.15</v>
      </c>
      <c r="E121">
        <f t="shared" si="8"/>
        <v>0.49000000000000005</v>
      </c>
      <c r="F121">
        <f t="shared" si="9"/>
        <v>14</v>
      </c>
      <c r="G121" t="s">
        <v>69</v>
      </c>
      <c r="H121" t="e">
        <v>#VALUE!</v>
      </c>
      <c r="I121">
        <v>10</v>
      </c>
      <c r="J121">
        <v>4</v>
      </c>
      <c r="K121">
        <v>420</v>
      </c>
      <c r="L121">
        <v>6.5</v>
      </c>
      <c r="M121" t="s">
        <v>67</v>
      </c>
      <c r="N121">
        <v>0.19</v>
      </c>
      <c r="O121" t="s">
        <v>65</v>
      </c>
      <c r="P121">
        <v>19</v>
      </c>
      <c r="Q121">
        <v>80</v>
      </c>
      <c r="R121">
        <v>13.1</v>
      </c>
      <c r="S121">
        <v>46</v>
      </c>
      <c r="T121">
        <v>4.13</v>
      </c>
      <c r="U121">
        <v>30.6</v>
      </c>
      <c r="V121">
        <v>4.2</v>
      </c>
      <c r="W121">
        <v>0.1</v>
      </c>
      <c r="X121">
        <v>6.52</v>
      </c>
      <c r="Y121">
        <v>10</v>
      </c>
      <c r="Z121">
        <v>1.19</v>
      </c>
      <c r="AA121" t="s">
        <v>85</v>
      </c>
      <c r="AB121">
        <v>1.5</v>
      </c>
      <c r="AC121">
        <v>0.08</v>
      </c>
      <c r="AD121">
        <v>16</v>
      </c>
      <c r="AE121">
        <v>24</v>
      </c>
      <c r="AF121">
        <v>7.4999999999999997E-2</v>
      </c>
      <c r="AG121">
        <v>8</v>
      </c>
      <c r="AH121">
        <v>304</v>
      </c>
      <c r="AI121" t="s">
        <v>67</v>
      </c>
      <c r="AJ121">
        <v>100</v>
      </c>
      <c r="AK121">
        <v>1.7</v>
      </c>
      <c r="AL121">
        <v>24</v>
      </c>
      <c r="AM121" t="s">
        <v>68</v>
      </c>
      <c r="AN121">
        <v>28.2</v>
      </c>
      <c r="AO121">
        <v>5.5</v>
      </c>
      <c r="AP121">
        <v>80.5</v>
      </c>
      <c r="AQ121">
        <v>1.4</v>
      </c>
      <c r="AR121" t="s">
        <v>69</v>
      </c>
      <c r="AS121">
        <v>22</v>
      </c>
      <c r="AT121">
        <v>4900</v>
      </c>
      <c r="AU121">
        <v>0.9</v>
      </c>
      <c r="AV121">
        <v>4.9000000000000004</v>
      </c>
      <c r="AW121">
        <v>140</v>
      </c>
      <c r="AX121">
        <v>75</v>
      </c>
      <c r="AY121">
        <v>31</v>
      </c>
      <c r="AZ121">
        <v>28</v>
      </c>
      <c r="BA121">
        <v>172</v>
      </c>
      <c r="BB121">
        <v>54.7</v>
      </c>
      <c r="BC121">
        <v>108</v>
      </c>
      <c r="BD121">
        <v>13.1</v>
      </c>
      <c r="BE121">
        <v>47.3</v>
      </c>
      <c r="BF121">
        <v>8.9</v>
      </c>
      <c r="BG121">
        <v>1.75</v>
      </c>
      <c r="BH121">
        <v>8</v>
      </c>
      <c r="BI121">
        <v>1.06</v>
      </c>
      <c r="BJ121">
        <v>6.2</v>
      </c>
      <c r="BK121">
        <v>1.1399999999999999</v>
      </c>
      <c r="BL121">
        <v>3.3</v>
      </c>
      <c r="BM121">
        <v>0.45</v>
      </c>
      <c r="BN121">
        <v>3.15</v>
      </c>
      <c r="BO121">
        <v>0.44</v>
      </c>
      <c r="BP121">
        <f>BB121/38</f>
        <v>1.4394736842105265</v>
      </c>
      <c r="BQ121">
        <f>BC121/80</f>
        <v>1.35</v>
      </c>
      <c r="BR121">
        <f>BD121/8.9</f>
        <v>1.4719101123595504</v>
      </c>
      <c r="BS121">
        <f>BE121/32</f>
        <v>1.4781249999999999</v>
      </c>
      <c r="BT121">
        <f>BF121/5.6</f>
        <v>1.5892857142857144</v>
      </c>
      <c r="BU121">
        <f>BG121/1.1</f>
        <v>1.5909090909090908</v>
      </c>
      <c r="BV121">
        <f>BH121/4.7</f>
        <v>1.7021276595744681</v>
      </c>
      <c r="BW121">
        <f>BI121/0.77</f>
        <v>1.3766233766233766</v>
      </c>
      <c r="BX121">
        <f>BJ121/4.4</f>
        <v>1.4090909090909089</v>
      </c>
      <c r="BY121">
        <f>AY121/27</f>
        <v>1.1481481481481481</v>
      </c>
      <c r="BZ121">
        <f>BK121/1</f>
        <v>1.1399999999999999</v>
      </c>
      <c r="CA121">
        <f>BL121/2.9</f>
        <v>1.1379310344827587</v>
      </c>
      <c r="CB121">
        <f>BM121/0.4</f>
        <v>1.125</v>
      </c>
      <c r="CC121">
        <f>BN121/2.8</f>
        <v>1.125</v>
      </c>
      <c r="CD121">
        <f>BO121/0.43</f>
        <v>1.0232558139534884</v>
      </c>
    </row>
    <row r="122" spans="1:82" x14ac:dyDescent="0.25">
      <c r="A122" t="s">
        <v>453</v>
      </c>
      <c r="B122">
        <v>309.25</v>
      </c>
      <c r="C122" t="s">
        <v>417</v>
      </c>
      <c r="D122">
        <f t="shared" si="5"/>
        <v>0.42507970244420828</v>
      </c>
      <c r="E122">
        <f t="shared" si="8"/>
        <v>0.47821466524973433</v>
      </c>
      <c r="F122">
        <f t="shared" si="9"/>
        <v>17.00318809776833</v>
      </c>
      <c r="G122" t="s">
        <v>69</v>
      </c>
      <c r="H122" t="e">
        <v>#VALUE!</v>
      </c>
      <c r="I122">
        <v>9.41</v>
      </c>
      <c r="J122">
        <v>6</v>
      </c>
      <c r="K122">
        <v>400</v>
      </c>
      <c r="L122">
        <v>6</v>
      </c>
      <c r="M122">
        <v>0.6</v>
      </c>
      <c r="N122">
        <v>0.21</v>
      </c>
      <c r="O122" t="s">
        <v>65</v>
      </c>
      <c r="P122">
        <v>15</v>
      </c>
      <c r="Q122">
        <v>80</v>
      </c>
      <c r="R122">
        <v>16.600000000000001</v>
      </c>
      <c r="S122">
        <v>10</v>
      </c>
      <c r="T122">
        <v>7.48</v>
      </c>
      <c r="U122">
        <v>27.2</v>
      </c>
      <c r="V122">
        <v>3.6</v>
      </c>
      <c r="W122">
        <v>0.1</v>
      </c>
      <c r="X122">
        <v>6.09</v>
      </c>
      <c r="Y122">
        <v>10</v>
      </c>
      <c r="Z122">
        <v>1.05</v>
      </c>
      <c r="AA122" t="s">
        <v>85</v>
      </c>
      <c r="AB122">
        <v>4</v>
      </c>
      <c r="AC122">
        <v>0.08</v>
      </c>
      <c r="AD122">
        <v>13.5</v>
      </c>
      <c r="AE122">
        <v>24</v>
      </c>
      <c r="AF122">
        <v>0.09</v>
      </c>
      <c r="AG122">
        <v>12</v>
      </c>
      <c r="AH122">
        <v>315</v>
      </c>
      <c r="AI122" t="s">
        <v>67</v>
      </c>
      <c r="AJ122" t="s">
        <v>77</v>
      </c>
      <c r="AK122">
        <v>3.5</v>
      </c>
      <c r="AL122">
        <v>23</v>
      </c>
      <c r="AM122" t="s">
        <v>68</v>
      </c>
      <c r="AN122">
        <v>27.1</v>
      </c>
      <c r="AO122">
        <v>5</v>
      </c>
      <c r="AP122">
        <v>76.5</v>
      </c>
      <c r="AQ122">
        <v>1.3</v>
      </c>
      <c r="AR122" t="s">
        <v>69</v>
      </c>
      <c r="AS122">
        <v>19.399999999999999</v>
      </c>
      <c r="AT122">
        <v>4250</v>
      </c>
      <c r="AU122">
        <v>1</v>
      </c>
      <c r="AV122">
        <v>4.5</v>
      </c>
      <c r="AW122">
        <v>160</v>
      </c>
      <c r="AX122">
        <v>45</v>
      </c>
      <c r="AY122">
        <v>31</v>
      </c>
      <c r="AZ122">
        <v>34</v>
      </c>
      <c r="BA122">
        <v>148</v>
      </c>
      <c r="BB122">
        <v>49.4</v>
      </c>
      <c r="BC122">
        <v>98.9</v>
      </c>
      <c r="BD122">
        <v>11.7</v>
      </c>
      <c r="BE122">
        <v>43</v>
      </c>
      <c r="BF122">
        <v>7.95</v>
      </c>
      <c r="BG122">
        <v>1.5</v>
      </c>
      <c r="BH122">
        <v>7.2</v>
      </c>
      <c r="BI122">
        <v>0.94</v>
      </c>
      <c r="BJ122">
        <v>5.45</v>
      </c>
      <c r="BK122">
        <v>1</v>
      </c>
      <c r="BL122">
        <v>2.9</v>
      </c>
      <c r="BM122">
        <v>0.35</v>
      </c>
      <c r="BN122">
        <v>2.75</v>
      </c>
      <c r="BO122">
        <v>0.42</v>
      </c>
      <c r="BP122">
        <f>BB122/38</f>
        <v>1.3</v>
      </c>
      <c r="BQ122">
        <f>BC122/80</f>
        <v>1.2362500000000001</v>
      </c>
      <c r="BR122">
        <f>BD122/8.9</f>
        <v>1.3146067415730336</v>
      </c>
      <c r="BS122">
        <f>BE122/32</f>
        <v>1.34375</v>
      </c>
      <c r="BT122">
        <f>BF122/5.6</f>
        <v>1.4196428571428572</v>
      </c>
      <c r="BU122">
        <f>BG122/1.1</f>
        <v>1.3636363636363635</v>
      </c>
      <c r="BV122">
        <f>BH122/4.7</f>
        <v>1.5319148936170213</v>
      </c>
      <c r="BW122">
        <f>BI122/0.77</f>
        <v>1.2207792207792207</v>
      </c>
      <c r="BX122">
        <f>BJ122/4.4</f>
        <v>1.2386363636363635</v>
      </c>
      <c r="BY122">
        <f>AY122/27</f>
        <v>1.1481481481481481</v>
      </c>
      <c r="BZ122">
        <f>BK122/1</f>
        <v>1</v>
      </c>
      <c r="CA122">
        <f>BL122/2.9</f>
        <v>1</v>
      </c>
      <c r="CB122">
        <f>BM122/0.4</f>
        <v>0.87499999999999989</v>
      </c>
      <c r="CC122">
        <f>BN122/2.8</f>
        <v>0.98214285714285721</v>
      </c>
      <c r="CD122">
        <f>BO122/0.43</f>
        <v>0.97674418604651159</v>
      </c>
    </row>
    <row r="123" spans="1:82" x14ac:dyDescent="0.25">
      <c r="A123" t="s">
        <v>454</v>
      </c>
      <c r="B123">
        <v>310.79000000000002</v>
      </c>
      <c r="C123" t="s">
        <v>417</v>
      </c>
      <c r="D123">
        <f t="shared" si="5"/>
        <v>0.77002053388090352</v>
      </c>
      <c r="E123">
        <f t="shared" si="8"/>
        <v>0.44147843942505133</v>
      </c>
      <c r="F123">
        <f t="shared" si="9"/>
        <v>16.427104722792606</v>
      </c>
      <c r="G123" t="s">
        <v>69</v>
      </c>
      <c r="H123" t="e">
        <v>#VALUE!</v>
      </c>
      <c r="I123">
        <v>9.74</v>
      </c>
      <c r="J123">
        <v>12</v>
      </c>
      <c r="K123">
        <v>380</v>
      </c>
      <c r="L123">
        <v>8</v>
      </c>
      <c r="M123">
        <v>0.5</v>
      </c>
      <c r="N123">
        <v>0.18</v>
      </c>
      <c r="O123" t="s">
        <v>65</v>
      </c>
      <c r="P123">
        <v>16</v>
      </c>
      <c r="Q123">
        <v>80</v>
      </c>
      <c r="R123">
        <v>20.6</v>
      </c>
      <c r="S123">
        <v>10</v>
      </c>
      <c r="T123">
        <v>10.3</v>
      </c>
      <c r="U123">
        <v>29.6</v>
      </c>
      <c r="V123">
        <v>3.6</v>
      </c>
      <c r="W123">
        <v>0.1</v>
      </c>
      <c r="X123">
        <v>6.06</v>
      </c>
      <c r="Y123">
        <v>10</v>
      </c>
      <c r="Z123">
        <v>1.04</v>
      </c>
      <c r="AA123" t="s">
        <v>85</v>
      </c>
      <c r="AB123">
        <v>7.5</v>
      </c>
      <c r="AC123">
        <v>0.09</v>
      </c>
      <c r="AD123">
        <v>14.5</v>
      </c>
      <c r="AE123">
        <v>20</v>
      </c>
      <c r="AF123">
        <v>0.08</v>
      </c>
      <c r="AG123">
        <v>16</v>
      </c>
      <c r="AH123">
        <v>335</v>
      </c>
      <c r="AI123" t="s">
        <v>67</v>
      </c>
      <c r="AJ123" t="s">
        <v>77</v>
      </c>
      <c r="AK123">
        <v>5.4</v>
      </c>
      <c r="AL123">
        <v>24</v>
      </c>
      <c r="AM123" t="s">
        <v>68</v>
      </c>
      <c r="AN123">
        <v>24.6</v>
      </c>
      <c r="AO123">
        <v>5.4</v>
      </c>
      <c r="AP123">
        <v>89.5</v>
      </c>
      <c r="AQ123">
        <v>1.3</v>
      </c>
      <c r="AR123" t="s">
        <v>69</v>
      </c>
      <c r="AS123">
        <v>21.2</v>
      </c>
      <c r="AT123">
        <v>4450</v>
      </c>
      <c r="AU123">
        <v>1</v>
      </c>
      <c r="AV123">
        <v>4.3</v>
      </c>
      <c r="AW123">
        <v>160</v>
      </c>
      <c r="AX123">
        <v>30</v>
      </c>
      <c r="AY123">
        <v>32</v>
      </c>
      <c r="AZ123">
        <v>34</v>
      </c>
      <c r="BA123">
        <v>157</v>
      </c>
      <c r="BB123">
        <v>55.1</v>
      </c>
      <c r="BC123">
        <v>110</v>
      </c>
      <c r="BD123">
        <v>12.9</v>
      </c>
      <c r="BE123">
        <v>46.2</v>
      </c>
      <c r="BF123">
        <v>7.95</v>
      </c>
      <c r="BG123">
        <v>1.5</v>
      </c>
      <c r="BH123">
        <v>6.8</v>
      </c>
      <c r="BI123">
        <v>0.86</v>
      </c>
      <c r="BJ123">
        <v>5.55</v>
      </c>
      <c r="BK123">
        <v>1.04</v>
      </c>
      <c r="BL123">
        <v>3.2</v>
      </c>
      <c r="BM123">
        <v>0.4</v>
      </c>
      <c r="BN123">
        <v>2.95</v>
      </c>
      <c r="BO123">
        <v>0.42</v>
      </c>
      <c r="BP123">
        <f>BB123/38</f>
        <v>1.45</v>
      </c>
      <c r="BQ123">
        <f>BC123/80</f>
        <v>1.375</v>
      </c>
      <c r="BR123">
        <f>BD123/8.9</f>
        <v>1.449438202247191</v>
      </c>
      <c r="BS123">
        <f>BE123/32</f>
        <v>1.4437500000000001</v>
      </c>
      <c r="BT123">
        <f>BF123/5.6</f>
        <v>1.4196428571428572</v>
      </c>
      <c r="BU123">
        <f>BG123/1.1</f>
        <v>1.3636363636363635</v>
      </c>
      <c r="BV123">
        <f>BH123/4.7</f>
        <v>1.4468085106382977</v>
      </c>
      <c r="BW123">
        <f>BI123/0.77</f>
        <v>1.1168831168831168</v>
      </c>
      <c r="BX123">
        <f>BJ123/4.4</f>
        <v>1.2613636363636362</v>
      </c>
      <c r="BY123">
        <f>AY123/27</f>
        <v>1.1851851851851851</v>
      </c>
      <c r="BZ123">
        <f>BK123/1</f>
        <v>1.04</v>
      </c>
      <c r="CA123">
        <f>BL123/2.9</f>
        <v>1.103448275862069</v>
      </c>
      <c r="CB123">
        <f>BM123/0.4</f>
        <v>1</v>
      </c>
      <c r="CC123">
        <f>BN123/2.8</f>
        <v>1.0535714285714286</v>
      </c>
      <c r="CD123">
        <f>BO123/0.43</f>
        <v>0.97674418604651159</v>
      </c>
    </row>
    <row r="124" spans="1:82" x14ac:dyDescent="0.25">
      <c r="A124" t="s">
        <v>455</v>
      </c>
      <c r="B124">
        <v>311.17</v>
      </c>
      <c r="C124" t="s">
        <v>417</v>
      </c>
      <c r="D124">
        <f t="shared" si="5"/>
        <v>0.59405940594059403</v>
      </c>
      <c r="E124">
        <f t="shared" si="8"/>
        <v>0.42574257425742573</v>
      </c>
      <c r="F124">
        <f t="shared" si="9"/>
        <v>15.841584158415841</v>
      </c>
      <c r="G124" t="s">
        <v>69</v>
      </c>
      <c r="H124" t="e">
        <v>#VALUE!</v>
      </c>
      <c r="I124">
        <v>10.1</v>
      </c>
      <c r="J124">
        <v>17</v>
      </c>
      <c r="K124">
        <v>380</v>
      </c>
      <c r="L124">
        <v>7</v>
      </c>
      <c r="M124">
        <v>1</v>
      </c>
      <c r="N124">
        <v>0.2</v>
      </c>
      <c r="O124" t="s">
        <v>65</v>
      </c>
      <c r="P124">
        <v>20</v>
      </c>
      <c r="Q124">
        <v>80</v>
      </c>
      <c r="R124">
        <v>22.5</v>
      </c>
      <c r="S124">
        <v>16</v>
      </c>
      <c r="T124">
        <v>8.91</v>
      </c>
      <c r="U124">
        <v>30.8</v>
      </c>
      <c r="V124">
        <v>4.2</v>
      </c>
      <c r="W124">
        <v>0.1</v>
      </c>
      <c r="X124">
        <v>6.08</v>
      </c>
      <c r="Y124">
        <v>10</v>
      </c>
      <c r="Z124">
        <v>1.02</v>
      </c>
      <c r="AA124" t="s">
        <v>85</v>
      </c>
      <c r="AB124">
        <v>6</v>
      </c>
      <c r="AC124">
        <v>0.08</v>
      </c>
      <c r="AD124">
        <v>15.5</v>
      </c>
      <c r="AE124">
        <v>20</v>
      </c>
      <c r="AF124">
        <v>8.5000000000000006E-2</v>
      </c>
      <c r="AG124">
        <v>23</v>
      </c>
      <c r="AH124">
        <v>345</v>
      </c>
      <c r="AI124" t="s">
        <v>67</v>
      </c>
      <c r="AJ124">
        <v>100</v>
      </c>
      <c r="AK124">
        <v>6.8</v>
      </c>
      <c r="AL124">
        <v>24</v>
      </c>
      <c r="AM124" t="s">
        <v>68</v>
      </c>
      <c r="AN124">
        <v>25</v>
      </c>
      <c r="AO124">
        <v>5.7</v>
      </c>
      <c r="AP124">
        <v>94.5</v>
      </c>
      <c r="AQ124">
        <v>1.4</v>
      </c>
      <c r="AR124" t="s">
        <v>69</v>
      </c>
      <c r="AS124">
        <v>23.3</v>
      </c>
      <c r="AT124">
        <v>4700</v>
      </c>
      <c r="AU124">
        <v>1</v>
      </c>
      <c r="AV124">
        <v>4.3</v>
      </c>
      <c r="AW124">
        <v>160</v>
      </c>
      <c r="AX124">
        <v>57</v>
      </c>
      <c r="AY124">
        <v>34</v>
      </c>
      <c r="AZ124">
        <v>36</v>
      </c>
      <c r="BA124">
        <v>179</v>
      </c>
      <c r="BB124">
        <v>61.8</v>
      </c>
      <c r="BC124">
        <v>121</v>
      </c>
      <c r="BD124">
        <v>14.2</v>
      </c>
      <c r="BE124">
        <v>50.9</v>
      </c>
      <c r="BF124">
        <v>8.9</v>
      </c>
      <c r="BG124">
        <v>1.8</v>
      </c>
      <c r="BH124">
        <v>7.8</v>
      </c>
      <c r="BI124">
        <v>1</v>
      </c>
      <c r="BJ124">
        <v>6.15</v>
      </c>
      <c r="BK124">
        <v>1.1599999999999999</v>
      </c>
      <c r="BL124">
        <v>3.4</v>
      </c>
      <c r="BM124">
        <v>0.45</v>
      </c>
      <c r="BN124">
        <v>3.35</v>
      </c>
      <c r="BO124">
        <v>0.46</v>
      </c>
      <c r="BP124">
        <f>BB124/38</f>
        <v>1.6263157894736842</v>
      </c>
      <c r="BQ124">
        <f>BC124/80</f>
        <v>1.5125</v>
      </c>
      <c r="BR124">
        <f>BD124/8.9</f>
        <v>1.595505617977528</v>
      </c>
      <c r="BS124">
        <f>BE124/32</f>
        <v>1.590625</v>
      </c>
      <c r="BT124">
        <f>BF124/5.6</f>
        <v>1.5892857142857144</v>
      </c>
      <c r="BU124">
        <f>BG124/1.1</f>
        <v>1.6363636363636362</v>
      </c>
      <c r="BV124">
        <f>BH124/4.7</f>
        <v>1.6595744680851063</v>
      </c>
      <c r="BW124">
        <f>BI124/0.77</f>
        <v>1.2987012987012987</v>
      </c>
      <c r="BX124">
        <f>BJ124/4.4</f>
        <v>1.3977272727272727</v>
      </c>
      <c r="BY124">
        <f>AY124/27</f>
        <v>1.2592592592592593</v>
      </c>
      <c r="BZ124">
        <f>BK124/1</f>
        <v>1.1599999999999999</v>
      </c>
      <c r="CA124">
        <f>BL124/2.9</f>
        <v>1.1724137931034482</v>
      </c>
      <c r="CB124">
        <f>BM124/0.4</f>
        <v>1.125</v>
      </c>
      <c r="CC124">
        <f>BN124/2.8</f>
        <v>1.1964285714285716</v>
      </c>
      <c r="CD124">
        <f>BO124/0.43</f>
        <v>1.0697674418604652</v>
      </c>
    </row>
    <row r="125" spans="1:82" x14ac:dyDescent="0.25">
      <c r="A125" t="s">
        <v>456</v>
      </c>
      <c r="B125">
        <v>335.16</v>
      </c>
      <c r="C125" t="s">
        <v>417</v>
      </c>
      <c r="D125">
        <f t="shared" si="5"/>
        <v>0.17543859649122806</v>
      </c>
      <c r="E125">
        <f t="shared" si="8"/>
        <v>0.3771929824561403</v>
      </c>
      <c r="F125">
        <f t="shared" si="9"/>
        <v>12.280701754385964</v>
      </c>
      <c r="G125" t="s">
        <v>69</v>
      </c>
      <c r="H125" t="e">
        <v>#VALUE!</v>
      </c>
      <c r="I125">
        <v>11.4</v>
      </c>
      <c r="J125">
        <v>10</v>
      </c>
      <c r="K125">
        <v>420</v>
      </c>
      <c r="L125">
        <v>7</v>
      </c>
      <c r="M125">
        <v>0.5</v>
      </c>
      <c r="N125">
        <v>0.23</v>
      </c>
      <c r="O125" t="s">
        <v>65</v>
      </c>
      <c r="P125">
        <v>15</v>
      </c>
      <c r="Q125">
        <v>100</v>
      </c>
      <c r="R125">
        <v>25.2</v>
      </c>
      <c r="S125">
        <v>14</v>
      </c>
      <c r="T125">
        <v>4.6900000000000004</v>
      </c>
      <c r="U125">
        <v>33.6</v>
      </c>
      <c r="V125">
        <v>5.2</v>
      </c>
      <c r="W125">
        <v>0.1</v>
      </c>
      <c r="X125">
        <v>6.94</v>
      </c>
      <c r="Y125">
        <v>20</v>
      </c>
      <c r="Z125">
        <v>1.3</v>
      </c>
      <c r="AA125" t="s">
        <v>85</v>
      </c>
      <c r="AB125">
        <v>2</v>
      </c>
      <c r="AC125">
        <v>0.09</v>
      </c>
      <c r="AD125">
        <v>16.5</v>
      </c>
      <c r="AE125">
        <v>22</v>
      </c>
      <c r="AF125">
        <v>0.1</v>
      </c>
      <c r="AG125">
        <v>9</v>
      </c>
      <c r="AH125">
        <v>379</v>
      </c>
      <c r="AI125" t="s">
        <v>67</v>
      </c>
      <c r="AJ125">
        <v>100</v>
      </c>
      <c r="AK125">
        <v>3.4</v>
      </c>
      <c r="AL125">
        <v>30</v>
      </c>
      <c r="AM125" t="s">
        <v>68</v>
      </c>
      <c r="AN125">
        <v>26.5</v>
      </c>
      <c r="AO125">
        <v>6.3</v>
      </c>
      <c r="AP125">
        <v>82.5</v>
      </c>
      <c r="AQ125">
        <v>1.6</v>
      </c>
      <c r="AR125" t="s">
        <v>69</v>
      </c>
      <c r="AS125">
        <v>24.8</v>
      </c>
      <c r="AT125">
        <v>5100</v>
      </c>
      <c r="AU125">
        <v>1.3</v>
      </c>
      <c r="AV125">
        <v>4.3</v>
      </c>
      <c r="AW125">
        <v>140</v>
      </c>
      <c r="AX125">
        <v>33</v>
      </c>
      <c r="AY125">
        <v>36</v>
      </c>
      <c r="AZ125">
        <v>22</v>
      </c>
      <c r="BA125">
        <v>181</v>
      </c>
      <c r="BB125">
        <v>54.7</v>
      </c>
      <c r="BC125">
        <v>108</v>
      </c>
      <c r="BD125">
        <v>13</v>
      </c>
      <c r="BE125">
        <v>47.1</v>
      </c>
      <c r="BF125">
        <v>9.3000000000000007</v>
      </c>
      <c r="BG125">
        <v>1.7</v>
      </c>
      <c r="BH125">
        <v>8</v>
      </c>
      <c r="BI125">
        <v>1.06</v>
      </c>
      <c r="BJ125">
        <v>6.65</v>
      </c>
      <c r="BK125">
        <v>1.32</v>
      </c>
      <c r="BL125">
        <v>4</v>
      </c>
      <c r="BM125">
        <v>0.55000000000000004</v>
      </c>
      <c r="BN125">
        <v>3.75</v>
      </c>
      <c r="BO125">
        <v>0.54</v>
      </c>
      <c r="BP125">
        <f>BB125/38</f>
        <v>1.4394736842105265</v>
      </c>
      <c r="BQ125">
        <f>BC125/80</f>
        <v>1.35</v>
      </c>
      <c r="BR125">
        <f>BD125/8.9</f>
        <v>1.4606741573033708</v>
      </c>
      <c r="BS125">
        <f>BE125/32</f>
        <v>1.471875</v>
      </c>
      <c r="BT125">
        <f>BF125/5.6</f>
        <v>1.660714285714286</v>
      </c>
      <c r="BU125">
        <f>BG125/1.1</f>
        <v>1.5454545454545452</v>
      </c>
      <c r="BV125">
        <f>BH125/4.7</f>
        <v>1.7021276595744681</v>
      </c>
      <c r="BW125">
        <f>BI125/0.77</f>
        <v>1.3766233766233766</v>
      </c>
      <c r="BX125">
        <f>BJ125/4.4</f>
        <v>1.5113636363636362</v>
      </c>
      <c r="BY125">
        <f>AY125/27</f>
        <v>1.3333333333333333</v>
      </c>
      <c r="BZ125">
        <f>BK125/1</f>
        <v>1.32</v>
      </c>
      <c r="CA125">
        <f>BL125/2.9</f>
        <v>1.3793103448275863</v>
      </c>
      <c r="CB125">
        <f>BM125/0.4</f>
        <v>1.375</v>
      </c>
      <c r="CC125">
        <f>BN125/2.8</f>
        <v>1.3392857142857144</v>
      </c>
      <c r="CD125">
        <f>BO125/0.43</f>
        <v>1.2558139534883721</v>
      </c>
    </row>
    <row r="126" spans="1:82" x14ac:dyDescent="0.25">
      <c r="A126" t="s">
        <v>457</v>
      </c>
      <c r="B126">
        <v>335.96</v>
      </c>
      <c r="C126" t="s">
        <v>417</v>
      </c>
      <c r="D126">
        <f t="shared" si="5"/>
        <v>0.33333333333333331</v>
      </c>
      <c r="E126">
        <f t="shared" si="8"/>
        <v>0.37142857142857144</v>
      </c>
      <c r="F126">
        <f t="shared" si="9"/>
        <v>11.428571428571429</v>
      </c>
      <c r="G126" t="s">
        <v>69</v>
      </c>
      <c r="H126" t="e">
        <v>#VALUE!</v>
      </c>
      <c r="I126">
        <v>10.5</v>
      </c>
      <c r="J126">
        <v>7</v>
      </c>
      <c r="K126">
        <v>400</v>
      </c>
      <c r="L126">
        <v>6</v>
      </c>
      <c r="M126">
        <v>0.3</v>
      </c>
      <c r="N126">
        <v>0.19</v>
      </c>
      <c r="O126" t="s">
        <v>65</v>
      </c>
      <c r="P126">
        <v>16</v>
      </c>
      <c r="Q126">
        <v>80</v>
      </c>
      <c r="R126">
        <v>20.5</v>
      </c>
      <c r="S126">
        <v>8</v>
      </c>
      <c r="T126">
        <v>2.94</v>
      </c>
      <c r="U126">
        <v>26.6</v>
      </c>
      <c r="V126">
        <v>4.2</v>
      </c>
      <c r="W126" t="s">
        <v>66</v>
      </c>
      <c r="X126">
        <v>6.55</v>
      </c>
      <c r="Y126" t="s">
        <v>121</v>
      </c>
      <c r="Z126">
        <v>1.1399999999999999</v>
      </c>
      <c r="AA126" t="s">
        <v>85</v>
      </c>
      <c r="AB126">
        <v>3.5</v>
      </c>
      <c r="AC126">
        <v>0.09</v>
      </c>
      <c r="AD126">
        <v>14</v>
      </c>
      <c r="AE126">
        <v>16</v>
      </c>
      <c r="AF126">
        <v>0.08</v>
      </c>
      <c r="AG126">
        <v>7</v>
      </c>
      <c r="AH126">
        <v>363</v>
      </c>
      <c r="AI126" t="s">
        <v>67</v>
      </c>
      <c r="AJ126" t="s">
        <v>77</v>
      </c>
      <c r="AK126">
        <v>2</v>
      </c>
      <c r="AL126">
        <v>22</v>
      </c>
      <c r="AM126" t="s">
        <v>68</v>
      </c>
      <c r="AN126">
        <v>28.3</v>
      </c>
      <c r="AO126">
        <v>5</v>
      </c>
      <c r="AP126">
        <v>73.5</v>
      </c>
      <c r="AQ126">
        <v>1.3</v>
      </c>
      <c r="AR126" t="s">
        <v>69</v>
      </c>
      <c r="AS126">
        <v>19.899999999999999</v>
      </c>
      <c r="AT126">
        <v>4900</v>
      </c>
      <c r="AU126">
        <v>1.1000000000000001</v>
      </c>
      <c r="AV126">
        <v>3.9</v>
      </c>
      <c r="AW126">
        <v>120</v>
      </c>
      <c r="AX126">
        <v>48</v>
      </c>
      <c r="AY126">
        <v>34</v>
      </c>
      <c r="AZ126">
        <v>16</v>
      </c>
      <c r="BA126">
        <v>144</v>
      </c>
      <c r="BB126">
        <v>47.1</v>
      </c>
      <c r="BC126">
        <v>93.7</v>
      </c>
      <c r="BD126">
        <v>11.4</v>
      </c>
      <c r="BE126">
        <v>40.799999999999997</v>
      </c>
      <c r="BF126">
        <v>7.65</v>
      </c>
      <c r="BG126">
        <v>1.35</v>
      </c>
      <c r="BH126">
        <v>6.6</v>
      </c>
      <c r="BI126">
        <v>0.92</v>
      </c>
      <c r="BJ126">
        <v>5.45</v>
      </c>
      <c r="BK126">
        <v>1.1000000000000001</v>
      </c>
      <c r="BL126">
        <v>3.2</v>
      </c>
      <c r="BM126">
        <v>0.45</v>
      </c>
      <c r="BN126">
        <v>3.05</v>
      </c>
      <c r="BO126">
        <v>0.44</v>
      </c>
      <c r="BP126">
        <f>BB126/38</f>
        <v>1.2394736842105263</v>
      </c>
      <c r="BQ126">
        <f>BC126/80</f>
        <v>1.1712500000000001</v>
      </c>
      <c r="BR126">
        <f>BD126/8.9</f>
        <v>1.2808988764044944</v>
      </c>
      <c r="BS126">
        <f>BE126/32</f>
        <v>1.2749999999999999</v>
      </c>
      <c r="BT126">
        <f>BF126/5.6</f>
        <v>1.3660714285714288</v>
      </c>
      <c r="BU126">
        <f>BG126/1.1</f>
        <v>1.2272727272727273</v>
      </c>
      <c r="BV126">
        <f>BH126/4.7</f>
        <v>1.404255319148936</v>
      </c>
      <c r="BW126">
        <f>BI126/0.77</f>
        <v>1.1948051948051948</v>
      </c>
      <c r="BX126">
        <f>BJ126/4.4</f>
        <v>1.2386363636363635</v>
      </c>
      <c r="BY126">
        <f>AY126/27</f>
        <v>1.2592592592592593</v>
      </c>
      <c r="BZ126">
        <f>BK126/1</f>
        <v>1.1000000000000001</v>
      </c>
      <c r="CA126">
        <f>BL126/2.9</f>
        <v>1.103448275862069</v>
      </c>
      <c r="CB126">
        <f>BM126/0.4</f>
        <v>1.125</v>
      </c>
      <c r="CC126">
        <f>BN126/2.8</f>
        <v>1.0892857142857142</v>
      </c>
      <c r="CD126">
        <f>BO126/0.43</f>
        <v>1.0232558139534884</v>
      </c>
    </row>
    <row r="127" spans="1:82" x14ac:dyDescent="0.25">
      <c r="A127" t="s">
        <v>458</v>
      </c>
      <c r="B127">
        <v>337.9</v>
      </c>
      <c r="C127" t="s">
        <v>417</v>
      </c>
      <c r="D127">
        <f t="shared" si="5"/>
        <v>0.10638297872340426</v>
      </c>
      <c r="E127">
        <f t="shared" si="8"/>
        <v>0.46808510638297873</v>
      </c>
      <c r="F127">
        <f t="shared" si="9"/>
        <v>14.893617021276595</v>
      </c>
      <c r="G127" t="s">
        <v>69</v>
      </c>
      <c r="H127" t="e">
        <v>#VALUE!</v>
      </c>
      <c r="I127">
        <v>9.4</v>
      </c>
      <c r="J127">
        <v>5</v>
      </c>
      <c r="K127">
        <v>400</v>
      </c>
      <c r="L127">
        <v>5</v>
      </c>
      <c r="M127">
        <v>0.3</v>
      </c>
      <c r="N127">
        <v>0.18</v>
      </c>
      <c r="O127" t="s">
        <v>65</v>
      </c>
      <c r="P127">
        <v>18</v>
      </c>
      <c r="Q127">
        <v>80</v>
      </c>
      <c r="R127">
        <v>15.1</v>
      </c>
      <c r="S127">
        <v>6</v>
      </c>
      <c r="T127">
        <v>5.29</v>
      </c>
      <c r="U127">
        <v>28.2</v>
      </c>
      <c r="V127">
        <v>3.6</v>
      </c>
      <c r="W127" t="s">
        <v>66</v>
      </c>
      <c r="X127">
        <v>6.02</v>
      </c>
      <c r="Y127">
        <v>10</v>
      </c>
      <c r="Z127">
        <v>1.06</v>
      </c>
      <c r="AA127" t="s">
        <v>85</v>
      </c>
      <c r="AB127">
        <v>1</v>
      </c>
      <c r="AC127">
        <v>0.08</v>
      </c>
      <c r="AD127">
        <v>14</v>
      </c>
      <c r="AE127">
        <v>24</v>
      </c>
      <c r="AF127">
        <v>7.0000000000000007E-2</v>
      </c>
      <c r="AG127">
        <v>11</v>
      </c>
      <c r="AH127">
        <v>292</v>
      </c>
      <c r="AI127" t="s">
        <v>67</v>
      </c>
      <c r="AJ127" t="s">
        <v>77</v>
      </c>
      <c r="AK127">
        <v>2.6</v>
      </c>
      <c r="AL127">
        <v>22</v>
      </c>
      <c r="AM127" t="s">
        <v>68</v>
      </c>
      <c r="AN127">
        <v>28.2</v>
      </c>
      <c r="AO127">
        <v>5</v>
      </c>
      <c r="AP127">
        <v>80.5</v>
      </c>
      <c r="AQ127">
        <v>1.4</v>
      </c>
      <c r="AR127" t="s">
        <v>69</v>
      </c>
      <c r="AS127">
        <v>20.100000000000001</v>
      </c>
      <c r="AT127">
        <v>4450</v>
      </c>
      <c r="AU127">
        <v>0.9</v>
      </c>
      <c r="AV127">
        <v>4.4000000000000004</v>
      </c>
      <c r="AW127">
        <v>140</v>
      </c>
      <c r="AX127">
        <v>60</v>
      </c>
      <c r="AY127">
        <v>30</v>
      </c>
      <c r="AZ127">
        <v>34</v>
      </c>
      <c r="BA127">
        <v>153</v>
      </c>
      <c r="BB127">
        <v>50.3</v>
      </c>
      <c r="BC127">
        <v>99.9</v>
      </c>
      <c r="BD127">
        <v>11.7</v>
      </c>
      <c r="BE127">
        <v>43</v>
      </c>
      <c r="BF127">
        <v>7.7</v>
      </c>
      <c r="BG127">
        <v>1.45</v>
      </c>
      <c r="BH127">
        <v>7.2</v>
      </c>
      <c r="BI127">
        <v>0.92</v>
      </c>
      <c r="BJ127">
        <v>5.85</v>
      </c>
      <c r="BK127">
        <v>1.06</v>
      </c>
      <c r="BL127">
        <v>3.25</v>
      </c>
      <c r="BM127">
        <v>0.4</v>
      </c>
      <c r="BN127">
        <v>3</v>
      </c>
      <c r="BO127">
        <v>0.42</v>
      </c>
      <c r="BP127">
        <f>BB127/38</f>
        <v>1.3236842105263158</v>
      </c>
      <c r="BQ127">
        <f>BC127/80</f>
        <v>1.24875</v>
      </c>
      <c r="BR127">
        <f>BD127/8.9</f>
        <v>1.3146067415730336</v>
      </c>
      <c r="BS127">
        <f>BE127/32</f>
        <v>1.34375</v>
      </c>
      <c r="BT127">
        <f>BF127/5.6</f>
        <v>1.3750000000000002</v>
      </c>
      <c r="BU127">
        <f>BG127/1.1</f>
        <v>1.3181818181818181</v>
      </c>
      <c r="BV127">
        <f>BH127/4.7</f>
        <v>1.5319148936170213</v>
      </c>
      <c r="BW127">
        <f>BI127/0.77</f>
        <v>1.1948051948051948</v>
      </c>
      <c r="BX127">
        <f>BJ127/4.4</f>
        <v>1.3295454545454544</v>
      </c>
      <c r="BY127">
        <f>AY127/27</f>
        <v>1.1111111111111112</v>
      </c>
      <c r="BZ127">
        <f>BK127/1</f>
        <v>1.06</v>
      </c>
      <c r="CA127">
        <f>BL127/2.9</f>
        <v>1.1206896551724139</v>
      </c>
      <c r="CB127">
        <f>BM127/0.4</f>
        <v>1</v>
      </c>
      <c r="CC127">
        <f>BN127/2.8</f>
        <v>1.0714285714285714</v>
      </c>
      <c r="CD127">
        <f>BO127/0.43</f>
        <v>0.97674418604651159</v>
      </c>
    </row>
    <row r="128" spans="1:82" x14ac:dyDescent="0.25">
      <c r="A128" t="s">
        <v>459</v>
      </c>
      <c r="B128">
        <v>339.08</v>
      </c>
      <c r="C128" t="s">
        <v>417</v>
      </c>
      <c r="D128">
        <f t="shared" si="5"/>
        <v>0.10235414534288639</v>
      </c>
      <c r="E128">
        <f t="shared" si="8"/>
        <v>0.46059365404298874</v>
      </c>
      <c r="F128">
        <f t="shared" si="9"/>
        <v>14.329580348004095</v>
      </c>
      <c r="G128" t="s">
        <v>69</v>
      </c>
      <c r="H128" t="e">
        <v>#VALUE!</v>
      </c>
      <c r="I128">
        <v>9.77</v>
      </c>
      <c r="J128">
        <v>5</v>
      </c>
      <c r="K128">
        <v>400</v>
      </c>
      <c r="L128">
        <v>6</v>
      </c>
      <c r="M128">
        <v>0.4</v>
      </c>
      <c r="N128">
        <v>0.25</v>
      </c>
      <c r="O128" t="s">
        <v>65</v>
      </c>
      <c r="P128">
        <v>19</v>
      </c>
      <c r="Q128">
        <v>80</v>
      </c>
      <c r="R128">
        <v>15.4</v>
      </c>
      <c r="S128">
        <v>6</v>
      </c>
      <c r="T128">
        <v>4.76</v>
      </c>
      <c r="U128">
        <v>29</v>
      </c>
      <c r="V128">
        <v>3.6</v>
      </c>
      <c r="W128">
        <v>0.1</v>
      </c>
      <c r="X128">
        <v>6.07</v>
      </c>
      <c r="Y128">
        <v>10</v>
      </c>
      <c r="Z128">
        <v>1.18</v>
      </c>
      <c r="AA128" t="s">
        <v>85</v>
      </c>
      <c r="AB128">
        <v>1</v>
      </c>
      <c r="AC128">
        <v>0.09</v>
      </c>
      <c r="AD128">
        <v>14.5</v>
      </c>
      <c r="AE128">
        <v>26</v>
      </c>
      <c r="AF128">
        <v>0.08</v>
      </c>
      <c r="AG128">
        <v>10</v>
      </c>
      <c r="AH128">
        <v>311</v>
      </c>
      <c r="AI128" t="s">
        <v>67</v>
      </c>
      <c r="AJ128">
        <v>150</v>
      </c>
      <c r="AK128">
        <v>2.2999999999999998</v>
      </c>
      <c r="AL128">
        <v>21</v>
      </c>
      <c r="AM128" t="s">
        <v>68</v>
      </c>
      <c r="AN128">
        <v>27.9</v>
      </c>
      <c r="AO128">
        <v>5.2</v>
      </c>
      <c r="AP128">
        <v>120</v>
      </c>
      <c r="AQ128">
        <v>1.4</v>
      </c>
      <c r="AR128" t="s">
        <v>69</v>
      </c>
      <c r="AS128">
        <v>21.1</v>
      </c>
      <c r="AT128">
        <v>4700</v>
      </c>
      <c r="AU128">
        <v>0.9</v>
      </c>
      <c r="AV128">
        <v>4.5</v>
      </c>
      <c r="AW128">
        <v>140</v>
      </c>
      <c r="AX128">
        <v>84</v>
      </c>
      <c r="AY128">
        <v>33</v>
      </c>
      <c r="AZ128">
        <v>36</v>
      </c>
      <c r="BA128">
        <v>161</v>
      </c>
      <c r="BB128">
        <v>76.5</v>
      </c>
      <c r="BC128">
        <v>152</v>
      </c>
      <c r="BD128">
        <v>19.2</v>
      </c>
      <c r="BE128">
        <v>71</v>
      </c>
      <c r="BF128">
        <v>12</v>
      </c>
      <c r="BG128">
        <v>2</v>
      </c>
      <c r="BH128">
        <v>8.4</v>
      </c>
      <c r="BI128">
        <v>0.98</v>
      </c>
      <c r="BJ128">
        <v>6.25</v>
      </c>
      <c r="BK128">
        <v>1.1200000000000001</v>
      </c>
      <c r="BL128">
        <v>3.35</v>
      </c>
      <c r="BM128">
        <v>0.45</v>
      </c>
      <c r="BN128">
        <v>3.05</v>
      </c>
      <c r="BO128">
        <v>0.44</v>
      </c>
      <c r="BP128">
        <f>BB128/38</f>
        <v>2.013157894736842</v>
      </c>
      <c r="BQ128">
        <f>BC128/80</f>
        <v>1.9</v>
      </c>
      <c r="BR128">
        <f>BD128/8.9</f>
        <v>2.1573033707865168</v>
      </c>
      <c r="BS128">
        <f>BE128/32</f>
        <v>2.21875</v>
      </c>
      <c r="BT128">
        <f>BF128/5.6</f>
        <v>2.1428571428571428</v>
      </c>
      <c r="BU128">
        <f>BG128/1.1</f>
        <v>1.8181818181818181</v>
      </c>
      <c r="BV128">
        <f>BH128/4.7</f>
        <v>1.7872340425531914</v>
      </c>
      <c r="BW128">
        <f>BI128/0.77</f>
        <v>1.2727272727272727</v>
      </c>
      <c r="BX128">
        <f>BJ128/4.4</f>
        <v>1.4204545454545454</v>
      </c>
      <c r="BY128">
        <f>AY128/27</f>
        <v>1.2222222222222223</v>
      </c>
      <c r="BZ128">
        <f>BK128/1</f>
        <v>1.1200000000000001</v>
      </c>
      <c r="CA128">
        <f>BL128/2.9</f>
        <v>1.1551724137931034</v>
      </c>
      <c r="CB128">
        <f>BM128/0.4</f>
        <v>1.125</v>
      </c>
      <c r="CC128">
        <f>BN128/2.8</f>
        <v>1.0892857142857142</v>
      </c>
      <c r="CD128">
        <f>BO128/0.43</f>
        <v>1.0232558139534884</v>
      </c>
    </row>
    <row r="129" spans="1:82" x14ac:dyDescent="0.25">
      <c r="A129" t="s">
        <v>460</v>
      </c>
      <c r="B129">
        <v>339.94</v>
      </c>
      <c r="C129" t="s">
        <v>417</v>
      </c>
      <c r="D129">
        <f t="shared" si="5"/>
        <v>0.10787486515641856</v>
      </c>
      <c r="E129">
        <f t="shared" si="8"/>
        <v>0.4854368932038835</v>
      </c>
      <c r="F129">
        <f t="shared" si="9"/>
        <v>12.944983818770227</v>
      </c>
      <c r="G129" t="s">
        <v>69</v>
      </c>
      <c r="H129" t="e">
        <v>#VALUE!</v>
      </c>
      <c r="I129">
        <v>9.27</v>
      </c>
      <c r="J129">
        <v>7</v>
      </c>
      <c r="K129">
        <v>400</v>
      </c>
      <c r="L129">
        <v>4</v>
      </c>
      <c r="M129">
        <v>0.4</v>
      </c>
      <c r="N129">
        <v>0.21</v>
      </c>
      <c r="O129" t="s">
        <v>65</v>
      </c>
      <c r="P129">
        <v>22</v>
      </c>
      <c r="Q129">
        <v>80</v>
      </c>
      <c r="R129">
        <v>14.6</v>
      </c>
      <c r="S129">
        <v>180</v>
      </c>
      <c r="T129">
        <v>4.74</v>
      </c>
      <c r="U129">
        <v>28.6</v>
      </c>
      <c r="V129">
        <v>5.4</v>
      </c>
      <c r="W129" t="s">
        <v>66</v>
      </c>
      <c r="X129">
        <v>5.87</v>
      </c>
      <c r="Y129">
        <v>10</v>
      </c>
      <c r="Z129">
        <v>1.1000000000000001</v>
      </c>
      <c r="AA129" t="s">
        <v>85</v>
      </c>
      <c r="AB129">
        <v>1</v>
      </c>
      <c r="AC129">
        <v>0.09</v>
      </c>
      <c r="AD129">
        <v>16.5</v>
      </c>
      <c r="AE129">
        <v>28</v>
      </c>
      <c r="AF129">
        <v>7.0000000000000007E-2</v>
      </c>
      <c r="AG129">
        <v>11</v>
      </c>
      <c r="AH129">
        <v>291</v>
      </c>
      <c r="AI129" t="s">
        <v>67</v>
      </c>
      <c r="AJ129">
        <v>250</v>
      </c>
      <c r="AK129">
        <v>2.4</v>
      </c>
      <c r="AL129">
        <v>23</v>
      </c>
      <c r="AM129" t="s">
        <v>68</v>
      </c>
      <c r="AN129">
        <v>29.1</v>
      </c>
      <c r="AO129">
        <v>5.6</v>
      </c>
      <c r="AP129">
        <v>82</v>
      </c>
      <c r="AQ129">
        <v>1.6</v>
      </c>
      <c r="AR129">
        <v>0.2</v>
      </c>
      <c r="AS129">
        <v>20.9</v>
      </c>
      <c r="AT129">
        <v>4550</v>
      </c>
      <c r="AU129">
        <v>1</v>
      </c>
      <c r="AV129">
        <v>4.5</v>
      </c>
      <c r="AW129">
        <v>120</v>
      </c>
      <c r="AX129">
        <v>84</v>
      </c>
      <c r="AY129">
        <v>29</v>
      </c>
      <c r="AZ129">
        <v>38</v>
      </c>
      <c r="BA129">
        <v>180</v>
      </c>
      <c r="BB129">
        <v>51.3</v>
      </c>
      <c r="BC129">
        <v>101</v>
      </c>
      <c r="BD129">
        <v>12.2</v>
      </c>
      <c r="BE129">
        <v>44.4</v>
      </c>
      <c r="BF129">
        <v>8.0500000000000007</v>
      </c>
      <c r="BG129">
        <v>1.5</v>
      </c>
      <c r="BH129">
        <v>7.2</v>
      </c>
      <c r="BI129">
        <v>0.94</v>
      </c>
      <c r="BJ129">
        <v>5.9</v>
      </c>
      <c r="BK129">
        <v>1.1200000000000001</v>
      </c>
      <c r="BL129">
        <v>3.25</v>
      </c>
      <c r="BM129">
        <v>0.45</v>
      </c>
      <c r="BN129">
        <v>3.1</v>
      </c>
      <c r="BO129">
        <v>0.44</v>
      </c>
      <c r="BP129">
        <f>BB129/38</f>
        <v>1.3499999999999999</v>
      </c>
      <c r="BQ129">
        <f>BC129/80</f>
        <v>1.2625</v>
      </c>
      <c r="BR129">
        <f>BD129/8.9</f>
        <v>1.3707865168539324</v>
      </c>
      <c r="BS129">
        <f>BE129/32</f>
        <v>1.3875</v>
      </c>
      <c r="BT129">
        <f>BF129/5.6</f>
        <v>1.4375000000000002</v>
      </c>
      <c r="BU129">
        <f>BG129/1.1</f>
        <v>1.3636363636363635</v>
      </c>
      <c r="BV129">
        <f>BH129/4.7</f>
        <v>1.5319148936170213</v>
      </c>
      <c r="BW129">
        <f>BI129/0.77</f>
        <v>1.2207792207792207</v>
      </c>
      <c r="BX129">
        <f>BJ129/4.4</f>
        <v>1.3409090909090908</v>
      </c>
      <c r="BY129">
        <f>AY129/27</f>
        <v>1.0740740740740742</v>
      </c>
      <c r="BZ129">
        <f>BK129/1</f>
        <v>1.1200000000000001</v>
      </c>
      <c r="CA129">
        <f>BL129/2.9</f>
        <v>1.1206896551724139</v>
      </c>
      <c r="CB129">
        <f>BM129/0.4</f>
        <v>1.125</v>
      </c>
      <c r="CC129">
        <f>BN129/2.8</f>
        <v>1.1071428571428572</v>
      </c>
      <c r="CD129">
        <f>BO129/0.43</f>
        <v>1.0232558139534884</v>
      </c>
    </row>
    <row r="130" spans="1:82" x14ac:dyDescent="0.25">
      <c r="A130" t="s">
        <v>461</v>
      </c>
      <c r="B130">
        <v>341.56</v>
      </c>
      <c r="C130" t="s">
        <v>417</v>
      </c>
      <c r="D130">
        <f t="shared" si="5"/>
        <v>0.14423076923076922</v>
      </c>
      <c r="E130">
        <f t="shared" si="8"/>
        <v>0.53846153846153844</v>
      </c>
      <c r="F130">
        <f t="shared" si="9"/>
        <v>15.384615384615383</v>
      </c>
      <c r="G130" t="s">
        <v>69</v>
      </c>
      <c r="H130" t="e">
        <v>#VALUE!</v>
      </c>
      <c r="I130">
        <v>10.4</v>
      </c>
      <c r="J130">
        <v>4</v>
      </c>
      <c r="K130">
        <v>380</v>
      </c>
      <c r="L130">
        <v>7</v>
      </c>
      <c r="M130">
        <v>0.3</v>
      </c>
      <c r="N130">
        <v>0.24</v>
      </c>
      <c r="O130" t="s">
        <v>65</v>
      </c>
      <c r="P130">
        <v>15</v>
      </c>
      <c r="Q130">
        <v>80</v>
      </c>
      <c r="R130">
        <v>19.899999999999999</v>
      </c>
      <c r="S130">
        <v>48</v>
      </c>
      <c r="T130">
        <v>5.26</v>
      </c>
      <c r="U130">
        <v>33.200000000000003</v>
      </c>
      <c r="V130">
        <v>4.4000000000000004</v>
      </c>
      <c r="W130">
        <v>0.1</v>
      </c>
      <c r="X130">
        <v>6.43</v>
      </c>
      <c r="Y130">
        <v>20</v>
      </c>
      <c r="Z130">
        <v>1.21</v>
      </c>
      <c r="AA130" t="s">
        <v>85</v>
      </c>
      <c r="AB130">
        <v>1.5</v>
      </c>
      <c r="AC130">
        <v>0.09</v>
      </c>
      <c r="AD130">
        <v>18</v>
      </c>
      <c r="AE130">
        <v>22</v>
      </c>
      <c r="AF130">
        <v>0.11</v>
      </c>
      <c r="AG130">
        <v>12</v>
      </c>
      <c r="AH130">
        <v>334</v>
      </c>
      <c r="AI130" t="s">
        <v>67</v>
      </c>
      <c r="AJ130" t="s">
        <v>77</v>
      </c>
      <c r="AK130">
        <v>2.5</v>
      </c>
      <c r="AL130">
        <v>24</v>
      </c>
      <c r="AM130" t="s">
        <v>68</v>
      </c>
      <c r="AN130">
        <v>26.2</v>
      </c>
      <c r="AO130">
        <v>6.2</v>
      </c>
      <c r="AP130">
        <v>106</v>
      </c>
      <c r="AQ130">
        <v>1.6</v>
      </c>
      <c r="AR130" t="s">
        <v>69</v>
      </c>
      <c r="AS130">
        <v>25</v>
      </c>
      <c r="AT130">
        <v>5150</v>
      </c>
      <c r="AU130">
        <v>1.1000000000000001</v>
      </c>
      <c r="AV130">
        <v>5.6</v>
      </c>
      <c r="AW130">
        <v>160</v>
      </c>
      <c r="AX130">
        <v>39</v>
      </c>
      <c r="AY130">
        <v>31</v>
      </c>
      <c r="AZ130">
        <v>54</v>
      </c>
      <c r="BA130">
        <v>179</v>
      </c>
      <c r="BB130">
        <v>71.099999999999994</v>
      </c>
      <c r="BC130">
        <v>141</v>
      </c>
      <c r="BD130">
        <v>16.899999999999999</v>
      </c>
      <c r="BE130">
        <v>62</v>
      </c>
      <c r="BF130">
        <v>10.7</v>
      </c>
      <c r="BG130">
        <v>1.95</v>
      </c>
      <c r="BH130">
        <v>8.6</v>
      </c>
      <c r="BI130">
        <v>1.02</v>
      </c>
      <c r="BJ130">
        <v>6.5</v>
      </c>
      <c r="BK130">
        <v>1.2</v>
      </c>
      <c r="BL130">
        <v>3.6</v>
      </c>
      <c r="BM130">
        <v>0.5</v>
      </c>
      <c r="BN130">
        <v>3.5</v>
      </c>
      <c r="BO130">
        <v>0.52</v>
      </c>
      <c r="BP130">
        <f>BB130/38</f>
        <v>1.8710526315789473</v>
      </c>
      <c r="BQ130">
        <f>BC130/80</f>
        <v>1.7625</v>
      </c>
      <c r="BR130">
        <f>BD130/8.9</f>
        <v>1.8988764044943818</v>
      </c>
      <c r="BS130">
        <f>BE130/32</f>
        <v>1.9375</v>
      </c>
      <c r="BT130">
        <f>BF130/5.6</f>
        <v>1.9107142857142858</v>
      </c>
      <c r="BU130">
        <f>BG130/1.1</f>
        <v>1.7727272727272725</v>
      </c>
      <c r="BV130">
        <f>BH130/4.7</f>
        <v>1.8297872340425529</v>
      </c>
      <c r="BW130">
        <f>BI130/0.77</f>
        <v>1.3246753246753247</v>
      </c>
      <c r="BX130">
        <f>BJ130/4.4</f>
        <v>1.4772727272727271</v>
      </c>
      <c r="BY130">
        <f>AY130/27</f>
        <v>1.1481481481481481</v>
      </c>
      <c r="BZ130">
        <f>BK130/1</f>
        <v>1.2</v>
      </c>
      <c r="CA130">
        <f>BL130/2.9</f>
        <v>1.2413793103448276</v>
      </c>
      <c r="CB130">
        <f>BM130/0.4</f>
        <v>1.25</v>
      </c>
      <c r="CC130">
        <f>BN130/2.8</f>
        <v>1.25</v>
      </c>
      <c r="CD130">
        <f>BO130/0.43</f>
        <v>1.2093023255813955</v>
      </c>
    </row>
    <row r="131" spans="1:82" x14ac:dyDescent="0.25">
      <c r="A131" t="s">
        <v>462</v>
      </c>
      <c r="B131">
        <v>343.18</v>
      </c>
      <c r="C131" t="s">
        <v>417</v>
      </c>
      <c r="D131">
        <f t="shared" si="5"/>
        <v>0.1</v>
      </c>
      <c r="E131">
        <f t="shared" si="8"/>
        <v>0.49000000000000005</v>
      </c>
      <c r="F131">
        <f t="shared" si="9"/>
        <v>18</v>
      </c>
      <c r="G131" t="s">
        <v>69</v>
      </c>
      <c r="H131" t="e">
        <v>#VALUE!</v>
      </c>
      <c r="I131">
        <v>10</v>
      </c>
      <c r="J131">
        <v>6</v>
      </c>
      <c r="K131">
        <v>420</v>
      </c>
      <c r="L131">
        <v>6.5</v>
      </c>
      <c r="M131">
        <v>0.2</v>
      </c>
      <c r="N131">
        <v>0.19</v>
      </c>
      <c r="O131" t="s">
        <v>65</v>
      </c>
      <c r="P131">
        <v>14</v>
      </c>
      <c r="Q131">
        <v>80</v>
      </c>
      <c r="R131">
        <v>17.399999999999999</v>
      </c>
      <c r="S131">
        <v>6</v>
      </c>
      <c r="T131">
        <v>4.6900000000000004</v>
      </c>
      <c r="U131">
        <v>32.4</v>
      </c>
      <c r="V131">
        <v>4.2</v>
      </c>
      <c r="W131">
        <v>0.1</v>
      </c>
      <c r="X131">
        <v>6.45</v>
      </c>
      <c r="Y131">
        <v>10</v>
      </c>
      <c r="Z131">
        <v>1.1200000000000001</v>
      </c>
      <c r="AA131" t="s">
        <v>85</v>
      </c>
      <c r="AB131">
        <v>1</v>
      </c>
      <c r="AC131">
        <v>0.09</v>
      </c>
      <c r="AD131">
        <v>17</v>
      </c>
      <c r="AE131">
        <v>24</v>
      </c>
      <c r="AF131">
        <v>0.08</v>
      </c>
      <c r="AG131">
        <v>11</v>
      </c>
      <c r="AH131">
        <v>337</v>
      </c>
      <c r="AI131" t="s">
        <v>67</v>
      </c>
      <c r="AJ131" t="s">
        <v>77</v>
      </c>
      <c r="AK131">
        <v>2.2000000000000002</v>
      </c>
      <c r="AL131">
        <v>23</v>
      </c>
      <c r="AM131" t="s">
        <v>68</v>
      </c>
      <c r="AN131">
        <v>27.8</v>
      </c>
      <c r="AO131">
        <v>5.8</v>
      </c>
      <c r="AP131">
        <v>98</v>
      </c>
      <c r="AQ131">
        <v>1.6</v>
      </c>
      <c r="AR131">
        <v>0.2</v>
      </c>
      <c r="AS131">
        <v>22.8</v>
      </c>
      <c r="AT131">
        <v>5050</v>
      </c>
      <c r="AU131">
        <v>1.1000000000000001</v>
      </c>
      <c r="AV131">
        <v>4.9000000000000004</v>
      </c>
      <c r="AW131">
        <v>180</v>
      </c>
      <c r="AX131">
        <v>33</v>
      </c>
      <c r="AY131">
        <v>31</v>
      </c>
      <c r="AZ131">
        <v>34</v>
      </c>
      <c r="BA131">
        <v>175</v>
      </c>
      <c r="BB131">
        <v>60.4</v>
      </c>
      <c r="BC131">
        <v>119</v>
      </c>
      <c r="BD131">
        <v>14.2</v>
      </c>
      <c r="BE131">
        <v>51.5</v>
      </c>
      <c r="BF131">
        <v>8.9</v>
      </c>
      <c r="BG131">
        <v>1.6</v>
      </c>
      <c r="BH131">
        <v>7.2</v>
      </c>
      <c r="BI131">
        <v>0.92</v>
      </c>
      <c r="BJ131">
        <v>5.7</v>
      </c>
      <c r="BK131">
        <v>1.06</v>
      </c>
      <c r="BL131">
        <v>3.35</v>
      </c>
      <c r="BM131">
        <v>0.45</v>
      </c>
      <c r="BN131">
        <v>3.05</v>
      </c>
      <c r="BO131">
        <v>0.44</v>
      </c>
      <c r="BP131">
        <f>BB131/38</f>
        <v>1.5894736842105264</v>
      </c>
      <c r="BQ131">
        <f>BC131/80</f>
        <v>1.4875</v>
      </c>
      <c r="BR131">
        <f>BD131/8.9</f>
        <v>1.595505617977528</v>
      </c>
      <c r="BS131">
        <f>BE131/32</f>
        <v>1.609375</v>
      </c>
      <c r="BT131">
        <f>BF131/5.6</f>
        <v>1.5892857142857144</v>
      </c>
      <c r="BU131">
        <f>BG131/1.1</f>
        <v>1.4545454545454546</v>
      </c>
      <c r="BV131">
        <f>BH131/4.7</f>
        <v>1.5319148936170213</v>
      </c>
      <c r="BW131">
        <f>BI131/0.77</f>
        <v>1.1948051948051948</v>
      </c>
      <c r="BX131">
        <f>BJ131/4.4</f>
        <v>1.2954545454545454</v>
      </c>
      <c r="BY131">
        <f>AY131/27</f>
        <v>1.1481481481481481</v>
      </c>
      <c r="BZ131">
        <f>BK131/1</f>
        <v>1.06</v>
      </c>
      <c r="CA131">
        <f>BL131/2.9</f>
        <v>1.1551724137931034</v>
      </c>
      <c r="CB131">
        <f>BM131/0.4</f>
        <v>1.125</v>
      </c>
      <c r="CC131">
        <f>BN131/2.8</f>
        <v>1.0892857142857142</v>
      </c>
      <c r="CD131">
        <f>BO131/0.43</f>
        <v>1.0232558139534884</v>
      </c>
    </row>
    <row r="132" spans="1:82" x14ac:dyDescent="0.25">
      <c r="A132" t="s">
        <v>463</v>
      </c>
      <c r="B132">
        <v>344.25</v>
      </c>
      <c r="C132" t="s">
        <v>417</v>
      </c>
      <c r="D132">
        <f t="shared" si="5"/>
        <v>9.6153846153846145E-2</v>
      </c>
      <c r="E132">
        <f t="shared" si="8"/>
        <v>0.48076923076923073</v>
      </c>
      <c r="F132">
        <f t="shared" si="9"/>
        <v>15.384615384615383</v>
      </c>
      <c r="G132" t="s">
        <v>69</v>
      </c>
      <c r="H132" t="e">
        <v>#VALUE!</v>
      </c>
      <c r="I132">
        <v>10.4</v>
      </c>
      <c r="J132">
        <v>4</v>
      </c>
      <c r="K132">
        <v>440</v>
      </c>
      <c r="L132">
        <v>6</v>
      </c>
      <c r="M132">
        <v>0.2</v>
      </c>
      <c r="N132">
        <v>0.19</v>
      </c>
      <c r="O132" t="s">
        <v>65</v>
      </c>
      <c r="P132">
        <v>13</v>
      </c>
      <c r="Q132">
        <v>100</v>
      </c>
      <c r="R132">
        <v>19.2</v>
      </c>
      <c r="S132" t="s">
        <v>81</v>
      </c>
      <c r="T132">
        <v>5.0599999999999996</v>
      </c>
      <c r="U132">
        <v>31</v>
      </c>
      <c r="V132">
        <v>4.2</v>
      </c>
      <c r="W132" t="s">
        <v>66</v>
      </c>
      <c r="X132">
        <v>6.42</v>
      </c>
      <c r="Y132">
        <v>20</v>
      </c>
      <c r="Z132">
        <v>1.1299999999999999</v>
      </c>
      <c r="AA132" t="s">
        <v>85</v>
      </c>
      <c r="AB132">
        <v>1</v>
      </c>
      <c r="AC132">
        <v>0.09</v>
      </c>
      <c r="AD132">
        <v>17</v>
      </c>
      <c r="AE132">
        <v>22</v>
      </c>
      <c r="AF132">
        <v>8.5000000000000006E-2</v>
      </c>
      <c r="AG132">
        <v>11</v>
      </c>
      <c r="AH132">
        <v>338</v>
      </c>
      <c r="AI132" t="s">
        <v>67</v>
      </c>
      <c r="AJ132" t="s">
        <v>77</v>
      </c>
      <c r="AK132">
        <v>2.2000000000000002</v>
      </c>
      <c r="AL132">
        <v>23</v>
      </c>
      <c r="AM132" t="s">
        <v>68</v>
      </c>
      <c r="AN132">
        <v>27.1</v>
      </c>
      <c r="AO132">
        <v>6.1</v>
      </c>
      <c r="AP132">
        <v>104</v>
      </c>
      <c r="AQ132">
        <v>1.5</v>
      </c>
      <c r="AR132" t="s">
        <v>69</v>
      </c>
      <c r="AS132">
        <v>24.3</v>
      </c>
      <c r="AT132">
        <v>5300</v>
      </c>
      <c r="AU132">
        <v>1</v>
      </c>
      <c r="AV132">
        <v>5</v>
      </c>
      <c r="AW132">
        <v>160</v>
      </c>
      <c r="AX132">
        <v>36</v>
      </c>
      <c r="AY132">
        <v>30</v>
      </c>
      <c r="AZ132">
        <v>34</v>
      </c>
      <c r="BA132">
        <v>176</v>
      </c>
      <c r="BB132">
        <v>67.5</v>
      </c>
      <c r="BC132">
        <v>133</v>
      </c>
      <c r="BD132">
        <v>15.8</v>
      </c>
      <c r="BE132">
        <v>56.3</v>
      </c>
      <c r="BF132">
        <v>9.3000000000000007</v>
      </c>
      <c r="BG132">
        <v>1.7</v>
      </c>
      <c r="BH132">
        <v>7.4</v>
      </c>
      <c r="BI132">
        <v>0.92</v>
      </c>
      <c r="BJ132">
        <v>5.5</v>
      </c>
      <c r="BK132">
        <v>1.06</v>
      </c>
      <c r="BL132">
        <v>3.15</v>
      </c>
      <c r="BM132">
        <v>0.5</v>
      </c>
      <c r="BN132">
        <v>3</v>
      </c>
      <c r="BO132">
        <v>0.44</v>
      </c>
      <c r="BP132">
        <f>BB132/38</f>
        <v>1.7763157894736843</v>
      </c>
      <c r="BQ132">
        <f>BC132/80</f>
        <v>1.6625000000000001</v>
      </c>
      <c r="BR132">
        <f>BD132/8.9</f>
        <v>1.7752808988764046</v>
      </c>
      <c r="BS132">
        <f>BE132/32</f>
        <v>1.7593749999999999</v>
      </c>
      <c r="BT132">
        <f>BF132/5.6</f>
        <v>1.660714285714286</v>
      </c>
      <c r="BU132">
        <f>BG132/1.1</f>
        <v>1.5454545454545452</v>
      </c>
      <c r="BV132">
        <f>BH132/4.7</f>
        <v>1.574468085106383</v>
      </c>
      <c r="BW132">
        <f>BI132/0.77</f>
        <v>1.1948051948051948</v>
      </c>
      <c r="BX132">
        <f>BJ132/4.4</f>
        <v>1.25</v>
      </c>
      <c r="BY132">
        <f>AY132/27</f>
        <v>1.1111111111111112</v>
      </c>
      <c r="BZ132">
        <f>BK132/1</f>
        <v>1.06</v>
      </c>
      <c r="CA132">
        <f>BL132/2.9</f>
        <v>1.0862068965517242</v>
      </c>
      <c r="CB132">
        <f>BM132/0.4</f>
        <v>1.25</v>
      </c>
      <c r="CC132">
        <f>BN132/2.8</f>
        <v>1.0714285714285714</v>
      </c>
      <c r="CD132">
        <f>BO132/0.43</f>
        <v>1.0232558139534884</v>
      </c>
    </row>
    <row r="133" spans="1:82" x14ac:dyDescent="0.25">
      <c r="A133" t="s">
        <v>464</v>
      </c>
      <c r="B133">
        <v>345.4</v>
      </c>
      <c r="C133" t="s">
        <v>417</v>
      </c>
      <c r="D133">
        <f t="shared" ref="D133:D141" si="10">AB133/I133</f>
        <v>0.1044932079414838</v>
      </c>
      <c r="E133">
        <f t="shared" ref="E133:E141" si="11">AV133/I133</f>
        <v>0.47021943573667713</v>
      </c>
      <c r="F133">
        <f t="shared" ref="F133:F141" si="12">AW133/I133</f>
        <v>12.539184952978056</v>
      </c>
      <c r="G133" t="s">
        <v>69</v>
      </c>
      <c r="H133" t="e">
        <v>#VALUE!</v>
      </c>
      <c r="I133">
        <v>9.57</v>
      </c>
      <c r="J133">
        <v>4</v>
      </c>
      <c r="K133">
        <v>440</v>
      </c>
      <c r="L133">
        <v>5</v>
      </c>
      <c r="M133">
        <v>0.4</v>
      </c>
      <c r="N133">
        <v>0.28999999999999998</v>
      </c>
      <c r="O133" t="s">
        <v>65</v>
      </c>
      <c r="P133">
        <v>19</v>
      </c>
      <c r="Q133">
        <v>80</v>
      </c>
      <c r="R133">
        <v>15.1</v>
      </c>
      <c r="S133">
        <v>6</v>
      </c>
      <c r="T133">
        <v>2.59</v>
      </c>
      <c r="U133">
        <v>29</v>
      </c>
      <c r="V133">
        <v>4.5999999999999996</v>
      </c>
      <c r="W133" t="s">
        <v>66</v>
      </c>
      <c r="X133">
        <v>6.18</v>
      </c>
      <c r="Y133">
        <v>10</v>
      </c>
      <c r="Z133">
        <v>1.1399999999999999</v>
      </c>
      <c r="AA133" t="s">
        <v>85</v>
      </c>
      <c r="AB133">
        <v>1</v>
      </c>
      <c r="AC133">
        <v>0.09</v>
      </c>
      <c r="AD133">
        <v>17</v>
      </c>
      <c r="AE133">
        <v>22</v>
      </c>
      <c r="AF133">
        <v>8.5000000000000006E-2</v>
      </c>
      <c r="AG133">
        <v>8</v>
      </c>
      <c r="AH133">
        <v>306</v>
      </c>
      <c r="AI133" t="s">
        <v>67</v>
      </c>
      <c r="AJ133" t="s">
        <v>77</v>
      </c>
      <c r="AK133">
        <v>1.5</v>
      </c>
      <c r="AL133">
        <v>18</v>
      </c>
      <c r="AM133" t="s">
        <v>68</v>
      </c>
      <c r="AN133">
        <v>30</v>
      </c>
      <c r="AO133">
        <v>5.3</v>
      </c>
      <c r="AP133">
        <v>92</v>
      </c>
      <c r="AQ133">
        <v>1.5</v>
      </c>
      <c r="AR133" t="s">
        <v>69</v>
      </c>
      <c r="AS133">
        <v>21.3</v>
      </c>
      <c r="AT133">
        <v>5250</v>
      </c>
      <c r="AU133">
        <v>1</v>
      </c>
      <c r="AV133">
        <v>4.5</v>
      </c>
      <c r="AW133">
        <v>120</v>
      </c>
      <c r="AX133">
        <v>81</v>
      </c>
      <c r="AY133">
        <v>31</v>
      </c>
      <c r="AZ133">
        <v>30</v>
      </c>
      <c r="BA133">
        <v>201</v>
      </c>
      <c r="BB133">
        <v>56.1</v>
      </c>
      <c r="BC133">
        <v>111</v>
      </c>
      <c r="BD133">
        <v>13.5</v>
      </c>
      <c r="BE133">
        <v>49</v>
      </c>
      <c r="BF133">
        <v>8.6</v>
      </c>
      <c r="BG133">
        <v>1.55</v>
      </c>
      <c r="BH133">
        <v>7.2</v>
      </c>
      <c r="BI133">
        <v>0.9</v>
      </c>
      <c r="BJ133">
        <v>5.85</v>
      </c>
      <c r="BK133">
        <v>1.08</v>
      </c>
      <c r="BL133">
        <v>3.35</v>
      </c>
      <c r="BM133">
        <v>0.65</v>
      </c>
      <c r="BN133">
        <v>3.15</v>
      </c>
      <c r="BO133">
        <v>0.48</v>
      </c>
      <c r="BP133">
        <f>BB133/38</f>
        <v>1.4763157894736842</v>
      </c>
      <c r="BQ133">
        <f>BC133/80</f>
        <v>1.3875</v>
      </c>
      <c r="BR133">
        <f>BD133/8.9</f>
        <v>1.5168539325842696</v>
      </c>
      <c r="BS133">
        <f>BE133/32</f>
        <v>1.53125</v>
      </c>
      <c r="BT133">
        <f>BF133/5.6</f>
        <v>1.5357142857142858</v>
      </c>
      <c r="BU133">
        <f>BG133/1.1</f>
        <v>1.4090909090909089</v>
      </c>
      <c r="BV133">
        <f>BH133/4.7</f>
        <v>1.5319148936170213</v>
      </c>
      <c r="BW133">
        <f>BI133/0.77</f>
        <v>1.1688311688311688</v>
      </c>
      <c r="BX133">
        <f>BJ133/4.4</f>
        <v>1.3295454545454544</v>
      </c>
      <c r="BY133">
        <f>AY133/27</f>
        <v>1.1481481481481481</v>
      </c>
      <c r="BZ133">
        <f>BK133/1</f>
        <v>1.08</v>
      </c>
      <c r="CA133">
        <f>BL133/2.9</f>
        <v>1.1551724137931034</v>
      </c>
      <c r="CB133">
        <f>BM133/0.4</f>
        <v>1.625</v>
      </c>
      <c r="CC133">
        <f>BN133/2.8</f>
        <v>1.125</v>
      </c>
      <c r="CD133">
        <f>BO133/0.43</f>
        <v>1.1162790697674418</v>
      </c>
    </row>
    <row r="134" spans="1:82" x14ac:dyDescent="0.25">
      <c r="A134" t="s">
        <v>465</v>
      </c>
      <c r="B134">
        <v>347.81</v>
      </c>
      <c r="C134" t="s">
        <v>417</v>
      </c>
      <c r="D134">
        <f t="shared" si="10"/>
        <v>0.11614401858304298</v>
      </c>
      <c r="E134">
        <f t="shared" si="11"/>
        <v>0.46457607433217191</v>
      </c>
      <c r="F134">
        <f t="shared" si="12"/>
        <v>13.937282229965158</v>
      </c>
      <c r="G134" t="s">
        <v>69</v>
      </c>
      <c r="H134" t="e">
        <v>#VALUE!</v>
      </c>
      <c r="I134">
        <v>8.61</v>
      </c>
      <c r="J134">
        <v>9</v>
      </c>
      <c r="K134">
        <v>400</v>
      </c>
      <c r="L134">
        <v>5.5</v>
      </c>
      <c r="M134">
        <v>1</v>
      </c>
      <c r="N134">
        <v>0.31</v>
      </c>
      <c r="O134" t="s">
        <v>65</v>
      </c>
      <c r="P134">
        <v>28</v>
      </c>
      <c r="Q134">
        <v>60</v>
      </c>
      <c r="R134">
        <v>12.6</v>
      </c>
      <c r="S134">
        <v>22</v>
      </c>
      <c r="T134">
        <v>3.23</v>
      </c>
      <c r="U134">
        <v>25.4</v>
      </c>
      <c r="V134">
        <v>4.4000000000000004</v>
      </c>
      <c r="W134" t="s">
        <v>66</v>
      </c>
      <c r="X134">
        <v>5.5</v>
      </c>
      <c r="Y134">
        <v>10</v>
      </c>
      <c r="Z134">
        <v>1.08</v>
      </c>
      <c r="AA134" t="s">
        <v>85</v>
      </c>
      <c r="AB134">
        <v>1</v>
      </c>
      <c r="AC134">
        <v>0.08</v>
      </c>
      <c r="AD134">
        <v>14</v>
      </c>
      <c r="AE134">
        <v>26</v>
      </c>
      <c r="AF134">
        <v>7.0000000000000007E-2</v>
      </c>
      <c r="AG134">
        <v>12</v>
      </c>
      <c r="AH134">
        <v>271</v>
      </c>
      <c r="AI134" t="s">
        <v>67</v>
      </c>
      <c r="AJ134">
        <v>300</v>
      </c>
      <c r="AK134">
        <v>1.6</v>
      </c>
      <c r="AL134">
        <v>16</v>
      </c>
      <c r="AM134" t="s">
        <v>68</v>
      </c>
      <c r="AN134">
        <v>29.8</v>
      </c>
      <c r="AO134">
        <v>4.8</v>
      </c>
      <c r="AP134">
        <v>72.5</v>
      </c>
      <c r="AQ134">
        <v>1.3</v>
      </c>
      <c r="AR134" t="s">
        <v>69</v>
      </c>
      <c r="AS134">
        <v>19</v>
      </c>
      <c r="AT134">
        <v>4800</v>
      </c>
      <c r="AU134">
        <v>1.3</v>
      </c>
      <c r="AV134">
        <v>4</v>
      </c>
      <c r="AW134">
        <v>120</v>
      </c>
      <c r="AX134">
        <v>126</v>
      </c>
      <c r="AY134">
        <v>28</v>
      </c>
      <c r="AZ134">
        <v>26</v>
      </c>
      <c r="BA134">
        <v>189</v>
      </c>
      <c r="BB134">
        <v>43.9</v>
      </c>
      <c r="BC134">
        <v>87.7</v>
      </c>
      <c r="BD134">
        <v>10.3</v>
      </c>
      <c r="BE134">
        <v>37.5</v>
      </c>
      <c r="BF134">
        <v>6.8</v>
      </c>
      <c r="BG134">
        <v>1.25</v>
      </c>
      <c r="BH134">
        <v>6.4</v>
      </c>
      <c r="BI134">
        <v>0.8</v>
      </c>
      <c r="BJ134">
        <v>5.3</v>
      </c>
      <c r="BK134">
        <v>1</v>
      </c>
      <c r="BL134">
        <v>3</v>
      </c>
      <c r="BM134">
        <v>0.6</v>
      </c>
      <c r="BN134">
        <v>2.9</v>
      </c>
      <c r="BO134">
        <v>0.42</v>
      </c>
      <c r="BP134">
        <f>BB134/38</f>
        <v>1.1552631578947368</v>
      </c>
      <c r="BQ134">
        <f>BC134/80</f>
        <v>1.0962499999999999</v>
      </c>
      <c r="BR134">
        <f>BD134/8.9</f>
        <v>1.1573033707865168</v>
      </c>
      <c r="BS134">
        <f>BE134/32</f>
        <v>1.171875</v>
      </c>
      <c r="BT134">
        <f>BF134/5.6</f>
        <v>1.2142857142857144</v>
      </c>
      <c r="BU134">
        <f>BG134/1.1</f>
        <v>1.1363636363636362</v>
      </c>
      <c r="BV134">
        <f>BH134/4.7</f>
        <v>1.3617021276595744</v>
      </c>
      <c r="BW134">
        <f>BI134/0.77</f>
        <v>1.0389610389610391</v>
      </c>
      <c r="BX134">
        <f>BJ134/4.4</f>
        <v>1.2045454545454544</v>
      </c>
      <c r="BY134">
        <f>AY134/27</f>
        <v>1.037037037037037</v>
      </c>
      <c r="BZ134">
        <f>BK134/1</f>
        <v>1</v>
      </c>
      <c r="CA134">
        <f>BL134/2.9</f>
        <v>1.0344827586206897</v>
      </c>
      <c r="CB134">
        <f>BM134/0.4</f>
        <v>1.4999999999999998</v>
      </c>
      <c r="CC134">
        <f>BN134/2.8</f>
        <v>1.0357142857142858</v>
      </c>
      <c r="CD134">
        <f>BO134/0.43</f>
        <v>0.97674418604651159</v>
      </c>
    </row>
    <row r="135" spans="1:82" x14ac:dyDescent="0.25">
      <c r="A135" t="s">
        <v>466</v>
      </c>
      <c r="B135">
        <v>348.62</v>
      </c>
      <c r="C135" t="s">
        <v>417</v>
      </c>
      <c r="D135" t="e">
        <f t="shared" si="10"/>
        <v>#VALUE!</v>
      </c>
      <c r="E135">
        <f t="shared" si="11"/>
        <v>1.3846153846153846</v>
      </c>
      <c r="F135">
        <f t="shared" si="12"/>
        <v>15.384615384615383</v>
      </c>
      <c r="G135" t="s">
        <v>69</v>
      </c>
      <c r="H135" t="e">
        <v>#VALUE!</v>
      </c>
      <c r="I135">
        <v>10.4</v>
      </c>
      <c r="J135">
        <v>6</v>
      </c>
      <c r="K135">
        <v>420</v>
      </c>
      <c r="L135">
        <v>6</v>
      </c>
      <c r="M135" t="s">
        <v>67</v>
      </c>
      <c r="N135">
        <v>0.18</v>
      </c>
      <c r="O135" t="s">
        <v>65</v>
      </c>
      <c r="P135">
        <v>16</v>
      </c>
      <c r="Q135">
        <v>100</v>
      </c>
      <c r="R135">
        <v>14.2</v>
      </c>
      <c r="S135" t="s">
        <v>81</v>
      </c>
      <c r="T135">
        <v>2.41</v>
      </c>
      <c r="U135">
        <v>33</v>
      </c>
      <c r="V135">
        <v>4.4000000000000004</v>
      </c>
      <c r="W135">
        <v>0.1</v>
      </c>
      <c r="X135">
        <v>6.48</v>
      </c>
      <c r="Y135">
        <v>20</v>
      </c>
      <c r="Z135">
        <v>1.18</v>
      </c>
      <c r="AA135" t="s">
        <v>85</v>
      </c>
      <c r="AB135" t="s">
        <v>65</v>
      </c>
      <c r="AC135">
        <v>0.09</v>
      </c>
      <c r="AD135">
        <v>17</v>
      </c>
      <c r="AE135">
        <v>22</v>
      </c>
      <c r="AF135">
        <v>6.5000000000000002E-2</v>
      </c>
      <c r="AG135">
        <v>7</v>
      </c>
      <c r="AH135">
        <v>313</v>
      </c>
      <c r="AI135" t="s">
        <v>67</v>
      </c>
      <c r="AJ135" t="s">
        <v>77</v>
      </c>
      <c r="AK135">
        <v>1.5</v>
      </c>
      <c r="AL135">
        <v>22</v>
      </c>
      <c r="AM135" t="s">
        <v>68</v>
      </c>
      <c r="AN135">
        <v>28.5</v>
      </c>
      <c r="AO135">
        <v>5.9</v>
      </c>
      <c r="AP135">
        <v>93.5</v>
      </c>
      <c r="AQ135">
        <v>1.5</v>
      </c>
      <c r="AR135" t="s">
        <v>69</v>
      </c>
      <c r="AS135">
        <v>23.5</v>
      </c>
      <c r="AT135">
        <v>5350</v>
      </c>
      <c r="AU135">
        <v>1</v>
      </c>
      <c r="AV135">
        <v>14.4</v>
      </c>
      <c r="AW135">
        <v>160</v>
      </c>
      <c r="AX135">
        <v>63</v>
      </c>
      <c r="AY135">
        <v>33</v>
      </c>
      <c r="AZ135">
        <v>24</v>
      </c>
      <c r="BA135">
        <v>189</v>
      </c>
      <c r="BB135">
        <v>60</v>
      </c>
      <c r="BC135">
        <v>118</v>
      </c>
      <c r="BD135">
        <v>13.9</v>
      </c>
      <c r="BE135">
        <v>50.7</v>
      </c>
      <c r="BF135">
        <v>8.65</v>
      </c>
      <c r="BG135">
        <v>1.65</v>
      </c>
      <c r="BH135">
        <v>7.6</v>
      </c>
      <c r="BI135">
        <v>1.02</v>
      </c>
      <c r="BJ135">
        <v>6.65</v>
      </c>
      <c r="BK135">
        <v>1.28</v>
      </c>
      <c r="BL135">
        <v>3.85</v>
      </c>
      <c r="BM135">
        <v>0.5</v>
      </c>
      <c r="BN135">
        <v>3.6</v>
      </c>
      <c r="BO135">
        <v>0.5</v>
      </c>
      <c r="BP135">
        <f>BB135/38</f>
        <v>1.5789473684210527</v>
      </c>
      <c r="BQ135">
        <f>BC135/80</f>
        <v>1.4750000000000001</v>
      </c>
      <c r="BR135">
        <f>BD135/8.9</f>
        <v>1.5617977528089888</v>
      </c>
      <c r="BS135">
        <f>BE135/32</f>
        <v>1.5843750000000001</v>
      </c>
      <c r="BT135">
        <f>BF135/5.6</f>
        <v>1.5446428571428572</v>
      </c>
      <c r="BU135">
        <f>BG135/1.1</f>
        <v>1.4999999999999998</v>
      </c>
      <c r="BV135">
        <f>BH135/4.7</f>
        <v>1.6170212765957446</v>
      </c>
      <c r="BW135">
        <f>BI135/0.77</f>
        <v>1.3246753246753247</v>
      </c>
      <c r="BX135">
        <f>BJ135/4.4</f>
        <v>1.5113636363636362</v>
      </c>
      <c r="BY135">
        <f>AY135/27</f>
        <v>1.2222222222222223</v>
      </c>
      <c r="BZ135">
        <f>BK135/1</f>
        <v>1.28</v>
      </c>
      <c r="CA135">
        <f>BL135/2.9</f>
        <v>1.3275862068965518</v>
      </c>
      <c r="CB135">
        <f>BM135/0.4</f>
        <v>1.25</v>
      </c>
      <c r="CC135">
        <f>BN135/2.8</f>
        <v>1.2857142857142858</v>
      </c>
      <c r="CD135">
        <f>BO135/0.43</f>
        <v>1.1627906976744187</v>
      </c>
    </row>
    <row r="136" spans="1:82" x14ac:dyDescent="0.25">
      <c r="A136" t="s">
        <v>467</v>
      </c>
      <c r="B136">
        <v>350.1</v>
      </c>
      <c r="C136" t="s">
        <v>417</v>
      </c>
      <c r="D136">
        <f t="shared" si="10"/>
        <v>0.16042780748663102</v>
      </c>
      <c r="E136">
        <f t="shared" si="11"/>
        <v>0.43850267379679142</v>
      </c>
      <c r="F136">
        <f t="shared" si="12"/>
        <v>14.973262032085563</v>
      </c>
      <c r="G136" t="s">
        <v>69</v>
      </c>
      <c r="H136" t="e">
        <v>#VALUE!</v>
      </c>
      <c r="I136">
        <v>9.35</v>
      </c>
      <c r="J136">
        <v>6</v>
      </c>
      <c r="K136">
        <v>400</v>
      </c>
      <c r="L136">
        <v>5</v>
      </c>
      <c r="M136">
        <v>0.6</v>
      </c>
      <c r="N136">
        <v>0.14000000000000001</v>
      </c>
      <c r="O136" t="s">
        <v>65</v>
      </c>
      <c r="P136">
        <v>18</v>
      </c>
      <c r="Q136">
        <v>80</v>
      </c>
      <c r="R136">
        <v>13.9</v>
      </c>
      <c r="S136">
        <v>4</v>
      </c>
      <c r="T136">
        <v>5.9</v>
      </c>
      <c r="U136">
        <v>27.6</v>
      </c>
      <c r="V136">
        <v>3.4</v>
      </c>
      <c r="W136" t="s">
        <v>66</v>
      </c>
      <c r="X136">
        <v>6.05</v>
      </c>
      <c r="Y136">
        <v>10</v>
      </c>
      <c r="Z136">
        <v>1.08</v>
      </c>
      <c r="AA136" t="s">
        <v>85</v>
      </c>
      <c r="AB136">
        <v>1.5</v>
      </c>
      <c r="AC136">
        <v>0.08</v>
      </c>
      <c r="AD136">
        <v>14</v>
      </c>
      <c r="AE136">
        <v>22</v>
      </c>
      <c r="AF136">
        <v>6.5000000000000002E-2</v>
      </c>
      <c r="AG136">
        <v>12</v>
      </c>
      <c r="AH136">
        <v>289</v>
      </c>
      <c r="AI136" t="s">
        <v>67</v>
      </c>
      <c r="AJ136" t="s">
        <v>77</v>
      </c>
      <c r="AK136">
        <v>2.7</v>
      </c>
      <c r="AL136">
        <v>17</v>
      </c>
      <c r="AM136" t="s">
        <v>68</v>
      </c>
      <c r="AN136">
        <v>28.3</v>
      </c>
      <c r="AO136">
        <v>5</v>
      </c>
      <c r="AP136">
        <v>102</v>
      </c>
      <c r="AQ136">
        <v>1.4</v>
      </c>
      <c r="AR136" t="s">
        <v>69</v>
      </c>
      <c r="AS136">
        <v>20.399999999999999</v>
      </c>
      <c r="AT136">
        <v>4350</v>
      </c>
      <c r="AU136">
        <v>0.9</v>
      </c>
      <c r="AV136">
        <v>4.0999999999999996</v>
      </c>
      <c r="AW136">
        <v>140</v>
      </c>
      <c r="AX136">
        <v>57</v>
      </c>
      <c r="AY136">
        <v>28</v>
      </c>
      <c r="AZ136">
        <v>26</v>
      </c>
      <c r="BA136">
        <v>145</v>
      </c>
      <c r="BB136">
        <v>64.400000000000006</v>
      </c>
      <c r="BC136">
        <v>127</v>
      </c>
      <c r="BD136">
        <v>15.6</v>
      </c>
      <c r="BE136">
        <v>57.8</v>
      </c>
      <c r="BF136">
        <v>9.6</v>
      </c>
      <c r="BG136">
        <v>1.7</v>
      </c>
      <c r="BH136">
        <v>7</v>
      </c>
      <c r="BI136">
        <v>0.9</v>
      </c>
      <c r="BJ136">
        <v>5.5</v>
      </c>
      <c r="BK136">
        <v>1.02</v>
      </c>
      <c r="BL136">
        <v>3.15</v>
      </c>
      <c r="BM136">
        <v>0.4</v>
      </c>
      <c r="BN136">
        <v>2.8</v>
      </c>
      <c r="BO136">
        <v>0.4</v>
      </c>
      <c r="BP136">
        <f>BB136/38</f>
        <v>1.6947368421052633</v>
      </c>
      <c r="BQ136">
        <f>BC136/80</f>
        <v>1.5874999999999999</v>
      </c>
      <c r="BR136">
        <f>BD136/8.9</f>
        <v>1.7528089887640448</v>
      </c>
      <c r="BS136">
        <f>BE136/32</f>
        <v>1.8062499999999999</v>
      </c>
      <c r="BT136">
        <f>BF136/5.6</f>
        <v>1.7142857142857144</v>
      </c>
      <c r="BU136">
        <f>BG136/1.1</f>
        <v>1.5454545454545452</v>
      </c>
      <c r="BV136">
        <f>BH136/4.7</f>
        <v>1.4893617021276595</v>
      </c>
      <c r="BW136">
        <f>BI136/0.77</f>
        <v>1.1688311688311688</v>
      </c>
      <c r="BX136">
        <f>BJ136/4.4</f>
        <v>1.25</v>
      </c>
      <c r="BY136">
        <f>AY136/27</f>
        <v>1.037037037037037</v>
      </c>
      <c r="BZ136">
        <f>BK136/1</f>
        <v>1.02</v>
      </c>
      <c r="CA136">
        <f>BL136/2.9</f>
        <v>1.0862068965517242</v>
      </c>
      <c r="CB136">
        <f>BM136/0.4</f>
        <v>1</v>
      </c>
      <c r="CC136">
        <f>BN136/2.8</f>
        <v>1</v>
      </c>
      <c r="CD136">
        <f>BO136/0.43</f>
        <v>0.93023255813953498</v>
      </c>
    </row>
    <row r="137" spans="1:82" x14ac:dyDescent="0.25">
      <c r="A137" t="s">
        <v>468</v>
      </c>
      <c r="B137">
        <v>350.91</v>
      </c>
      <c r="C137" t="s">
        <v>417</v>
      </c>
      <c r="D137">
        <f t="shared" si="10"/>
        <v>0.20491803278688525</v>
      </c>
      <c r="E137">
        <f t="shared" si="11"/>
        <v>0.4405737704918033</v>
      </c>
      <c r="F137">
        <f t="shared" si="12"/>
        <v>14.344262295081968</v>
      </c>
      <c r="G137" t="s">
        <v>69</v>
      </c>
      <c r="H137" t="e">
        <v>#VALUE!</v>
      </c>
      <c r="I137">
        <v>9.76</v>
      </c>
      <c r="J137">
        <v>5</v>
      </c>
      <c r="K137">
        <v>440</v>
      </c>
      <c r="L137">
        <v>5.5</v>
      </c>
      <c r="M137">
        <v>0.7</v>
      </c>
      <c r="N137">
        <v>0.16</v>
      </c>
      <c r="O137" t="s">
        <v>65</v>
      </c>
      <c r="P137">
        <v>16</v>
      </c>
      <c r="Q137">
        <v>80</v>
      </c>
      <c r="R137">
        <v>13.6</v>
      </c>
      <c r="S137">
        <v>110</v>
      </c>
      <c r="T137">
        <v>4.82</v>
      </c>
      <c r="U137">
        <v>28.8</v>
      </c>
      <c r="V137">
        <v>3.8</v>
      </c>
      <c r="W137">
        <v>0.15</v>
      </c>
      <c r="X137">
        <v>6.15</v>
      </c>
      <c r="Y137">
        <v>10</v>
      </c>
      <c r="Z137">
        <v>1.1100000000000001</v>
      </c>
      <c r="AA137" t="s">
        <v>85</v>
      </c>
      <c r="AB137">
        <v>2</v>
      </c>
      <c r="AC137">
        <v>0.09</v>
      </c>
      <c r="AD137">
        <v>15</v>
      </c>
      <c r="AE137">
        <v>28</v>
      </c>
      <c r="AF137">
        <v>6.5000000000000002E-2</v>
      </c>
      <c r="AG137">
        <v>10</v>
      </c>
      <c r="AH137">
        <v>291</v>
      </c>
      <c r="AI137" t="s">
        <v>67</v>
      </c>
      <c r="AJ137">
        <v>150</v>
      </c>
      <c r="AK137">
        <v>2.2000000000000002</v>
      </c>
      <c r="AL137">
        <v>19</v>
      </c>
      <c r="AM137" t="s">
        <v>68</v>
      </c>
      <c r="AN137">
        <v>28.6</v>
      </c>
      <c r="AO137">
        <v>5.2</v>
      </c>
      <c r="AP137">
        <v>111</v>
      </c>
      <c r="AQ137">
        <v>1.4</v>
      </c>
      <c r="AR137" t="s">
        <v>69</v>
      </c>
      <c r="AS137">
        <v>21</v>
      </c>
      <c r="AT137">
        <v>4600</v>
      </c>
      <c r="AU137">
        <v>1</v>
      </c>
      <c r="AV137">
        <v>4.3</v>
      </c>
      <c r="AW137">
        <v>140</v>
      </c>
      <c r="AX137">
        <v>54</v>
      </c>
      <c r="AY137">
        <v>31</v>
      </c>
      <c r="AZ137">
        <v>26</v>
      </c>
      <c r="BA137">
        <v>159</v>
      </c>
      <c r="BB137">
        <v>71.2</v>
      </c>
      <c r="BC137">
        <v>141</v>
      </c>
      <c r="BD137">
        <v>17.2</v>
      </c>
      <c r="BE137">
        <v>62.5</v>
      </c>
      <c r="BF137">
        <v>10.3</v>
      </c>
      <c r="BG137">
        <v>1.8</v>
      </c>
      <c r="BH137">
        <v>7.4</v>
      </c>
      <c r="BI137">
        <v>0.94</v>
      </c>
      <c r="BJ137">
        <v>5.65</v>
      </c>
      <c r="BK137">
        <v>1.1200000000000001</v>
      </c>
      <c r="BL137">
        <v>3.25</v>
      </c>
      <c r="BM137">
        <v>0.45</v>
      </c>
      <c r="BN137">
        <v>2.9</v>
      </c>
      <c r="BO137">
        <v>0.48</v>
      </c>
      <c r="BP137">
        <f>BB137/38</f>
        <v>1.8736842105263158</v>
      </c>
      <c r="BQ137">
        <f>BC137/80</f>
        <v>1.7625</v>
      </c>
      <c r="BR137">
        <f>BD137/8.9</f>
        <v>1.9325842696629212</v>
      </c>
      <c r="BS137">
        <f>BE137/32</f>
        <v>1.953125</v>
      </c>
      <c r="BT137">
        <f>BF137/5.6</f>
        <v>1.8392857142857146</v>
      </c>
      <c r="BU137">
        <f>BG137/1.1</f>
        <v>1.6363636363636362</v>
      </c>
      <c r="BV137">
        <f>BH137/4.7</f>
        <v>1.574468085106383</v>
      </c>
      <c r="BW137">
        <f>BI137/0.77</f>
        <v>1.2207792207792207</v>
      </c>
      <c r="BX137">
        <f>BJ137/4.4</f>
        <v>1.2840909090909092</v>
      </c>
      <c r="BY137">
        <f>AY137/27</f>
        <v>1.1481481481481481</v>
      </c>
      <c r="BZ137">
        <f>BK137/1</f>
        <v>1.1200000000000001</v>
      </c>
      <c r="CA137">
        <f>BL137/2.9</f>
        <v>1.1206896551724139</v>
      </c>
      <c r="CB137">
        <f>BM137/0.4</f>
        <v>1.125</v>
      </c>
      <c r="CC137">
        <f>BN137/2.8</f>
        <v>1.0357142857142858</v>
      </c>
      <c r="CD137">
        <f>BO137/0.43</f>
        <v>1.1162790697674418</v>
      </c>
    </row>
    <row r="138" spans="1:82" x14ac:dyDescent="0.25">
      <c r="A138" t="s">
        <v>469</v>
      </c>
      <c r="B138">
        <v>352.71</v>
      </c>
      <c r="C138" t="s">
        <v>417</v>
      </c>
      <c r="D138">
        <f t="shared" si="10"/>
        <v>0.32407407407407407</v>
      </c>
      <c r="E138">
        <f t="shared" si="11"/>
        <v>0.44444444444444442</v>
      </c>
      <c r="F138">
        <f t="shared" si="12"/>
        <v>11.111111111111111</v>
      </c>
      <c r="G138" t="s">
        <v>69</v>
      </c>
      <c r="H138" t="e">
        <v>#VALUE!</v>
      </c>
      <c r="I138">
        <v>10.8</v>
      </c>
      <c r="J138">
        <v>4</v>
      </c>
      <c r="K138">
        <v>440</v>
      </c>
      <c r="L138">
        <v>8</v>
      </c>
      <c r="M138">
        <v>0.3</v>
      </c>
      <c r="N138">
        <v>0.15</v>
      </c>
      <c r="O138" t="s">
        <v>65</v>
      </c>
      <c r="P138">
        <v>14</v>
      </c>
      <c r="Q138">
        <v>80</v>
      </c>
      <c r="R138">
        <v>15.6</v>
      </c>
      <c r="S138">
        <v>4</v>
      </c>
      <c r="T138">
        <v>2.52</v>
      </c>
      <c r="U138">
        <v>32.6</v>
      </c>
      <c r="V138">
        <v>3.8</v>
      </c>
      <c r="W138">
        <v>0.15</v>
      </c>
      <c r="X138">
        <v>6.74</v>
      </c>
      <c r="Y138">
        <v>10</v>
      </c>
      <c r="Z138">
        <v>1.19</v>
      </c>
      <c r="AA138" t="s">
        <v>85</v>
      </c>
      <c r="AB138">
        <v>3.5</v>
      </c>
      <c r="AC138">
        <v>0.08</v>
      </c>
      <c r="AD138">
        <v>16</v>
      </c>
      <c r="AE138">
        <v>26</v>
      </c>
      <c r="AF138">
        <v>6.5000000000000002E-2</v>
      </c>
      <c r="AG138">
        <v>7</v>
      </c>
      <c r="AH138">
        <v>315</v>
      </c>
      <c r="AI138" t="s">
        <v>67</v>
      </c>
      <c r="AJ138" t="s">
        <v>77</v>
      </c>
      <c r="AK138">
        <v>1.8</v>
      </c>
      <c r="AL138">
        <v>22</v>
      </c>
      <c r="AM138" t="s">
        <v>68</v>
      </c>
      <c r="AN138">
        <v>28.7</v>
      </c>
      <c r="AO138">
        <v>5.7</v>
      </c>
      <c r="AP138">
        <v>98</v>
      </c>
      <c r="AQ138">
        <v>1.5</v>
      </c>
      <c r="AR138">
        <v>0.2</v>
      </c>
      <c r="AS138">
        <v>22.3</v>
      </c>
      <c r="AT138">
        <v>4850</v>
      </c>
      <c r="AU138">
        <v>1.1000000000000001</v>
      </c>
      <c r="AV138">
        <v>4.8</v>
      </c>
      <c r="AW138">
        <v>120</v>
      </c>
      <c r="AX138">
        <v>30</v>
      </c>
      <c r="AY138">
        <v>33</v>
      </c>
      <c r="AZ138">
        <v>28</v>
      </c>
      <c r="BA138">
        <v>159</v>
      </c>
      <c r="BB138">
        <v>67.400000000000006</v>
      </c>
      <c r="BC138">
        <v>141</v>
      </c>
      <c r="BD138">
        <v>17.399999999999999</v>
      </c>
      <c r="BE138">
        <v>65.8</v>
      </c>
      <c r="BF138">
        <v>11.7</v>
      </c>
      <c r="BG138">
        <v>2.0499999999999998</v>
      </c>
      <c r="BH138">
        <v>9</v>
      </c>
      <c r="BI138">
        <v>1.2</v>
      </c>
      <c r="BJ138">
        <v>6.75</v>
      </c>
      <c r="BK138">
        <v>1.36</v>
      </c>
      <c r="BL138">
        <v>3.85</v>
      </c>
      <c r="BM138">
        <v>0.55000000000000004</v>
      </c>
      <c r="BN138">
        <v>3.65</v>
      </c>
      <c r="BO138">
        <v>0.6</v>
      </c>
      <c r="BP138">
        <f>BB138/38</f>
        <v>1.773684210526316</v>
      </c>
      <c r="BQ138">
        <f>BC138/80</f>
        <v>1.7625</v>
      </c>
      <c r="BR138">
        <f>BD138/8.9</f>
        <v>1.9550561797752806</v>
      </c>
      <c r="BS138">
        <f>BE138/32</f>
        <v>2.0562499999999999</v>
      </c>
      <c r="BT138">
        <f>BF138/5.6</f>
        <v>2.0892857142857144</v>
      </c>
      <c r="BU138">
        <f>BG138/1.1</f>
        <v>1.8636363636363633</v>
      </c>
      <c r="BV138">
        <f>BH138/4.7</f>
        <v>1.9148936170212765</v>
      </c>
      <c r="BW138">
        <f>BI138/0.77</f>
        <v>1.5584415584415583</v>
      </c>
      <c r="BX138">
        <f>BJ138/4.4</f>
        <v>1.5340909090909089</v>
      </c>
      <c r="BY138">
        <f>AY138/27</f>
        <v>1.2222222222222223</v>
      </c>
      <c r="BZ138">
        <f>BK138/1</f>
        <v>1.36</v>
      </c>
      <c r="CA138">
        <f>BL138/2.9</f>
        <v>1.3275862068965518</v>
      </c>
      <c r="CB138">
        <f>BM138/0.4</f>
        <v>1.375</v>
      </c>
      <c r="CC138">
        <f>BN138/2.8</f>
        <v>1.3035714285714286</v>
      </c>
      <c r="CD138">
        <f>BO138/0.43</f>
        <v>1.3953488372093024</v>
      </c>
    </row>
    <row r="139" spans="1:82" x14ac:dyDescent="0.25">
      <c r="A139" t="s">
        <v>470</v>
      </c>
      <c r="B139">
        <v>353.46</v>
      </c>
      <c r="C139" t="s">
        <v>417</v>
      </c>
      <c r="D139">
        <f t="shared" si="10"/>
        <v>0.76815642458100553</v>
      </c>
      <c r="E139">
        <f t="shared" si="11"/>
        <v>0.68435754189944142</v>
      </c>
      <c r="F139">
        <f t="shared" si="12"/>
        <v>16.759776536312849</v>
      </c>
      <c r="G139" t="s">
        <v>69</v>
      </c>
      <c r="H139" t="e">
        <v>#VALUE!</v>
      </c>
      <c r="I139">
        <v>7.16</v>
      </c>
      <c r="J139">
        <v>6</v>
      </c>
      <c r="K139">
        <v>360</v>
      </c>
      <c r="L139">
        <v>3.5</v>
      </c>
      <c r="M139">
        <v>0.7</v>
      </c>
      <c r="N139">
        <v>0.12</v>
      </c>
      <c r="O139" t="s">
        <v>65</v>
      </c>
      <c r="P139">
        <v>43</v>
      </c>
      <c r="Q139">
        <v>60</v>
      </c>
      <c r="R139">
        <v>10</v>
      </c>
      <c r="S139">
        <v>16</v>
      </c>
      <c r="T139">
        <v>7.16</v>
      </c>
      <c r="U139">
        <v>20.2</v>
      </c>
      <c r="V139">
        <v>4.4000000000000004</v>
      </c>
      <c r="W139">
        <v>0.15</v>
      </c>
      <c r="X139">
        <v>4.5</v>
      </c>
      <c r="Y139">
        <v>10</v>
      </c>
      <c r="Z139">
        <v>1.07</v>
      </c>
      <c r="AA139" t="s">
        <v>85</v>
      </c>
      <c r="AB139">
        <v>5.5</v>
      </c>
      <c r="AC139">
        <v>0.08</v>
      </c>
      <c r="AD139">
        <v>12.5</v>
      </c>
      <c r="AE139">
        <v>22</v>
      </c>
      <c r="AF139">
        <v>5.5E-2</v>
      </c>
      <c r="AG139">
        <v>14</v>
      </c>
      <c r="AH139">
        <v>206</v>
      </c>
      <c r="AI139" t="s">
        <v>67</v>
      </c>
      <c r="AJ139">
        <v>100</v>
      </c>
      <c r="AK139">
        <v>3.7</v>
      </c>
      <c r="AL139">
        <v>16</v>
      </c>
      <c r="AM139" t="s">
        <v>68</v>
      </c>
      <c r="AN139">
        <v>31.8</v>
      </c>
      <c r="AO139">
        <v>4.0999999999999996</v>
      </c>
      <c r="AP139">
        <v>63.5</v>
      </c>
      <c r="AQ139">
        <v>1.2</v>
      </c>
      <c r="AR139" t="s">
        <v>69</v>
      </c>
      <c r="AS139">
        <v>17.7</v>
      </c>
      <c r="AT139">
        <v>4250</v>
      </c>
      <c r="AU139">
        <v>0.7</v>
      </c>
      <c r="AV139">
        <v>4.9000000000000004</v>
      </c>
      <c r="AW139">
        <v>120</v>
      </c>
      <c r="AX139">
        <v>261</v>
      </c>
      <c r="AY139">
        <v>28</v>
      </c>
      <c r="AZ139">
        <v>26</v>
      </c>
      <c r="BA139">
        <v>202</v>
      </c>
      <c r="BB139">
        <v>43</v>
      </c>
      <c r="BC139">
        <v>81.8</v>
      </c>
      <c r="BD139">
        <v>9.65</v>
      </c>
      <c r="BE139">
        <v>34.4</v>
      </c>
      <c r="BF139">
        <v>6.25</v>
      </c>
      <c r="BG139">
        <v>1.35</v>
      </c>
      <c r="BH139">
        <v>6</v>
      </c>
      <c r="BI139">
        <v>0.92</v>
      </c>
      <c r="BJ139">
        <v>5.05</v>
      </c>
      <c r="BK139">
        <v>1</v>
      </c>
      <c r="BL139">
        <v>2.9</v>
      </c>
      <c r="BM139">
        <v>0.45</v>
      </c>
      <c r="BN139">
        <v>2.8</v>
      </c>
      <c r="BO139">
        <v>0.48</v>
      </c>
      <c r="BP139">
        <f>BB139/38</f>
        <v>1.131578947368421</v>
      </c>
      <c r="BQ139">
        <f>BC139/80</f>
        <v>1.0225</v>
      </c>
      <c r="BR139">
        <f>BD139/8.9</f>
        <v>1.0842696629213484</v>
      </c>
      <c r="BS139">
        <f>BE139/32</f>
        <v>1.075</v>
      </c>
      <c r="BT139">
        <f>BF139/5.6</f>
        <v>1.1160714285714286</v>
      </c>
      <c r="BU139">
        <f>BG139/1.1</f>
        <v>1.2272727272727273</v>
      </c>
      <c r="BV139">
        <f>BH139/4.7</f>
        <v>1.2765957446808509</v>
      </c>
      <c r="BW139">
        <f>BI139/0.77</f>
        <v>1.1948051948051948</v>
      </c>
      <c r="BX139">
        <f>BJ139/4.4</f>
        <v>1.1477272727272725</v>
      </c>
      <c r="BY139">
        <f>AY139/27</f>
        <v>1.037037037037037</v>
      </c>
      <c r="BZ139">
        <f>BK139/1</f>
        <v>1</v>
      </c>
      <c r="CA139">
        <f>BL139/2.9</f>
        <v>1</v>
      </c>
      <c r="CB139">
        <f>BM139/0.4</f>
        <v>1.125</v>
      </c>
      <c r="CC139">
        <f>BN139/2.8</f>
        <v>1</v>
      </c>
      <c r="CD139">
        <f>BO139/0.43</f>
        <v>1.1162790697674418</v>
      </c>
    </row>
    <row r="140" spans="1:82" x14ac:dyDescent="0.25">
      <c r="A140" t="s">
        <v>471</v>
      </c>
      <c r="B140">
        <v>355.11</v>
      </c>
      <c r="C140" t="s">
        <v>417</v>
      </c>
      <c r="D140">
        <f t="shared" si="10"/>
        <v>0.78431372549019618</v>
      </c>
      <c r="E140">
        <f t="shared" si="11"/>
        <v>0.40196078431372551</v>
      </c>
      <c r="F140">
        <f t="shared" si="12"/>
        <v>13.725490196078432</v>
      </c>
      <c r="G140" t="s">
        <v>69</v>
      </c>
      <c r="H140" t="e">
        <v>#VALUE!</v>
      </c>
      <c r="I140">
        <v>10.199999999999999</v>
      </c>
      <c r="J140">
        <v>12</v>
      </c>
      <c r="K140">
        <v>660</v>
      </c>
      <c r="L140">
        <v>6.5</v>
      </c>
      <c r="M140">
        <v>0.8</v>
      </c>
      <c r="N140">
        <v>0.14000000000000001</v>
      </c>
      <c r="O140" t="s">
        <v>65</v>
      </c>
      <c r="P140">
        <v>17</v>
      </c>
      <c r="Q140">
        <v>80</v>
      </c>
      <c r="R140">
        <v>19.8</v>
      </c>
      <c r="S140">
        <v>12</v>
      </c>
      <c r="T140">
        <v>8.0399999999999991</v>
      </c>
      <c r="U140">
        <v>31.2</v>
      </c>
      <c r="V140">
        <v>3.6</v>
      </c>
      <c r="W140">
        <v>0.15</v>
      </c>
      <c r="X140">
        <v>6.08</v>
      </c>
      <c r="Y140">
        <v>10</v>
      </c>
      <c r="Z140">
        <v>1.1000000000000001</v>
      </c>
      <c r="AA140">
        <v>5.0000000000000001E-3</v>
      </c>
      <c r="AB140">
        <v>8</v>
      </c>
      <c r="AC140">
        <v>0.08</v>
      </c>
      <c r="AD140">
        <v>15</v>
      </c>
      <c r="AE140">
        <v>28</v>
      </c>
      <c r="AF140">
        <v>0.06</v>
      </c>
      <c r="AG140">
        <v>13</v>
      </c>
      <c r="AH140">
        <v>307</v>
      </c>
      <c r="AI140" t="s">
        <v>67</v>
      </c>
      <c r="AJ140" t="s">
        <v>77</v>
      </c>
      <c r="AK140">
        <v>4</v>
      </c>
      <c r="AL140">
        <v>21</v>
      </c>
      <c r="AM140" t="s">
        <v>68</v>
      </c>
      <c r="AN140">
        <v>26.1</v>
      </c>
      <c r="AO140">
        <v>5.4</v>
      </c>
      <c r="AP140">
        <v>102</v>
      </c>
      <c r="AQ140">
        <v>1.4</v>
      </c>
      <c r="AR140" t="s">
        <v>69</v>
      </c>
      <c r="AS140">
        <v>21.3</v>
      </c>
      <c r="AT140">
        <v>4550</v>
      </c>
      <c r="AU140">
        <v>1</v>
      </c>
      <c r="AV140">
        <v>4.0999999999999996</v>
      </c>
      <c r="AW140">
        <v>140</v>
      </c>
      <c r="AX140">
        <v>36</v>
      </c>
      <c r="AY140">
        <v>28</v>
      </c>
      <c r="AZ140">
        <v>32</v>
      </c>
      <c r="BA140">
        <v>154</v>
      </c>
      <c r="BB140">
        <v>56.6</v>
      </c>
      <c r="BC140">
        <v>112</v>
      </c>
      <c r="BD140">
        <v>13.4</v>
      </c>
      <c r="BE140">
        <v>48.8</v>
      </c>
      <c r="BF140">
        <v>8.6</v>
      </c>
      <c r="BG140">
        <v>1.65</v>
      </c>
      <c r="BH140">
        <v>6.8</v>
      </c>
      <c r="BI140">
        <v>0.92</v>
      </c>
      <c r="BJ140">
        <v>5.55</v>
      </c>
      <c r="BK140">
        <v>1.1200000000000001</v>
      </c>
      <c r="BL140">
        <v>3.15</v>
      </c>
      <c r="BM140">
        <v>0.5</v>
      </c>
      <c r="BN140">
        <v>3</v>
      </c>
      <c r="BO140">
        <v>0.48</v>
      </c>
      <c r="BP140">
        <f>BB140/38</f>
        <v>1.4894736842105263</v>
      </c>
      <c r="BQ140">
        <f>BC140/80</f>
        <v>1.4</v>
      </c>
      <c r="BR140">
        <f>BD140/8.9</f>
        <v>1.5056179775280898</v>
      </c>
      <c r="BS140">
        <f>BE140/32</f>
        <v>1.5249999999999999</v>
      </c>
      <c r="BT140">
        <f>BF140/5.6</f>
        <v>1.5357142857142858</v>
      </c>
      <c r="BU140">
        <f>BG140/1.1</f>
        <v>1.4999999999999998</v>
      </c>
      <c r="BV140">
        <f>BH140/4.7</f>
        <v>1.4468085106382977</v>
      </c>
      <c r="BW140">
        <f>BI140/0.77</f>
        <v>1.1948051948051948</v>
      </c>
      <c r="BX140">
        <f>BJ140/4.4</f>
        <v>1.2613636363636362</v>
      </c>
      <c r="BY140">
        <f>AY140/27</f>
        <v>1.037037037037037</v>
      </c>
      <c r="BZ140">
        <f>BK140/1</f>
        <v>1.1200000000000001</v>
      </c>
      <c r="CA140">
        <f>BL140/2.9</f>
        <v>1.0862068965517242</v>
      </c>
      <c r="CB140">
        <f>BM140/0.4</f>
        <v>1.25</v>
      </c>
      <c r="CC140">
        <f>BN140/2.8</f>
        <v>1.0714285714285714</v>
      </c>
      <c r="CD140">
        <f>BO140/0.43</f>
        <v>1.1162790697674418</v>
      </c>
    </row>
    <row r="141" spans="1:82" x14ac:dyDescent="0.25">
      <c r="A141" t="s">
        <v>472</v>
      </c>
      <c r="B141">
        <v>357.29</v>
      </c>
      <c r="C141" t="s">
        <v>417</v>
      </c>
      <c r="D141">
        <f t="shared" si="10"/>
        <v>1.3302752293577982</v>
      </c>
      <c r="E141">
        <f t="shared" si="11"/>
        <v>0.39449541284403666</v>
      </c>
      <c r="F141">
        <f t="shared" si="12"/>
        <v>12.844036697247706</v>
      </c>
      <c r="G141" t="s">
        <v>69</v>
      </c>
      <c r="H141" t="e">
        <v>#VALUE!</v>
      </c>
      <c r="I141">
        <v>10.9</v>
      </c>
      <c r="J141">
        <v>9</v>
      </c>
      <c r="K141">
        <v>460</v>
      </c>
      <c r="L141">
        <v>6.5</v>
      </c>
      <c r="M141">
        <v>0.8</v>
      </c>
      <c r="N141">
        <v>0.17</v>
      </c>
      <c r="O141" t="s">
        <v>65</v>
      </c>
      <c r="P141">
        <v>14</v>
      </c>
      <c r="Q141">
        <v>80</v>
      </c>
      <c r="R141">
        <v>19.100000000000001</v>
      </c>
      <c r="S141">
        <v>24</v>
      </c>
      <c r="T141">
        <v>9.35</v>
      </c>
      <c r="U141">
        <v>29.4</v>
      </c>
      <c r="V141">
        <v>3.8</v>
      </c>
      <c r="W141">
        <v>0.15</v>
      </c>
      <c r="X141">
        <v>6.4</v>
      </c>
      <c r="Y141">
        <v>10</v>
      </c>
      <c r="Z141">
        <v>1.1200000000000001</v>
      </c>
      <c r="AA141" t="s">
        <v>85</v>
      </c>
      <c r="AB141">
        <v>14.5</v>
      </c>
      <c r="AC141">
        <v>0.09</v>
      </c>
      <c r="AD141">
        <v>14.5</v>
      </c>
      <c r="AE141">
        <v>20</v>
      </c>
      <c r="AF141">
        <v>7.0000000000000007E-2</v>
      </c>
      <c r="AG141">
        <v>12</v>
      </c>
      <c r="AH141">
        <v>315</v>
      </c>
      <c r="AI141" t="s">
        <v>67</v>
      </c>
      <c r="AJ141" t="s">
        <v>77</v>
      </c>
      <c r="AK141">
        <v>4.2</v>
      </c>
      <c r="AL141">
        <v>19</v>
      </c>
      <c r="AM141" t="s">
        <v>68</v>
      </c>
      <c r="AN141">
        <v>25.9</v>
      </c>
      <c r="AO141">
        <v>5.4</v>
      </c>
      <c r="AP141">
        <v>70</v>
      </c>
      <c r="AQ141">
        <v>1.4</v>
      </c>
      <c r="AR141" t="s">
        <v>69</v>
      </c>
      <c r="AS141">
        <v>20.6</v>
      </c>
      <c r="AT141">
        <v>4900</v>
      </c>
      <c r="AU141">
        <v>1</v>
      </c>
      <c r="AV141">
        <v>4.3</v>
      </c>
      <c r="AW141">
        <v>140</v>
      </c>
      <c r="AX141">
        <v>42</v>
      </c>
      <c r="AY141">
        <v>30</v>
      </c>
      <c r="AZ141">
        <v>28</v>
      </c>
      <c r="BA141">
        <v>167</v>
      </c>
      <c r="BB141">
        <v>46.1</v>
      </c>
      <c r="BC141">
        <v>91</v>
      </c>
      <c r="BD141">
        <v>10.7</v>
      </c>
      <c r="BE141">
        <v>38.1</v>
      </c>
      <c r="BF141">
        <v>7.15</v>
      </c>
      <c r="BG141">
        <v>1.4</v>
      </c>
      <c r="BH141">
        <v>5.8</v>
      </c>
      <c r="BI141">
        <v>0.84</v>
      </c>
      <c r="BJ141">
        <v>5.15</v>
      </c>
      <c r="BK141">
        <v>1.04</v>
      </c>
      <c r="BL141">
        <v>3.15</v>
      </c>
      <c r="BM141">
        <v>0.5</v>
      </c>
      <c r="BN141">
        <v>3.05</v>
      </c>
      <c r="BO141">
        <v>0.52</v>
      </c>
      <c r="BP141">
        <f>BB141/38</f>
        <v>1.2131578947368422</v>
      </c>
      <c r="BQ141">
        <f>BC141/80</f>
        <v>1.1375</v>
      </c>
      <c r="BR141">
        <f>BD141/8.9</f>
        <v>1.2022471910112358</v>
      </c>
      <c r="BS141">
        <f>BE141/32</f>
        <v>1.190625</v>
      </c>
      <c r="BT141">
        <f>BF141/5.6</f>
        <v>1.2767857142857144</v>
      </c>
      <c r="BU141">
        <f>BG141/1.1</f>
        <v>1.2727272727272725</v>
      </c>
      <c r="BV141">
        <f>BH141/4.7</f>
        <v>1.2340425531914894</v>
      </c>
      <c r="BW141">
        <f>BI141/0.77</f>
        <v>1.0909090909090908</v>
      </c>
      <c r="BX141">
        <f>BJ141/4.4</f>
        <v>1.1704545454545454</v>
      </c>
      <c r="BY141">
        <f>AY141/27</f>
        <v>1.1111111111111112</v>
      </c>
      <c r="BZ141">
        <f>BK141/1</f>
        <v>1.04</v>
      </c>
      <c r="CA141">
        <f>BL141/2.9</f>
        <v>1.0862068965517242</v>
      </c>
      <c r="CB141">
        <f>BM141/0.4</f>
        <v>1.25</v>
      </c>
      <c r="CC141">
        <f>BN141/2.8</f>
        <v>1.0892857142857142</v>
      </c>
      <c r="CD141">
        <f>BO141/0.43</f>
        <v>1.2093023255813955</v>
      </c>
    </row>
    <row r="143" spans="1:82" x14ac:dyDescent="0.25">
      <c r="I143">
        <f>AVERAGE(I5:I141)</f>
        <v>7.2586861313868605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2"/>
  <sheetViews>
    <sheetView zoomScale="85" zoomScaleNormal="85" workbookViewId="0">
      <selection activeCell="O1" sqref="O1:O1048576"/>
    </sheetView>
  </sheetViews>
  <sheetFormatPr defaultRowHeight="15" x14ac:dyDescent="0.25"/>
  <cols>
    <col min="3" max="3" width="11.42578125" bestFit="1" customWidth="1"/>
    <col min="8" max="8" width="8.85546875" bestFit="1" customWidth="1"/>
  </cols>
  <sheetData>
    <row r="1" spans="1:14" x14ac:dyDescent="0.25">
      <c r="A1" t="s">
        <v>276</v>
      </c>
      <c r="B1" t="s">
        <v>277</v>
      </c>
      <c r="C1" t="s">
        <v>571</v>
      </c>
      <c r="D1" t="s">
        <v>278</v>
      </c>
      <c r="E1" t="s">
        <v>279</v>
      </c>
      <c r="F1" t="s">
        <v>280</v>
      </c>
      <c r="G1" t="s">
        <v>281</v>
      </c>
      <c r="H1" t="s">
        <v>282</v>
      </c>
      <c r="I1" t="s">
        <v>283</v>
      </c>
      <c r="J1" t="s">
        <v>284</v>
      </c>
      <c r="K1" t="s">
        <v>285</v>
      </c>
      <c r="L1" t="s">
        <v>286</v>
      </c>
      <c r="M1" t="s">
        <v>287</v>
      </c>
      <c r="N1" t="s">
        <v>288</v>
      </c>
    </row>
    <row r="2" spans="1:14" x14ac:dyDescent="0.25">
      <c r="A2" t="s">
        <v>289</v>
      </c>
      <c r="B2">
        <v>8.67</v>
      </c>
      <c r="C2" t="s">
        <v>203</v>
      </c>
      <c r="D2">
        <v>0.27</v>
      </c>
      <c r="E2">
        <v>0</v>
      </c>
      <c r="F2">
        <v>0</v>
      </c>
      <c r="G2">
        <v>0.54</v>
      </c>
      <c r="H2">
        <v>565.2047</v>
      </c>
      <c r="I2">
        <v>3.0136845999999995</v>
      </c>
      <c r="J2">
        <f>F2/D2*100</f>
        <v>0</v>
      </c>
      <c r="K2">
        <v>200</v>
      </c>
      <c r="L2">
        <v>0</v>
      </c>
      <c r="M2">
        <v>0</v>
      </c>
      <c r="N2" t="e">
        <f>(E2/(E2+F2))</f>
        <v>#DIV/0!</v>
      </c>
    </row>
    <row r="3" spans="1:14" x14ac:dyDescent="0.25">
      <c r="A3" t="s">
        <v>290</v>
      </c>
      <c r="B3">
        <v>9.35</v>
      </c>
      <c r="C3" t="s">
        <v>203</v>
      </c>
      <c r="D3">
        <v>0.82</v>
      </c>
      <c r="E3">
        <v>0</v>
      </c>
      <c r="F3">
        <v>0.02</v>
      </c>
      <c r="G3">
        <v>0.57999999999999996</v>
      </c>
      <c r="H3">
        <v>557.72720000000004</v>
      </c>
      <c r="I3">
        <v>2.8790896000000004</v>
      </c>
      <c r="J3">
        <f t="shared" ref="J3:J66" si="0">F3/D3*100</f>
        <v>2.4390243902439024</v>
      </c>
      <c r="K3">
        <v>70.731707317073173</v>
      </c>
      <c r="L3">
        <v>3.4482758620689662E-2</v>
      </c>
      <c r="M3">
        <v>0</v>
      </c>
      <c r="N3">
        <f>(E3/(E3+F3))</f>
        <v>0</v>
      </c>
    </row>
    <row r="4" spans="1:14" x14ac:dyDescent="0.25">
      <c r="A4" t="s">
        <v>292</v>
      </c>
      <c r="B4">
        <v>10.68</v>
      </c>
      <c r="C4" t="s">
        <v>203</v>
      </c>
      <c r="D4">
        <v>0.32</v>
      </c>
      <c r="E4">
        <v>0</v>
      </c>
      <c r="F4">
        <v>0</v>
      </c>
      <c r="G4">
        <v>0.65</v>
      </c>
      <c r="H4">
        <v>523.62980000000005</v>
      </c>
      <c r="I4">
        <v>2.2653364000000007</v>
      </c>
      <c r="J4">
        <f t="shared" si="0"/>
        <v>0</v>
      </c>
      <c r="K4">
        <v>203.125</v>
      </c>
      <c r="L4">
        <v>0</v>
      </c>
      <c r="M4">
        <v>0</v>
      </c>
      <c r="N4" t="e">
        <f t="shared" ref="N4:N67" si="1">(E4/(E4+F4))</f>
        <v>#DIV/0!</v>
      </c>
    </row>
    <row r="5" spans="1:14" x14ac:dyDescent="0.25">
      <c r="A5" t="s">
        <v>293</v>
      </c>
      <c r="B5">
        <v>11.55</v>
      </c>
      <c r="C5" t="s">
        <v>203</v>
      </c>
      <c r="D5">
        <v>0.26</v>
      </c>
      <c r="E5">
        <v>0</v>
      </c>
      <c r="F5">
        <v>0</v>
      </c>
      <c r="G5">
        <v>0.63</v>
      </c>
      <c r="H5">
        <v>596.36829999999998</v>
      </c>
      <c r="I5">
        <v>3.5746293999999992</v>
      </c>
      <c r="J5">
        <f t="shared" si="0"/>
        <v>0</v>
      </c>
      <c r="K5">
        <v>242.30769230769229</v>
      </c>
      <c r="L5">
        <v>0</v>
      </c>
      <c r="M5">
        <v>0</v>
      </c>
      <c r="N5" t="e">
        <f t="shared" si="1"/>
        <v>#DIV/0!</v>
      </c>
    </row>
    <row r="6" spans="1:14" x14ac:dyDescent="0.25">
      <c r="A6" t="s">
        <v>294</v>
      </c>
      <c r="B6">
        <v>12.7</v>
      </c>
      <c r="C6" t="s">
        <v>203</v>
      </c>
      <c r="D6">
        <v>0.33</v>
      </c>
      <c r="E6">
        <v>0.01</v>
      </c>
      <c r="F6">
        <v>0.02</v>
      </c>
      <c r="G6">
        <v>0.49</v>
      </c>
      <c r="H6">
        <v>560.37339999999995</v>
      </c>
      <c r="I6">
        <v>2.9267211999999976</v>
      </c>
      <c r="J6">
        <f t="shared" si="0"/>
        <v>6.0606060606060606</v>
      </c>
      <c r="K6">
        <v>148.48484848484847</v>
      </c>
      <c r="L6">
        <v>4.0816326530612249E-2</v>
      </c>
      <c r="M6">
        <v>3.0303030303030303</v>
      </c>
      <c r="N6">
        <f t="shared" si="1"/>
        <v>0.33333333333333337</v>
      </c>
    </row>
    <row r="7" spans="1:14" x14ac:dyDescent="0.25">
      <c r="A7" t="s">
        <v>295</v>
      </c>
      <c r="B7">
        <v>13.7</v>
      </c>
      <c r="C7" t="s">
        <v>203</v>
      </c>
      <c r="D7">
        <v>0.49</v>
      </c>
      <c r="E7">
        <v>0.01</v>
      </c>
      <c r="F7">
        <v>0.03</v>
      </c>
      <c r="G7">
        <v>0.56000000000000005</v>
      </c>
      <c r="H7">
        <v>569.96690000000001</v>
      </c>
      <c r="I7">
        <v>3.0994041999999986</v>
      </c>
      <c r="J7">
        <f t="shared" si="0"/>
        <v>6.1224489795918364</v>
      </c>
      <c r="K7">
        <v>114.28571428571431</v>
      </c>
      <c r="L7">
        <v>5.3571428571428562E-2</v>
      </c>
      <c r="M7">
        <v>2.0408163265306123</v>
      </c>
      <c r="N7">
        <f t="shared" si="1"/>
        <v>0.25</v>
      </c>
    </row>
    <row r="8" spans="1:14" x14ac:dyDescent="0.25">
      <c r="A8" t="s">
        <v>296</v>
      </c>
      <c r="B8">
        <v>15.05</v>
      </c>
      <c r="C8" t="s">
        <v>203</v>
      </c>
      <c r="D8">
        <v>0.4</v>
      </c>
      <c r="E8">
        <v>0.01</v>
      </c>
      <c r="F8">
        <v>0.03</v>
      </c>
      <c r="G8">
        <v>0.48</v>
      </c>
      <c r="H8">
        <v>309.03230000000002</v>
      </c>
      <c r="I8">
        <v>-1</v>
      </c>
      <c r="J8">
        <f t="shared" si="0"/>
        <v>7.5</v>
      </c>
      <c r="K8">
        <v>120</v>
      </c>
      <c r="L8">
        <v>6.25E-2</v>
      </c>
      <c r="M8">
        <v>2.5</v>
      </c>
      <c r="N8">
        <f t="shared" si="1"/>
        <v>0.25</v>
      </c>
    </row>
    <row r="9" spans="1:14" x14ac:dyDescent="0.25">
      <c r="A9" t="s">
        <v>297</v>
      </c>
      <c r="B9">
        <v>16.350000000000001</v>
      </c>
      <c r="C9" t="s">
        <v>203</v>
      </c>
      <c r="D9">
        <v>0.32</v>
      </c>
      <c r="E9">
        <v>0</v>
      </c>
      <c r="F9">
        <v>0</v>
      </c>
      <c r="G9">
        <v>0.42</v>
      </c>
      <c r="H9">
        <v>557.27369999999996</v>
      </c>
      <c r="I9">
        <v>2.8709265999999989</v>
      </c>
      <c r="J9">
        <f t="shared" si="0"/>
        <v>0</v>
      </c>
      <c r="K9">
        <v>131.25</v>
      </c>
      <c r="L9">
        <v>0</v>
      </c>
      <c r="M9">
        <v>0</v>
      </c>
      <c r="N9" t="e">
        <f t="shared" si="1"/>
        <v>#DIV/0!</v>
      </c>
    </row>
    <row r="10" spans="1:14" x14ac:dyDescent="0.25">
      <c r="A10" t="s">
        <v>473</v>
      </c>
      <c r="B10">
        <v>22.55</v>
      </c>
      <c r="C10" t="s">
        <v>203</v>
      </c>
      <c r="D10">
        <v>0.39</v>
      </c>
      <c r="E10">
        <v>0.01</v>
      </c>
      <c r="F10">
        <v>0.04</v>
      </c>
      <c r="G10">
        <v>0.6</v>
      </c>
      <c r="H10">
        <v>609.13160000000005</v>
      </c>
      <c r="I10">
        <v>3.8043688000000007</v>
      </c>
      <c r="J10">
        <f t="shared" si="0"/>
        <v>10.256410256410255</v>
      </c>
      <c r="K10">
        <v>153.84615384615384</v>
      </c>
      <c r="L10">
        <v>6.6666666666666666E-2</v>
      </c>
      <c r="M10">
        <v>2.5641025641025639</v>
      </c>
      <c r="N10">
        <f t="shared" si="1"/>
        <v>0.19999999999999998</v>
      </c>
    </row>
    <row r="11" spans="1:14" x14ac:dyDescent="0.25">
      <c r="A11" t="s">
        <v>474</v>
      </c>
      <c r="B11">
        <v>33.21</v>
      </c>
      <c r="C11" t="s">
        <v>203</v>
      </c>
      <c r="D11">
        <v>0.23</v>
      </c>
      <c r="E11">
        <v>0.01</v>
      </c>
      <c r="F11">
        <v>0.01</v>
      </c>
      <c r="G11">
        <v>0.12</v>
      </c>
      <c r="H11">
        <v>607.21249999999998</v>
      </c>
      <c r="I11">
        <v>3.7698249999999991</v>
      </c>
      <c r="J11">
        <f t="shared" si="0"/>
        <v>4.3478260869565215</v>
      </c>
      <c r="K11">
        <v>52.173913043478258</v>
      </c>
      <c r="L11">
        <v>8.3333333333333343E-2</v>
      </c>
      <c r="M11">
        <v>4.3478260869565215</v>
      </c>
      <c r="N11">
        <f t="shared" si="1"/>
        <v>0.5</v>
      </c>
    </row>
    <row r="12" spans="1:14" x14ac:dyDescent="0.25">
      <c r="A12" t="s">
        <v>475</v>
      </c>
      <c r="B12">
        <v>39.35</v>
      </c>
      <c r="C12" t="s">
        <v>203</v>
      </c>
      <c r="D12">
        <v>0.3</v>
      </c>
      <c r="E12">
        <v>0</v>
      </c>
      <c r="F12">
        <v>0.01</v>
      </c>
      <c r="G12">
        <v>7.0000000000000007E-2</v>
      </c>
      <c r="H12">
        <v>609.27319999999997</v>
      </c>
      <c r="I12">
        <v>3.8069175999999985</v>
      </c>
      <c r="J12">
        <f t="shared" si="0"/>
        <v>3.3333333333333335</v>
      </c>
      <c r="K12">
        <v>23.333333333333336</v>
      </c>
      <c r="L12">
        <v>0.14285714285714285</v>
      </c>
      <c r="M12">
        <v>0</v>
      </c>
      <c r="N12">
        <f t="shared" si="1"/>
        <v>0</v>
      </c>
    </row>
    <row r="13" spans="1:14" x14ac:dyDescent="0.25">
      <c r="A13" t="s">
        <v>476</v>
      </c>
      <c r="B13">
        <v>41.75</v>
      </c>
      <c r="C13" t="s">
        <v>203</v>
      </c>
      <c r="D13">
        <v>2.71</v>
      </c>
      <c r="E13">
        <v>0.69</v>
      </c>
      <c r="F13">
        <v>4.43</v>
      </c>
      <c r="G13">
        <v>0.34</v>
      </c>
      <c r="H13">
        <v>422.27719999999999</v>
      </c>
      <c r="I13">
        <v>0.44098959999999909</v>
      </c>
      <c r="J13">
        <f t="shared" si="0"/>
        <v>163.46863468634686</v>
      </c>
      <c r="K13">
        <v>12.546125461254613</v>
      </c>
      <c r="L13">
        <v>13.02941176470588</v>
      </c>
      <c r="M13">
        <v>25.461254612546124</v>
      </c>
      <c r="N13">
        <f t="shared" si="1"/>
        <v>0.134765625</v>
      </c>
    </row>
    <row r="14" spans="1:14" x14ac:dyDescent="0.25">
      <c r="A14" t="s">
        <v>477</v>
      </c>
      <c r="B14">
        <v>42.69</v>
      </c>
      <c r="C14" t="s">
        <v>203</v>
      </c>
      <c r="D14">
        <v>2.61</v>
      </c>
      <c r="E14">
        <v>0.48</v>
      </c>
      <c r="F14">
        <v>3.11</v>
      </c>
      <c r="G14">
        <v>0.05</v>
      </c>
      <c r="H14">
        <v>426.52260000000001</v>
      </c>
      <c r="I14">
        <v>0.51740679999999983</v>
      </c>
      <c r="J14">
        <f t="shared" si="0"/>
        <v>119.15708812260537</v>
      </c>
      <c r="K14">
        <v>1.9157088122605366</v>
      </c>
      <c r="L14">
        <v>62.199999999999996</v>
      </c>
      <c r="M14">
        <v>18.390804597701148</v>
      </c>
      <c r="N14">
        <f t="shared" si="1"/>
        <v>0.13370473537604458</v>
      </c>
    </row>
    <row r="15" spans="1:14" x14ac:dyDescent="0.25">
      <c r="A15" t="s">
        <v>478</v>
      </c>
      <c r="B15">
        <v>43.7</v>
      </c>
      <c r="C15" t="s">
        <v>203</v>
      </c>
      <c r="D15">
        <v>3.23</v>
      </c>
      <c r="E15">
        <v>0.69</v>
      </c>
      <c r="F15">
        <v>3.88</v>
      </c>
      <c r="G15">
        <v>0.21</v>
      </c>
      <c r="H15">
        <v>423.15300000000002</v>
      </c>
      <c r="I15">
        <v>0.45675399999999922</v>
      </c>
      <c r="J15">
        <f t="shared" si="0"/>
        <v>120.12383900928792</v>
      </c>
      <c r="K15">
        <v>6.5015479876160995</v>
      </c>
      <c r="L15">
        <v>18.476190476190478</v>
      </c>
      <c r="M15">
        <v>21.362229102167181</v>
      </c>
      <c r="N15">
        <f t="shared" si="1"/>
        <v>0.15098468271334789</v>
      </c>
    </row>
    <row r="16" spans="1:14" x14ac:dyDescent="0.25">
      <c r="A16" t="s">
        <v>479</v>
      </c>
      <c r="B16">
        <v>44.76</v>
      </c>
      <c r="C16" t="s">
        <v>203</v>
      </c>
      <c r="D16">
        <v>2.5299999999999998</v>
      </c>
      <c r="E16">
        <v>0.75</v>
      </c>
      <c r="F16">
        <v>2.19</v>
      </c>
      <c r="G16">
        <v>7.0000000000000007E-2</v>
      </c>
      <c r="H16">
        <v>428.14389999999997</v>
      </c>
      <c r="I16">
        <v>0.54659019999999892</v>
      </c>
      <c r="J16">
        <f t="shared" si="0"/>
        <v>86.56126482213439</v>
      </c>
      <c r="K16">
        <v>2.7667984189723325</v>
      </c>
      <c r="L16">
        <v>31.285714285714281</v>
      </c>
      <c r="M16">
        <v>29.644268774703558</v>
      </c>
      <c r="N16">
        <f t="shared" si="1"/>
        <v>0.25510204081632654</v>
      </c>
    </row>
    <row r="17" spans="1:14" x14ac:dyDescent="0.25">
      <c r="A17" t="s">
        <v>480</v>
      </c>
      <c r="B17">
        <v>45.85</v>
      </c>
      <c r="C17" t="s">
        <v>203</v>
      </c>
      <c r="D17">
        <v>1.06</v>
      </c>
      <c r="E17">
        <v>0.16</v>
      </c>
      <c r="F17">
        <v>0.37</v>
      </c>
      <c r="G17">
        <v>0.7</v>
      </c>
      <c r="H17">
        <v>433.59730000000002</v>
      </c>
      <c r="I17">
        <v>0.64475139999999964</v>
      </c>
      <c r="J17">
        <f t="shared" si="0"/>
        <v>34.905660377358487</v>
      </c>
      <c r="K17">
        <v>66.037735849056602</v>
      </c>
      <c r="L17">
        <v>0.52857142857142858</v>
      </c>
      <c r="M17">
        <v>15.09433962264151</v>
      </c>
      <c r="N17">
        <f t="shared" si="1"/>
        <v>0.30188679245283018</v>
      </c>
    </row>
    <row r="18" spans="1:14" x14ac:dyDescent="0.25">
      <c r="A18" t="s">
        <v>481</v>
      </c>
      <c r="B18">
        <v>46.65</v>
      </c>
      <c r="C18" t="s">
        <v>203</v>
      </c>
      <c r="D18">
        <v>1</v>
      </c>
      <c r="E18">
        <v>0.13</v>
      </c>
      <c r="F18">
        <v>0.55000000000000004</v>
      </c>
      <c r="G18">
        <v>0.19</v>
      </c>
      <c r="H18">
        <v>440.91109999999998</v>
      </c>
      <c r="I18">
        <v>0.7763997999999992</v>
      </c>
      <c r="J18">
        <f t="shared" si="0"/>
        <v>55.000000000000007</v>
      </c>
      <c r="K18">
        <v>19</v>
      </c>
      <c r="L18">
        <v>2.8947368421052633</v>
      </c>
      <c r="M18">
        <v>13</v>
      </c>
      <c r="N18">
        <f t="shared" si="1"/>
        <v>0.19117647058823528</v>
      </c>
    </row>
    <row r="19" spans="1:14" x14ac:dyDescent="0.25">
      <c r="A19" t="s">
        <v>482</v>
      </c>
      <c r="B19">
        <v>47.75</v>
      </c>
      <c r="C19" t="s">
        <v>203</v>
      </c>
      <c r="D19">
        <v>1.79</v>
      </c>
      <c r="E19">
        <v>0.39</v>
      </c>
      <c r="F19">
        <v>1.0900000000000001</v>
      </c>
      <c r="G19">
        <v>0.04</v>
      </c>
      <c r="H19">
        <v>443.79199999999997</v>
      </c>
      <c r="I19">
        <v>0.82825599999999877</v>
      </c>
      <c r="J19">
        <f t="shared" si="0"/>
        <v>60.89385474860336</v>
      </c>
      <c r="K19">
        <v>2.2346368715083798</v>
      </c>
      <c r="L19">
        <v>27.25</v>
      </c>
      <c r="M19">
        <v>21.787709497206702</v>
      </c>
      <c r="N19">
        <f t="shared" si="1"/>
        <v>0.26351351351351354</v>
      </c>
    </row>
    <row r="20" spans="1:14" x14ac:dyDescent="0.25">
      <c r="A20" t="s">
        <v>483</v>
      </c>
      <c r="B20">
        <v>48.52</v>
      </c>
      <c r="C20" t="s">
        <v>203</v>
      </c>
      <c r="D20">
        <v>2.2599999999999998</v>
      </c>
      <c r="E20">
        <v>2</v>
      </c>
      <c r="F20">
        <v>2.0099999999999998</v>
      </c>
      <c r="G20">
        <v>0.27</v>
      </c>
      <c r="H20">
        <v>426.4228</v>
      </c>
      <c r="I20">
        <v>0.51561039999999903</v>
      </c>
      <c r="J20">
        <f t="shared" si="0"/>
        <v>88.938053097345133</v>
      </c>
      <c r="K20">
        <v>11.946902654867257</v>
      </c>
      <c r="L20">
        <v>7.4444444444444429</v>
      </c>
      <c r="M20">
        <v>88.495575221238937</v>
      </c>
      <c r="N20">
        <f t="shared" si="1"/>
        <v>0.49875311720698257</v>
      </c>
    </row>
    <row r="21" spans="1:14" x14ac:dyDescent="0.25">
      <c r="A21" t="s">
        <v>484</v>
      </c>
      <c r="B21">
        <v>49.73</v>
      </c>
      <c r="C21" t="s">
        <v>203</v>
      </c>
      <c r="D21">
        <v>0.64</v>
      </c>
      <c r="E21">
        <v>0.08</v>
      </c>
      <c r="F21">
        <v>0.21</v>
      </c>
      <c r="G21">
        <v>0.24</v>
      </c>
      <c r="H21">
        <v>427.21620000000001</v>
      </c>
      <c r="I21">
        <v>0.52989159999999913</v>
      </c>
      <c r="J21">
        <f t="shared" si="0"/>
        <v>32.8125</v>
      </c>
      <c r="K21">
        <v>37.5</v>
      </c>
      <c r="L21">
        <v>0.875</v>
      </c>
      <c r="M21">
        <v>12.5</v>
      </c>
      <c r="N21">
        <f t="shared" si="1"/>
        <v>0.27586206896551729</v>
      </c>
    </row>
    <row r="22" spans="1:14" x14ac:dyDescent="0.25">
      <c r="A22" t="s">
        <v>301</v>
      </c>
      <c r="B22">
        <v>51.62</v>
      </c>
      <c r="C22" t="s">
        <v>203</v>
      </c>
      <c r="D22">
        <v>0.3</v>
      </c>
      <c r="E22">
        <v>0.01</v>
      </c>
      <c r="F22">
        <v>0.02</v>
      </c>
      <c r="G22">
        <v>0</v>
      </c>
      <c r="H22">
        <v>582.57619999999997</v>
      </c>
      <c r="I22">
        <v>3.3263715999999981</v>
      </c>
      <c r="J22">
        <f t="shared" si="0"/>
        <v>6.666666666666667</v>
      </c>
      <c r="K22">
        <v>0</v>
      </c>
      <c r="M22">
        <v>3.3333333333333335</v>
      </c>
      <c r="N22">
        <f t="shared" si="1"/>
        <v>0.33333333333333337</v>
      </c>
    </row>
    <row r="23" spans="1:14" x14ac:dyDescent="0.25">
      <c r="A23" t="s">
        <v>485</v>
      </c>
      <c r="B23">
        <v>52.45</v>
      </c>
      <c r="C23" t="s">
        <v>203</v>
      </c>
      <c r="D23">
        <v>2.09</v>
      </c>
      <c r="E23">
        <v>0.22</v>
      </c>
      <c r="F23">
        <v>0.83</v>
      </c>
      <c r="G23">
        <v>0.18</v>
      </c>
      <c r="H23">
        <v>438.3254</v>
      </c>
      <c r="I23">
        <v>0.72985719999999965</v>
      </c>
      <c r="J23">
        <f t="shared" si="0"/>
        <v>39.71291866028708</v>
      </c>
      <c r="K23">
        <v>8.6124401913875612</v>
      </c>
      <c r="L23">
        <v>4.6111111111111107</v>
      </c>
      <c r="M23">
        <v>10.526315789473685</v>
      </c>
      <c r="N23">
        <f t="shared" si="1"/>
        <v>0.20952380952380953</v>
      </c>
    </row>
    <row r="24" spans="1:14" x14ac:dyDescent="0.25">
      <c r="A24" t="s">
        <v>486</v>
      </c>
      <c r="B24">
        <v>53.42</v>
      </c>
      <c r="C24" t="s">
        <v>203</v>
      </c>
      <c r="D24">
        <v>3.18</v>
      </c>
      <c r="E24">
        <v>0.22</v>
      </c>
      <c r="F24">
        <v>1.75</v>
      </c>
      <c r="G24">
        <v>0.28999999999999998</v>
      </c>
      <c r="H24">
        <v>439.81610000000001</v>
      </c>
      <c r="I24">
        <v>0.7566897999999993</v>
      </c>
      <c r="J24">
        <f t="shared" si="0"/>
        <v>55.031446540880502</v>
      </c>
      <c r="K24">
        <v>9.1194968553459113</v>
      </c>
      <c r="L24">
        <v>6.0344827586206904</v>
      </c>
      <c r="M24">
        <v>6.9182389937106921</v>
      </c>
      <c r="N24">
        <f t="shared" si="1"/>
        <v>0.1116751269035533</v>
      </c>
    </row>
    <row r="25" spans="1:14" x14ac:dyDescent="0.25">
      <c r="A25" t="s">
        <v>487</v>
      </c>
      <c r="B25">
        <v>54.55</v>
      </c>
      <c r="C25" t="s">
        <v>203</v>
      </c>
      <c r="D25">
        <v>4</v>
      </c>
      <c r="E25">
        <v>0.47</v>
      </c>
      <c r="F25">
        <v>3.12</v>
      </c>
      <c r="G25">
        <v>0.09</v>
      </c>
      <c r="H25">
        <v>440.43189999999998</v>
      </c>
      <c r="I25">
        <v>0.76777419999999896</v>
      </c>
      <c r="J25">
        <f t="shared" si="0"/>
        <v>78</v>
      </c>
      <c r="K25">
        <v>2.25</v>
      </c>
      <c r="L25">
        <v>34.666666666666671</v>
      </c>
      <c r="M25">
        <v>11.75</v>
      </c>
      <c r="N25">
        <f t="shared" si="1"/>
        <v>0.1309192200557103</v>
      </c>
    </row>
    <row r="26" spans="1:14" x14ac:dyDescent="0.25">
      <c r="A26" t="s">
        <v>488</v>
      </c>
      <c r="B26">
        <v>55.7</v>
      </c>
      <c r="C26" t="s">
        <v>203</v>
      </c>
      <c r="D26">
        <v>3.53</v>
      </c>
      <c r="E26">
        <v>0.2</v>
      </c>
      <c r="F26">
        <v>2.29</v>
      </c>
      <c r="G26">
        <v>0.11</v>
      </c>
      <c r="H26">
        <v>445.98230000000001</v>
      </c>
      <c r="I26">
        <v>0.8676813999999986</v>
      </c>
      <c r="J26">
        <f t="shared" si="0"/>
        <v>64.87252124645893</v>
      </c>
      <c r="K26">
        <v>3.1161473087818701</v>
      </c>
      <c r="L26">
        <v>20.81818181818182</v>
      </c>
      <c r="M26">
        <v>5.6657223796034</v>
      </c>
      <c r="N26">
        <f t="shared" si="1"/>
        <v>8.0321285140562249E-2</v>
      </c>
    </row>
    <row r="27" spans="1:14" x14ac:dyDescent="0.25">
      <c r="A27" t="s">
        <v>489</v>
      </c>
      <c r="B27">
        <v>56.3</v>
      </c>
      <c r="C27" t="s">
        <v>203</v>
      </c>
      <c r="D27">
        <v>4.71</v>
      </c>
      <c r="E27">
        <v>0.36</v>
      </c>
      <c r="F27">
        <v>3.63</v>
      </c>
      <c r="G27">
        <v>0.19</v>
      </c>
      <c r="H27">
        <v>439.2029</v>
      </c>
      <c r="I27">
        <v>0.74565219999999943</v>
      </c>
      <c r="J27">
        <f t="shared" si="0"/>
        <v>77.070063694267503</v>
      </c>
      <c r="K27">
        <v>4.0339702760084926</v>
      </c>
      <c r="L27">
        <v>19.105263157894736</v>
      </c>
      <c r="M27">
        <v>7.6433121019108281</v>
      </c>
      <c r="N27">
        <f t="shared" si="1"/>
        <v>9.0225563909774431E-2</v>
      </c>
    </row>
    <row r="28" spans="1:14" x14ac:dyDescent="0.25">
      <c r="A28" t="s">
        <v>490</v>
      </c>
      <c r="B28">
        <v>57.44</v>
      </c>
      <c r="C28" t="s">
        <v>203</v>
      </c>
      <c r="D28">
        <v>8.31</v>
      </c>
      <c r="E28">
        <v>0.57999999999999996</v>
      </c>
      <c r="F28">
        <v>8.52</v>
      </c>
      <c r="G28">
        <v>0.08</v>
      </c>
      <c r="H28">
        <v>447.77390000000003</v>
      </c>
      <c r="I28">
        <v>0.89993020000000001</v>
      </c>
      <c r="J28">
        <f t="shared" si="0"/>
        <v>102.52707581227436</v>
      </c>
      <c r="K28">
        <v>0.96269554753309261</v>
      </c>
      <c r="L28">
        <v>106.49999999999999</v>
      </c>
      <c r="M28">
        <v>6.9795427196149218</v>
      </c>
      <c r="N28">
        <f t="shared" si="1"/>
        <v>6.3736263736263732E-2</v>
      </c>
    </row>
    <row r="29" spans="1:14" x14ac:dyDescent="0.25">
      <c r="A29" t="s">
        <v>491</v>
      </c>
      <c r="B29">
        <v>58.55</v>
      </c>
      <c r="C29" t="s">
        <v>203</v>
      </c>
      <c r="D29">
        <v>4.47</v>
      </c>
      <c r="E29">
        <v>0.3</v>
      </c>
      <c r="F29">
        <v>2.95</v>
      </c>
      <c r="G29">
        <v>0.2</v>
      </c>
      <c r="H29">
        <v>443.58049999999997</v>
      </c>
      <c r="I29">
        <v>0.82444899999999866</v>
      </c>
      <c r="J29">
        <f t="shared" si="0"/>
        <v>65.995525727069364</v>
      </c>
      <c r="K29">
        <v>4.4742729306487696</v>
      </c>
      <c r="L29">
        <v>14.75</v>
      </c>
      <c r="M29">
        <v>6.7114093959731544</v>
      </c>
      <c r="N29">
        <f t="shared" si="1"/>
        <v>9.2307692307692299E-2</v>
      </c>
    </row>
    <row r="30" spans="1:14" x14ac:dyDescent="0.25">
      <c r="A30" t="s">
        <v>492</v>
      </c>
      <c r="B30">
        <v>59.63</v>
      </c>
      <c r="C30" t="s">
        <v>203</v>
      </c>
      <c r="D30">
        <v>4.01</v>
      </c>
      <c r="E30">
        <v>0.23</v>
      </c>
      <c r="F30">
        <v>2.5</v>
      </c>
      <c r="G30">
        <v>0.14000000000000001</v>
      </c>
      <c r="H30">
        <v>446.5478</v>
      </c>
      <c r="I30">
        <v>0.87786039999999943</v>
      </c>
      <c r="J30">
        <f t="shared" si="0"/>
        <v>62.344139650872819</v>
      </c>
      <c r="K30">
        <v>3.4912718204488784</v>
      </c>
      <c r="L30">
        <v>17.857142857142854</v>
      </c>
      <c r="M30">
        <v>5.7356608478803004</v>
      </c>
      <c r="N30">
        <f t="shared" si="1"/>
        <v>8.4249084249084255E-2</v>
      </c>
    </row>
    <row r="31" spans="1:14" x14ac:dyDescent="0.25">
      <c r="A31" t="s">
        <v>493</v>
      </c>
      <c r="B31">
        <v>60.2</v>
      </c>
      <c r="C31" t="s">
        <v>203</v>
      </c>
      <c r="D31">
        <v>7.81</v>
      </c>
      <c r="E31">
        <v>0.53</v>
      </c>
      <c r="F31">
        <v>7.88</v>
      </c>
      <c r="G31">
        <v>0.14000000000000001</v>
      </c>
      <c r="H31">
        <v>447.08589999999998</v>
      </c>
      <c r="I31">
        <v>0.88754619999999917</v>
      </c>
      <c r="J31">
        <f t="shared" si="0"/>
        <v>100.89628681177977</v>
      </c>
      <c r="K31">
        <v>1.7925736235595393</v>
      </c>
      <c r="L31">
        <v>56.285714285714278</v>
      </c>
      <c r="M31">
        <v>6.7861715749039693</v>
      </c>
      <c r="N31">
        <f t="shared" si="1"/>
        <v>6.3020214030915581E-2</v>
      </c>
    </row>
    <row r="32" spans="1:14" x14ac:dyDescent="0.25">
      <c r="A32" t="s">
        <v>302</v>
      </c>
      <c r="B32">
        <v>61.03</v>
      </c>
      <c r="C32" t="s">
        <v>203</v>
      </c>
      <c r="D32">
        <v>4.58</v>
      </c>
      <c r="E32">
        <v>0.43</v>
      </c>
      <c r="F32">
        <v>2.99</v>
      </c>
      <c r="G32">
        <v>0.15</v>
      </c>
      <c r="H32">
        <v>439.69150000000002</v>
      </c>
      <c r="I32">
        <v>0.75444699999999987</v>
      </c>
      <c r="J32">
        <f t="shared" si="0"/>
        <v>65.283842794759835</v>
      </c>
      <c r="K32">
        <v>3.2751091703056767</v>
      </c>
      <c r="L32">
        <v>19.933333333333337</v>
      </c>
      <c r="M32">
        <v>9.3886462882096069</v>
      </c>
      <c r="N32">
        <f t="shared" si="1"/>
        <v>0.12573099415204678</v>
      </c>
    </row>
    <row r="33" spans="1:14" x14ac:dyDescent="0.25">
      <c r="A33" t="s">
        <v>494</v>
      </c>
      <c r="B33">
        <v>62.33</v>
      </c>
      <c r="C33" t="s">
        <v>203</v>
      </c>
      <c r="D33">
        <v>3.07</v>
      </c>
      <c r="E33">
        <v>0.2</v>
      </c>
      <c r="F33">
        <v>3.46</v>
      </c>
      <c r="G33">
        <v>0.14000000000000001</v>
      </c>
      <c r="H33">
        <v>425.6687</v>
      </c>
      <c r="I33">
        <v>0.50203659999999939</v>
      </c>
      <c r="J33">
        <f t="shared" si="0"/>
        <v>112.70358306188926</v>
      </c>
      <c r="K33">
        <v>4.5602605863192194</v>
      </c>
      <c r="L33">
        <v>24.714285714285712</v>
      </c>
      <c r="M33">
        <v>6.5146579804560263</v>
      </c>
      <c r="N33">
        <f t="shared" si="1"/>
        <v>5.4644808743169397E-2</v>
      </c>
    </row>
    <row r="34" spans="1:14" x14ac:dyDescent="0.25">
      <c r="A34" t="s">
        <v>495</v>
      </c>
      <c r="B34">
        <v>63.65</v>
      </c>
      <c r="C34" t="s">
        <v>203</v>
      </c>
      <c r="D34">
        <v>0.39</v>
      </c>
      <c r="E34">
        <v>0.01</v>
      </c>
      <c r="F34">
        <v>0.01</v>
      </c>
      <c r="G34">
        <v>1.24</v>
      </c>
      <c r="H34">
        <v>553.32979999999998</v>
      </c>
      <c r="I34">
        <v>2.7999363999999982</v>
      </c>
      <c r="J34">
        <f t="shared" si="0"/>
        <v>2.5641025641025639</v>
      </c>
      <c r="K34">
        <v>317.94871794871796</v>
      </c>
      <c r="L34">
        <v>8.0645161290322578E-3</v>
      </c>
      <c r="M34">
        <v>2.5641025641025639</v>
      </c>
      <c r="N34">
        <f t="shared" si="1"/>
        <v>0.5</v>
      </c>
    </row>
    <row r="35" spans="1:14" x14ac:dyDescent="0.25">
      <c r="A35" t="s">
        <v>496</v>
      </c>
      <c r="B35">
        <v>64.72</v>
      </c>
      <c r="C35" t="s">
        <v>203</v>
      </c>
      <c r="D35">
        <v>0.45</v>
      </c>
      <c r="E35">
        <v>0.02</v>
      </c>
      <c r="F35">
        <v>0.11</v>
      </c>
      <c r="G35">
        <v>0.25</v>
      </c>
      <c r="H35">
        <v>404.30169999999998</v>
      </c>
      <c r="I35">
        <v>0.11743059999999872</v>
      </c>
      <c r="J35">
        <f t="shared" si="0"/>
        <v>24.444444444444443</v>
      </c>
      <c r="K35">
        <v>55.555555555555557</v>
      </c>
      <c r="L35">
        <v>0.44</v>
      </c>
      <c r="M35">
        <v>4.4444444444444446</v>
      </c>
      <c r="N35">
        <f t="shared" si="1"/>
        <v>0.15384615384615385</v>
      </c>
    </row>
    <row r="36" spans="1:14" x14ac:dyDescent="0.25">
      <c r="A36" t="s">
        <v>497</v>
      </c>
      <c r="B36">
        <v>65.05</v>
      </c>
      <c r="C36" t="s">
        <v>203</v>
      </c>
      <c r="D36">
        <v>0.39</v>
      </c>
      <c r="E36">
        <v>0</v>
      </c>
      <c r="F36">
        <v>0.01</v>
      </c>
      <c r="G36">
        <v>0.68</v>
      </c>
      <c r="H36">
        <v>535.45870000000002</v>
      </c>
      <c r="I36">
        <v>2.4782565999999999</v>
      </c>
      <c r="J36">
        <f t="shared" si="0"/>
        <v>2.5641025641025639</v>
      </c>
      <c r="K36">
        <v>174.35897435897436</v>
      </c>
      <c r="L36">
        <v>1.4705882352941176E-2</v>
      </c>
      <c r="M36">
        <v>0</v>
      </c>
      <c r="N36">
        <f t="shared" si="1"/>
        <v>0</v>
      </c>
    </row>
    <row r="37" spans="1:14" x14ac:dyDescent="0.25">
      <c r="A37" t="s">
        <v>498</v>
      </c>
      <c r="B37">
        <v>65.989999999999995</v>
      </c>
      <c r="C37" t="s">
        <v>203</v>
      </c>
      <c r="D37">
        <v>0.75</v>
      </c>
      <c r="E37">
        <v>0.1</v>
      </c>
      <c r="F37">
        <v>0.32</v>
      </c>
      <c r="G37">
        <v>0.67</v>
      </c>
      <c r="H37">
        <v>439.64299999999997</v>
      </c>
      <c r="I37">
        <v>0.75357399999999863</v>
      </c>
      <c r="J37">
        <f t="shared" si="0"/>
        <v>42.666666666666671</v>
      </c>
      <c r="K37">
        <v>89.333333333333329</v>
      </c>
      <c r="L37">
        <v>0.47761194029850745</v>
      </c>
      <c r="M37">
        <v>13.333333333333334</v>
      </c>
      <c r="N37">
        <f t="shared" si="1"/>
        <v>0.23809523809523808</v>
      </c>
    </row>
    <row r="38" spans="1:14" x14ac:dyDescent="0.25">
      <c r="A38" t="s">
        <v>499</v>
      </c>
      <c r="B38">
        <v>66.930000000000007</v>
      </c>
      <c r="C38" t="s">
        <v>203</v>
      </c>
      <c r="D38">
        <v>0.68</v>
      </c>
      <c r="E38">
        <v>0.05</v>
      </c>
      <c r="F38">
        <v>0.3</v>
      </c>
      <c r="G38">
        <v>0.62</v>
      </c>
      <c r="H38">
        <v>436.31270000000001</v>
      </c>
      <c r="I38">
        <v>0.69362859999999937</v>
      </c>
      <c r="J38">
        <f t="shared" si="0"/>
        <v>44.117647058823522</v>
      </c>
      <c r="K38">
        <v>91.17647058823529</v>
      </c>
      <c r="L38">
        <v>0.48387096774193544</v>
      </c>
      <c r="M38">
        <v>7.3529411764705888</v>
      </c>
      <c r="N38">
        <f t="shared" si="1"/>
        <v>0.14285714285714288</v>
      </c>
    </row>
    <row r="39" spans="1:14" x14ac:dyDescent="0.25">
      <c r="A39" t="s">
        <v>500</v>
      </c>
      <c r="B39">
        <v>68.680000000000007</v>
      </c>
      <c r="C39" t="s">
        <v>203</v>
      </c>
      <c r="D39">
        <v>0.69</v>
      </c>
      <c r="E39">
        <v>7.0000000000000007E-2</v>
      </c>
      <c r="F39">
        <v>0.36</v>
      </c>
      <c r="G39">
        <v>0.52</v>
      </c>
      <c r="H39">
        <v>439.32029999999997</v>
      </c>
      <c r="I39">
        <v>0.74776539999999869</v>
      </c>
      <c r="J39">
        <f t="shared" si="0"/>
        <v>52.173913043478258</v>
      </c>
      <c r="K39">
        <v>75.362318840579718</v>
      </c>
      <c r="L39">
        <v>0.69230769230769229</v>
      </c>
      <c r="M39">
        <v>10.144927536231886</v>
      </c>
      <c r="N39">
        <f t="shared" si="1"/>
        <v>0.16279069767441862</v>
      </c>
    </row>
    <row r="40" spans="1:14" x14ac:dyDescent="0.25">
      <c r="A40" t="s">
        <v>501</v>
      </c>
      <c r="B40">
        <v>69.75</v>
      </c>
      <c r="C40" t="s">
        <v>203</v>
      </c>
      <c r="D40">
        <v>0.47</v>
      </c>
      <c r="E40">
        <v>0.03</v>
      </c>
      <c r="F40">
        <v>7.0000000000000007E-2</v>
      </c>
      <c r="G40">
        <v>0.17</v>
      </c>
      <c r="H40">
        <v>430.0847</v>
      </c>
      <c r="I40">
        <v>0.58152459999999895</v>
      </c>
      <c r="J40">
        <f t="shared" si="0"/>
        <v>14.893617021276597</v>
      </c>
      <c r="K40">
        <v>36.170212765957451</v>
      </c>
      <c r="L40">
        <v>0.41176470588235298</v>
      </c>
      <c r="M40">
        <v>6.3829787234042552</v>
      </c>
      <c r="N40">
        <f t="shared" si="1"/>
        <v>0.3</v>
      </c>
    </row>
    <row r="41" spans="1:14" x14ac:dyDescent="0.25">
      <c r="A41" t="s">
        <v>502</v>
      </c>
      <c r="B41">
        <v>70.599999999999994</v>
      </c>
      <c r="C41" t="s">
        <v>203</v>
      </c>
      <c r="D41">
        <v>0.35</v>
      </c>
      <c r="E41">
        <v>0.01</v>
      </c>
      <c r="F41">
        <v>0.04</v>
      </c>
      <c r="G41">
        <v>0.13</v>
      </c>
      <c r="H41">
        <v>449.31200000000001</v>
      </c>
      <c r="I41">
        <v>0.92761599999999866</v>
      </c>
      <c r="J41">
        <f t="shared" si="0"/>
        <v>11.428571428571429</v>
      </c>
      <c r="K41">
        <v>37.142857142857146</v>
      </c>
      <c r="L41">
        <v>0.30769230769230771</v>
      </c>
      <c r="M41">
        <v>2.8571428571428572</v>
      </c>
      <c r="N41">
        <f t="shared" si="1"/>
        <v>0.19999999999999998</v>
      </c>
    </row>
    <row r="42" spans="1:14" x14ac:dyDescent="0.25">
      <c r="A42" t="s">
        <v>303</v>
      </c>
      <c r="B42">
        <v>71.650000000000006</v>
      </c>
      <c r="C42" t="s">
        <v>203</v>
      </c>
      <c r="D42">
        <v>0.42</v>
      </c>
      <c r="E42">
        <v>0</v>
      </c>
      <c r="F42">
        <v>0.01</v>
      </c>
      <c r="G42">
        <v>0.11</v>
      </c>
      <c r="H42">
        <v>393.524</v>
      </c>
      <c r="I42">
        <v>-1</v>
      </c>
      <c r="J42">
        <f t="shared" si="0"/>
        <v>2.3809523809523814</v>
      </c>
      <c r="K42">
        <v>26.19047619047619</v>
      </c>
      <c r="L42">
        <v>9.0909090909090912E-2</v>
      </c>
      <c r="M42">
        <v>0</v>
      </c>
      <c r="N42">
        <f t="shared" si="1"/>
        <v>0</v>
      </c>
    </row>
    <row r="43" spans="1:14" x14ac:dyDescent="0.25">
      <c r="A43" t="s">
        <v>503</v>
      </c>
      <c r="B43">
        <v>73.010000000000005</v>
      </c>
      <c r="C43" t="s">
        <v>203</v>
      </c>
      <c r="D43">
        <v>0.35</v>
      </c>
      <c r="E43">
        <v>0.01</v>
      </c>
      <c r="F43">
        <v>0.03</v>
      </c>
      <c r="G43">
        <v>0.34</v>
      </c>
      <c r="H43">
        <v>443.73349999999999</v>
      </c>
      <c r="I43">
        <v>0.82720299999999902</v>
      </c>
      <c r="J43">
        <f t="shared" si="0"/>
        <v>8.5714285714285712</v>
      </c>
      <c r="K43">
        <v>97.142857142857153</v>
      </c>
      <c r="L43">
        <v>8.8235294117647051E-2</v>
      </c>
      <c r="M43">
        <v>2.8571428571428572</v>
      </c>
      <c r="N43">
        <f t="shared" si="1"/>
        <v>0.25</v>
      </c>
    </row>
    <row r="44" spans="1:14" x14ac:dyDescent="0.25">
      <c r="A44" t="s">
        <v>504</v>
      </c>
      <c r="B44">
        <v>74.790000000000006</v>
      </c>
      <c r="C44" t="s">
        <v>203</v>
      </c>
      <c r="D44">
        <v>0.28000000000000003</v>
      </c>
      <c r="E44">
        <v>0.01</v>
      </c>
      <c r="F44">
        <v>0.02</v>
      </c>
      <c r="G44">
        <v>0.72</v>
      </c>
      <c r="H44">
        <v>501.28910000000002</v>
      </c>
      <c r="I44">
        <v>1.8632037999999991</v>
      </c>
      <c r="J44">
        <f t="shared" si="0"/>
        <v>7.1428571428571423</v>
      </c>
      <c r="K44">
        <v>257.14285714285711</v>
      </c>
      <c r="L44">
        <v>2.777777777777778E-2</v>
      </c>
      <c r="M44">
        <v>3.5714285714285712</v>
      </c>
      <c r="N44">
        <f t="shared" si="1"/>
        <v>0.33333333333333337</v>
      </c>
    </row>
    <row r="45" spans="1:14" x14ac:dyDescent="0.25">
      <c r="A45" t="s">
        <v>505</v>
      </c>
      <c r="B45">
        <v>76.209999999999994</v>
      </c>
      <c r="C45" t="s">
        <v>203</v>
      </c>
      <c r="D45">
        <v>0.27</v>
      </c>
      <c r="E45">
        <v>0.01</v>
      </c>
      <c r="F45">
        <v>0.03</v>
      </c>
      <c r="G45">
        <v>0.17</v>
      </c>
      <c r="H45">
        <v>337.62090000000001</v>
      </c>
      <c r="I45">
        <v>-1</v>
      </c>
      <c r="J45">
        <f t="shared" si="0"/>
        <v>11.111111111111111</v>
      </c>
      <c r="K45">
        <v>62.962962962962962</v>
      </c>
      <c r="L45">
        <v>0.1764705882352941</v>
      </c>
      <c r="M45">
        <v>3.7037037037037033</v>
      </c>
      <c r="N45">
        <f t="shared" si="1"/>
        <v>0.25</v>
      </c>
    </row>
    <row r="46" spans="1:14" x14ac:dyDescent="0.25">
      <c r="A46" t="s">
        <v>506</v>
      </c>
      <c r="B46">
        <v>77.2</v>
      </c>
      <c r="C46" t="s">
        <v>203</v>
      </c>
      <c r="D46">
        <v>0.28000000000000003</v>
      </c>
      <c r="E46">
        <v>0.01</v>
      </c>
      <c r="F46">
        <v>0.03</v>
      </c>
      <c r="G46">
        <v>0.23</v>
      </c>
      <c r="H46" t="s">
        <v>291</v>
      </c>
      <c r="J46">
        <f t="shared" si="0"/>
        <v>10.714285714285712</v>
      </c>
      <c r="K46">
        <v>82.142857142857139</v>
      </c>
      <c r="L46">
        <v>0.13043478260869565</v>
      </c>
      <c r="M46">
        <v>3.5714285714285712</v>
      </c>
      <c r="N46">
        <f t="shared" si="1"/>
        <v>0.25</v>
      </c>
    </row>
    <row r="47" spans="1:14" x14ac:dyDescent="0.25">
      <c r="A47" t="s">
        <v>507</v>
      </c>
      <c r="B47">
        <v>78.11</v>
      </c>
      <c r="C47" t="s">
        <v>203</v>
      </c>
      <c r="D47">
        <v>0.36</v>
      </c>
      <c r="E47">
        <v>0.01</v>
      </c>
      <c r="F47">
        <v>0.02</v>
      </c>
      <c r="G47">
        <v>0.12</v>
      </c>
      <c r="H47">
        <v>404.39530000000002</v>
      </c>
      <c r="I47">
        <v>0.11911540000000009</v>
      </c>
      <c r="J47">
        <f t="shared" si="0"/>
        <v>5.5555555555555562</v>
      </c>
      <c r="K47">
        <v>33.333333333333336</v>
      </c>
      <c r="L47">
        <v>0.16666666666666669</v>
      </c>
      <c r="M47">
        <v>2.7777777777777781</v>
      </c>
      <c r="N47">
        <f t="shared" si="1"/>
        <v>0.33333333333333337</v>
      </c>
    </row>
    <row r="48" spans="1:14" x14ac:dyDescent="0.25">
      <c r="A48" t="s">
        <v>508</v>
      </c>
      <c r="B48">
        <v>78.95</v>
      </c>
      <c r="C48" t="s">
        <v>203</v>
      </c>
      <c r="D48">
        <v>0.31</v>
      </c>
      <c r="E48">
        <v>0.01</v>
      </c>
      <c r="F48">
        <v>0.03</v>
      </c>
      <c r="G48">
        <v>0.23</v>
      </c>
      <c r="H48">
        <v>454.19310000000002</v>
      </c>
      <c r="I48">
        <v>1.015475799999999</v>
      </c>
      <c r="J48">
        <f t="shared" si="0"/>
        <v>9.67741935483871</v>
      </c>
      <c r="K48">
        <v>74.193548387096769</v>
      </c>
      <c r="L48">
        <v>0.13043478260869565</v>
      </c>
      <c r="M48">
        <v>3.225806451612903</v>
      </c>
      <c r="N48">
        <f t="shared" si="1"/>
        <v>0.25</v>
      </c>
    </row>
    <row r="49" spans="1:14" x14ac:dyDescent="0.25">
      <c r="A49" t="s">
        <v>509</v>
      </c>
      <c r="B49">
        <v>81.12</v>
      </c>
      <c r="C49" t="s">
        <v>203</v>
      </c>
      <c r="D49">
        <v>0.26</v>
      </c>
      <c r="E49">
        <v>0.01</v>
      </c>
      <c r="F49">
        <v>0.02</v>
      </c>
      <c r="G49">
        <v>0.1</v>
      </c>
      <c r="H49">
        <v>451.00560000000002</v>
      </c>
      <c r="I49">
        <v>0.95810079999999864</v>
      </c>
      <c r="J49">
        <f t="shared" si="0"/>
        <v>7.6923076923076925</v>
      </c>
      <c r="K49">
        <v>38.46153846153846</v>
      </c>
      <c r="L49">
        <v>0.19999999999999998</v>
      </c>
      <c r="M49">
        <v>3.8461538461538463</v>
      </c>
      <c r="N49">
        <f t="shared" si="1"/>
        <v>0.33333333333333337</v>
      </c>
    </row>
    <row r="50" spans="1:14" x14ac:dyDescent="0.25">
      <c r="A50" t="s">
        <v>510</v>
      </c>
      <c r="B50">
        <v>82.01</v>
      </c>
      <c r="C50" t="s">
        <v>203</v>
      </c>
      <c r="D50">
        <v>0.28999999999999998</v>
      </c>
      <c r="E50">
        <v>0.02</v>
      </c>
      <c r="F50">
        <v>0.04</v>
      </c>
      <c r="G50">
        <v>0.11</v>
      </c>
      <c r="H50">
        <v>320.24149999999997</v>
      </c>
      <c r="I50">
        <v>-1</v>
      </c>
      <c r="J50">
        <f t="shared" si="0"/>
        <v>13.793103448275865</v>
      </c>
      <c r="K50">
        <v>37.931034482758626</v>
      </c>
      <c r="L50">
        <v>0.36363636363636365</v>
      </c>
      <c r="M50">
        <v>6.8965517241379324</v>
      </c>
      <c r="N50">
        <f t="shared" si="1"/>
        <v>0.33333333333333337</v>
      </c>
    </row>
    <row r="51" spans="1:14" x14ac:dyDescent="0.25">
      <c r="A51" t="s">
        <v>511</v>
      </c>
      <c r="B51">
        <v>82.61</v>
      </c>
      <c r="C51" t="s">
        <v>203</v>
      </c>
      <c r="D51">
        <v>0.35</v>
      </c>
      <c r="E51">
        <v>0</v>
      </c>
      <c r="F51">
        <v>0.02</v>
      </c>
      <c r="G51">
        <v>0.86</v>
      </c>
      <c r="H51">
        <v>427.19439999999997</v>
      </c>
      <c r="I51">
        <v>0.52949919999999917</v>
      </c>
      <c r="J51">
        <f t="shared" si="0"/>
        <v>5.7142857142857144</v>
      </c>
      <c r="K51">
        <v>245.71428571428572</v>
      </c>
      <c r="L51">
        <v>2.3255813953488372E-2</v>
      </c>
      <c r="M51">
        <v>0</v>
      </c>
      <c r="N51">
        <f t="shared" si="1"/>
        <v>0</v>
      </c>
    </row>
    <row r="52" spans="1:14" x14ac:dyDescent="0.25">
      <c r="A52" t="s">
        <v>304</v>
      </c>
      <c r="B52">
        <v>83.59</v>
      </c>
      <c r="C52" t="s">
        <v>203</v>
      </c>
      <c r="D52">
        <v>0.35</v>
      </c>
      <c r="E52">
        <v>0.04</v>
      </c>
      <c r="F52">
        <v>0.04</v>
      </c>
      <c r="G52">
        <v>7.0000000000000007E-2</v>
      </c>
      <c r="H52">
        <v>306.97969999999998</v>
      </c>
      <c r="I52">
        <v>-1</v>
      </c>
      <c r="J52">
        <f t="shared" si="0"/>
        <v>11.428571428571429</v>
      </c>
      <c r="K52">
        <v>20.000000000000004</v>
      </c>
      <c r="L52">
        <v>0.5714285714285714</v>
      </c>
      <c r="M52">
        <v>11.428571428571429</v>
      </c>
      <c r="N52">
        <f t="shared" si="1"/>
        <v>0.5</v>
      </c>
    </row>
    <row r="53" spans="1:14" x14ac:dyDescent="0.25">
      <c r="A53" t="s">
        <v>512</v>
      </c>
      <c r="B53">
        <v>84.16</v>
      </c>
      <c r="C53" t="s">
        <v>203</v>
      </c>
      <c r="D53">
        <v>0.35</v>
      </c>
      <c r="E53">
        <v>0.01</v>
      </c>
      <c r="F53">
        <v>0.01</v>
      </c>
      <c r="G53">
        <v>0.68</v>
      </c>
      <c r="H53">
        <v>597.91039999999998</v>
      </c>
      <c r="I53">
        <v>3.602387199999999</v>
      </c>
      <c r="J53">
        <f t="shared" si="0"/>
        <v>2.8571428571428572</v>
      </c>
      <c r="K53">
        <v>194.28571428571431</v>
      </c>
      <c r="L53">
        <v>1.4705882352941176E-2</v>
      </c>
      <c r="M53">
        <v>2.8571428571428572</v>
      </c>
      <c r="N53">
        <f t="shared" si="1"/>
        <v>0.5</v>
      </c>
    </row>
    <row r="54" spans="1:14" x14ac:dyDescent="0.25">
      <c r="A54" t="s">
        <v>513</v>
      </c>
      <c r="B54">
        <v>85.21</v>
      </c>
      <c r="C54" t="s">
        <v>203</v>
      </c>
      <c r="D54">
        <v>0.27</v>
      </c>
      <c r="E54">
        <v>0.04</v>
      </c>
      <c r="F54">
        <v>0.02</v>
      </c>
      <c r="G54">
        <v>0.24</v>
      </c>
      <c r="H54">
        <v>301.55720000000002</v>
      </c>
      <c r="I54">
        <v>-1</v>
      </c>
      <c r="J54">
        <f t="shared" si="0"/>
        <v>7.4074074074074066</v>
      </c>
      <c r="K54">
        <v>88.888888888888886</v>
      </c>
      <c r="L54">
        <v>8.3333333333333343E-2</v>
      </c>
      <c r="M54">
        <v>14.814814814814813</v>
      </c>
      <c r="N54">
        <f t="shared" si="1"/>
        <v>0.66666666666666674</v>
      </c>
    </row>
    <row r="55" spans="1:14" x14ac:dyDescent="0.25">
      <c r="A55" t="s">
        <v>514</v>
      </c>
      <c r="B55">
        <v>86.31</v>
      </c>
      <c r="C55" t="s">
        <v>203</v>
      </c>
      <c r="D55">
        <v>0.2</v>
      </c>
      <c r="E55">
        <v>0</v>
      </c>
      <c r="F55">
        <v>0</v>
      </c>
      <c r="G55">
        <v>0.1</v>
      </c>
      <c r="H55">
        <v>565.10709999999995</v>
      </c>
      <c r="I55">
        <v>3.0119277999999987</v>
      </c>
      <c r="J55">
        <f t="shared" si="0"/>
        <v>0</v>
      </c>
      <c r="K55">
        <v>50</v>
      </c>
      <c r="L55">
        <v>0</v>
      </c>
      <c r="M55">
        <v>0</v>
      </c>
      <c r="N55" t="e">
        <f t="shared" si="1"/>
        <v>#DIV/0!</v>
      </c>
    </row>
    <row r="56" spans="1:14" x14ac:dyDescent="0.25">
      <c r="A56" t="s">
        <v>515</v>
      </c>
      <c r="B56">
        <v>86.79</v>
      </c>
      <c r="C56" t="s">
        <v>203</v>
      </c>
      <c r="D56">
        <v>0.81</v>
      </c>
      <c r="E56">
        <v>0.01</v>
      </c>
      <c r="F56">
        <v>0.03</v>
      </c>
      <c r="G56">
        <v>0.19</v>
      </c>
      <c r="H56">
        <v>558.47019999999998</v>
      </c>
      <c r="I56">
        <v>2.8924635999999992</v>
      </c>
      <c r="J56">
        <f t="shared" si="0"/>
        <v>3.7037037037037033</v>
      </c>
      <c r="K56">
        <v>23.456790123456788</v>
      </c>
      <c r="L56">
        <v>0.15789473684210525</v>
      </c>
      <c r="M56">
        <v>1.2345679012345678</v>
      </c>
      <c r="N56">
        <f t="shared" si="1"/>
        <v>0.25</v>
      </c>
    </row>
    <row r="57" spans="1:14" x14ac:dyDescent="0.25">
      <c r="A57" t="s">
        <v>516</v>
      </c>
      <c r="B57">
        <v>89.22</v>
      </c>
      <c r="C57" t="s">
        <v>203</v>
      </c>
      <c r="D57">
        <v>0.12</v>
      </c>
      <c r="E57">
        <v>0</v>
      </c>
      <c r="F57">
        <v>0.01</v>
      </c>
      <c r="G57">
        <v>0.08</v>
      </c>
      <c r="H57">
        <v>566.3048</v>
      </c>
      <c r="I57">
        <v>3.0334863999999993</v>
      </c>
      <c r="J57">
        <f t="shared" si="0"/>
        <v>8.3333333333333339</v>
      </c>
      <c r="K57">
        <v>66.666666666666671</v>
      </c>
      <c r="L57">
        <v>0.125</v>
      </c>
      <c r="M57">
        <v>0</v>
      </c>
      <c r="N57">
        <f t="shared" si="1"/>
        <v>0</v>
      </c>
    </row>
    <row r="58" spans="1:14" x14ac:dyDescent="0.25">
      <c r="A58" t="s">
        <v>517</v>
      </c>
      <c r="B58">
        <v>91.01</v>
      </c>
      <c r="C58" t="s">
        <v>203</v>
      </c>
      <c r="D58">
        <v>0.13</v>
      </c>
      <c r="E58">
        <v>0</v>
      </c>
      <c r="F58">
        <v>0.01</v>
      </c>
      <c r="G58">
        <v>0.05</v>
      </c>
      <c r="H58">
        <v>564.51530000000002</v>
      </c>
      <c r="I58">
        <v>3.001275399999999</v>
      </c>
      <c r="J58">
        <f t="shared" si="0"/>
        <v>7.6923076923076925</v>
      </c>
      <c r="K58">
        <v>38.46153846153846</v>
      </c>
      <c r="L58">
        <v>0.19999999999999998</v>
      </c>
      <c r="M58">
        <v>0</v>
      </c>
      <c r="N58">
        <f t="shared" si="1"/>
        <v>0</v>
      </c>
    </row>
    <row r="59" spans="1:14" x14ac:dyDescent="0.25">
      <c r="A59" t="s">
        <v>518</v>
      </c>
      <c r="B59">
        <v>91.6</v>
      </c>
      <c r="C59" t="s">
        <v>203</v>
      </c>
      <c r="D59">
        <v>0.13</v>
      </c>
      <c r="E59">
        <v>0</v>
      </c>
      <c r="F59">
        <v>0</v>
      </c>
      <c r="G59">
        <v>0.08</v>
      </c>
      <c r="H59">
        <v>559.52949999999998</v>
      </c>
      <c r="I59">
        <v>2.9115309999999983</v>
      </c>
      <c r="J59">
        <f t="shared" si="0"/>
        <v>0</v>
      </c>
      <c r="K59">
        <v>61.538461538461533</v>
      </c>
      <c r="L59">
        <v>0</v>
      </c>
      <c r="M59">
        <v>0</v>
      </c>
      <c r="N59" t="e">
        <f t="shared" si="1"/>
        <v>#DIV/0!</v>
      </c>
    </row>
    <row r="60" spans="1:14" x14ac:dyDescent="0.25">
      <c r="A60" t="s">
        <v>519</v>
      </c>
      <c r="B60">
        <v>92.29</v>
      </c>
      <c r="C60" t="s">
        <v>203</v>
      </c>
      <c r="D60">
        <v>0.15</v>
      </c>
      <c r="E60">
        <v>0</v>
      </c>
      <c r="F60">
        <v>0.01</v>
      </c>
      <c r="G60">
        <v>0.09</v>
      </c>
      <c r="H60">
        <v>306.1739</v>
      </c>
      <c r="I60">
        <v>-1</v>
      </c>
      <c r="J60">
        <f t="shared" si="0"/>
        <v>6.666666666666667</v>
      </c>
      <c r="K60">
        <v>60</v>
      </c>
      <c r="L60">
        <v>0.11111111111111112</v>
      </c>
      <c r="M60">
        <v>0</v>
      </c>
      <c r="N60">
        <f t="shared" si="1"/>
        <v>0</v>
      </c>
    </row>
    <row r="61" spans="1:14" x14ac:dyDescent="0.25">
      <c r="A61" t="s">
        <v>520</v>
      </c>
      <c r="B61">
        <v>93.46</v>
      </c>
      <c r="C61" t="s">
        <v>203</v>
      </c>
      <c r="D61">
        <v>0.12</v>
      </c>
      <c r="E61">
        <v>0</v>
      </c>
      <c r="F61">
        <v>0</v>
      </c>
      <c r="G61">
        <v>0.02</v>
      </c>
      <c r="H61">
        <v>603.16750000000002</v>
      </c>
      <c r="I61">
        <v>3.6970149999999986</v>
      </c>
      <c r="J61">
        <f t="shared" si="0"/>
        <v>0</v>
      </c>
      <c r="K61">
        <v>16.666666666666668</v>
      </c>
      <c r="L61">
        <v>0</v>
      </c>
      <c r="M61">
        <v>0</v>
      </c>
      <c r="N61" t="e">
        <f t="shared" si="1"/>
        <v>#DIV/0!</v>
      </c>
    </row>
    <row r="62" spans="1:14" x14ac:dyDescent="0.25">
      <c r="A62" t="s">
        <v>305</v>
      </c>
      <c r="B62">
        <v>94.71</v>
      </c>
      <c r="C62" t="s">
        <v>203</v>
      </c>
      <c r="D62">
        <v>0.11</v>
      </c>
      <c r="E62">
        <v>0</v>
      </c>
      <c r="F62">
        <v>0.01</v>
      </c>
      <c r="G62">
        <v>0.05</v>
      </c>
      <c r="H62">
        <v>564.048</v>
      </c>
      <c r="I62">
        <v>2.9928639999999991</v>
      </c>
      <c r="J62">
        <f t="shared" si="0"/>
        <v>9.0909090909090917</v>
      </c>
      <c r="K62">
        <v>45.454545454545453</v>
      </c>
      <c r="L62">
        <v>0.19999999999999998</v>
      </c>
      <c r="M62">
        <v>0</v>
      </c>
      <c r="N62">
        <f t="shared" si="1"/>
        <v>0</v>
      </c>
    </row>
    <row r="63" spans="1:14" x14ac:dyDescent="0.25">
      <c r="A63" t="s">
        <v>521</v>
      </c>
      <c r="B63">
        <v>95.16</v>
      </c>
      <c r="C63" t="s">
        <v>203</v>
      </c>
      <c r="D63">
        <v>0.1</v>
      </c>
      <c r="E63">
        <v>0</v>
      </c>
      <c r="F63">
        <v>0</v>
      </c>
      <c r="G63">
        <v>0.03</v>
      </c>
      <c r="H63">
        <v>570.25639999999999</v>
      </c>
      <c r="I63">
        <v>3.1046151999999996</v>
      </c>
      <c r="J63">
        <f t="shared" si="0"/>
        <v>0</v>
      </c>
      <c r="K63">
        <v>30</v>
      </c>
      <c r="L63">
        <v>0</v>
      </c>
      <c r="M63">
        <v>0</v>
      </c>
      <c r="N63" t="e">
        <f t="shared" si="1"/>
        <v>#DIV/0!</v>
      </c>
    </row>
    <row r="64" spans="1:14" x14ac:dyDescent="0.25">
      <c r="A64" t="s">
        <v>522</v>
      </c>
      <c r="B64">
        <v>96.12</v>
      </c>
      <c r="C64" t="s">
        <v>203</v>
      </c>
      <c r="D64">
        <v>0.1</v>
      </c>
      <c r="E64">
        <v>0.01</v>
      </c>
      <c r="F64">
        <v>0.02</v>
      </c>
      <c r="G64">
        <v>0.03</v>
      </c>
      <c r="H64">
        <v>602.53030000000001</v>
      </c>
      <c r="I64">
        <v>3.6855453999999988</v>
      </c>
      <c r="J64">
        <f t="shared" si="0"/>
        <v>20</v>
      </c>
      <c r="K64">
        <v>30</v>
      </c>
      <c r="L64">
        <v>0.66666666666666674</v>
      </c>
      <c r="M64">
        <v>10</v>
      </c>
      <c r="N64">
        <f t="shared" si="1"/>
        <v>0.33333333333333337</v>
      </c>
    </row>
    <row r="65" spans="1:14" x14ac:dyDescent="0.25">
      <c r="A65" t="s">
        <v>523</v>
      </c>
      <c r="B65">
        <v>97.09</v>
      </c>
      <c r="C65" t="s">
        <v>203</v>
      </c>
      <c r="D65">
        <v>0.1</v>
      </c>
      <c r="E65">
        <v>0.01</v>
      </c>
      <c r="F65">
        <v>0.01</v>
      </c>
      <c r="G65">
        <v>0.04</v>
      </c>
      <c r="H65">
        <v>499.68110000000001</v>
      </c>
      <c r="I65">
        <v>1.8342597999999999</v>
      </c>
      <c r="J65">
        <f t="shared" si="0"/>
        <v>10</v>
      </c>
      <c r="K65">
        <v>40</v>
      </c>
      <c r="L65">
        <v>0.25</v>
      </c>
      <c r="M65">
        <v>10</v>
      </c>
      <c r="N65">
        <f t="shared" si="1"/>
        <v>0.5</v>
      </c>
    </row>
    <row r="66" spans="1:14" x14ac:dyDescent="0.25">
      <c r="A66" t="s">
        <v>524</v>
      </c>
      <c r="B66">
        <v>218.33</v>
      </c>
      <c r="C66" t="s">
        <v>417</v>
      </c>
      <c r="D66">
        <v>0.1</v>
      </c>
      <c r="E66">
        <v>0.04</v>
      </c>
      <c r="F66">
        <v>0.01</v>
      </c>
      <c r="G66">
        <v>0.23</v>
      </c>
      <c r="H66">
        <v>542.29309999999998</v>
      </c>
      <c r="I66">
        <v>2.601275799999998</v>
      </c>
      <c r="J66">
        <f t="shared" si="0"/>
        <v>10</v>
      </c>
      <c r="K66">
        <v>230</v>
      </c>
      <c r="L66">
        <v>4.3478260869565216E-2</v>
      </c>
      <c r="M66">
        <v>40</v>
      </c>
      <c r="N66">
        <f t="shared" si="1"/>
        <v>0.79999999999999993</v>
      </c>
    </row>
    <row r="67" spans="1:14" x14ac:dyDescent="0.25">
      <c r="A67" t="s">
        <v>525</v>
      </c>
      <c r="B67">
        <v>219.3</v>
      </c>
      <c r="C67" t="s">
        <v>417</v>
      </c>
      <c r="D67">
        <v>0.47</v>
      </c>
      <c r="E67">
        <v>0.04</v>
      </c>
      <c r="F67">
        <v>0.03</v>
      </c>
      <c r="G67">
        <v>0.43</v>
      </c>
      <c r="H67">
        <v>319.10570000000001</v>
      </c>
      <c r="I67">
        <v>-1</v>
      </c>
      <c r="J67">
        <f t="shared" ref="J67:J78" si="2">F67/D67*100</f>
        <v>6.3829787234042552</v>
      </c>
      <c r="K67">
        <v>91.489361702127667</v>
      </c>
      <c r="L67">
        <v>6.9767441860465115E-2</v>
      </c>
      <c r="M67">
        <v>8.5106382978723421</v>
      </c>
      <c r="N67">
        <f t="shared" si="1"/>
        <v>0.5714285714285714</v>
      </c>
    </row>
    <row r="68" spans="1:14" x14ac:dyDescent="0.25">
      <c r="A68" t="s">
        <v>526</v>
      </c>
      <c r="B68">
        <v>220.65</v>
      </c>
      <c r="C68" t="s">
        <v>417</v>
      </c>
      <c r="D68">
        <v>7.0000000000000007E-2</v>
      </c>
      <c r="E68">
        <v>0.03</v>
      </c>
      <c r="F68">
        <v>0.02</v>
      </c>
      <c r="G68">
        <v>0.15</v>
      </c>
      <c r="H68" t="s">
        <v>291</v>
      </c>
      <c r="J68">
        <f t="shared" si="2"/>
        <v>28.571428571428569</v>
      </c>
      <c r="K68">
        <v>214.28571428571428</v>
      </c>
      <c r="L68">
        <v>0.13333333333333333</v>
      </c>
      <c r="M68">
        <v>42.857142857142847</v>
      </c>
      <c r="N68">
        <f t="shared" ref="N68:N112" si="3">(E68/(E68+F68))</f>
        <v>0.6</v>
      </c>
    </row>
    <row r="69" spans="1:14" x14ac:dyDescent="0.25">
      <c r="A69" t="s">
        <v>527</v>
      </c>
      <c r="B69">
        <v>222.21</v>
      </c>
      <c r="C69" t="s">
        <v>417</v>
      </c>
      <c r="D69">
        <v>0.25</v>
      </c>
      <c r="E69">
        <v>0.01</v>
      </c>
      <c r="F69">
        <v>0.03</v>
      </c>
      <c r="G69">
        <v>0.33</v>
      </c>
      <c r="H69">
        <v>338.28620000000001</v>
      </c>
      <c r="I69">
        <v>-1</v>
      </c>
      <c r="J69">
        <f t="shared" si="2"/>
        <v>12</v>
      </c>
      <c r="K69">
        <v>132</v>
      </c>
      <c r="L69">
        <v>9.0909090909090898E-2</v>
      </c>
      <c r="M69">
        <v>4</v>
      </c>
      <c r="N69">
        <f t="shared" si="3"/>
        <v>0.25</v>
      </c>
    </row>
    <row r="70" spans="1:14" x14ac:dyDescent="0.25">
      <c r="A70" t="s">
        <v>528</v>
      </c>
      <c r="B70">
        <v>223.47</v>
      </c>
      <c r="C70" t="s">
        <v>417</v>
      </c>
      <c r="D70">
        <v>0.2</v>
      </c>
      <c r="E70">
        <v>0.01</v>
      </c>
      <c r="F70">
        <v>0.02</v>
      </c>
      <c r="G70">
        <v>0.22</v>
      </c>
      <c r="H70">
        <v>335.49450000000002</v>
      </c>
      <c r="I70">
        <v>-1</v>
      </c>
      <c r="J70">
        <f t="shared" si="2"/>
        <v>10</v>
      </c>
      <c r="K70">
        <v>110</v>
      </c>
      <c r="L70">
        <v>9.0909090909090912E-2</v>
      </c>
      <c r="M70">
        <v>5</v>
      </c>
      <c r="N70">
        <f t="shared" si="3"/>
        <v>0.33333333333333337</v>
      </c>
    </row>
    <row r="71" spans="1:14" x14ac:dyDescent="0.25">
      <c r="A71" t="s">
        <v>529</v>
      </c>
      <c r="B71">
        <v>223.75</v>
      </c>
      <c r="C71" t="s">
        <v>417</v>
      </c>
      <c r="D71">
        <v>0.21</v>
      </c>
      <c r="E71">
        <v>0.02</v>
      </c>
      <c r="F71">
        <v>0.04</v>
      </c>
      <c r="G71">
        <v>0.17</v>
      </c>
      <c r="H71">
        <v>307.84550000000002</v>
      </c>
      <c r="I71">
        <v>-1</v>
      </c>
      <c r="J71">
        <f t="shared" si="2"/>
        <v>19.047619047619051</v>
      </c>
      <c r="K71">
        <v>80.952380952380949</v>
      </c>
      <c r="L71">
        <v>0.23529411764705882</v>
      </c>
      <c r="M71">
        <v>9.5238095238095255</v>
      </c>
      <c r="N71">
        <f t="shared" si="3"/>
        <v>0.33333333333333337</v>
      </c>
    </row>
    <row r="72" spans="1:14" x14ac:dyDescent="0.25">
      <c r="A72" t="s">
        <v>306</v>
      </c>
      <c r="B72">
        <v>224.3</v>
      </c>
      <c r="C72" t="s">
        <v>417</v>
      </c>
      <c r="D72">
        <v>0.19</v>
      </c>
      <c r="E72">
        <v>0.01</v>
      </c>
      <c r="F72">
        <v>0.02</v>
      </c>
      <c r="G72">
        <v>0.16</v>
      </c>
      <c r="H72">
        <v>318.59949999999998</v>
      </c>
      <c r="I72">
        <v>-1</v>
      </c>
      <c r="J72">
        <f t="shared" si="2"/>
        <v>10.526315789473683</v>
      </c>
      <c r="K72">
        <v>84.21052631578948</v>
      </c>
      <c r="L72">
        <v>0.125</v>
      </c>
      <c r="M72">
        <v>5.2631578947368416</v>
      </c>
      <c r="N72">
        <f t="shared" si="3"/>
        <v>0.33333333333333337</v>
      </c>
    </row>
    <row r="73" spans="1:14" x14ac:dyDescent="0.25">
      <c r="A73" t="s">
        <v>530</v>
      </c>
      <c r="B73">
        <v>225.1</v>
      </c>
      <c r="C73" t="s">
        <v>417</v>
      </c>
      <c r="D73">
        <v>0.17</v>
      </c>
      <c r="E73">
        <v>0.02</v>
      </c>
      <c r="F73">
        <v>0.01</v>
      </c>
      <c r="G73">
        <v>0.09</v>
      </c>
      <c r="H73">
        <v>344.18389999999999</v>
      </c>
      <c r="I73">
        <v>-1</v>
      </c>
      <c r="J73">
        <f t="shared" si="2"/>
        <v>5.8823529411764701</v>
      </c>
      <c r="K73">
        <v>52.941176470588232</v>
      </c>
      <c r="L73">
        <v>0.11111111111111112</v>
      </c>
      <c r="M73">
        <v>11.76470588235294</v>
      </c>
      <c r="N73">
        <f t="shared" si="3"/>
        <v>0.66666666666666674</v>
      </c>
    </row>
    <row r="74" spans="1:14" x14ac:dyDescent="0.25">
      <c r="A74" t="s">
        <v>531</v>
      </c>
      <c r="B74">
        <v>227.95</v>
      </c>
      <c r="C74" t="s">
        <v>417</v>
      </c>
      <c r="D74">
        <v>0.09</v>
      </c>
      <c r="E74">
        <v>0.02</v>
      </c>
      <c r="F74">
        <v>0.02</v>
      </c>
      <c r="G74">
        <v>0.06</v>
      </c>
      <c r="H74">
        <v>307.62860000000001</v>
      </c>
      <c r="I74">
        <v>-1</v>
      </c>
      <c r="J74">
        <f t="shared" si="2"/>
        <v>22.222222222222225</v>
      </c>
      <c r="K74">
        <v>66.666666666666671</v>
      </c>
      <c r="L74">
        <v>0.33333333333333337</v>
      </c>
      <c r="M74">
        <v>22.222222222222225</v>
      </c>
      <c r="N74">
        <f t="shared" si="3"/>
        <v>0.5</v>
      </c>
    </row>
    <row r="75" spans="1:14" x14ac:dyDescent="0.25">
      <c r="A75" t="s">
        <v>532</v>
      </c>
      <c r="B75">
        <v>255.9</v>
      </c>
      <c r="C75" t="s">
        <v>417</v>
      </c>
      <c r="D75">
        <v>0.06</v>
      </c>
      <c r="E75">
        <v>0.01</v>
      </c>
      <c r="F75">
        <v>0.03</v>
      </c>
      <c r="G75">
        <v>0.02</v>
      </c>
      <c r="H75">
        <v>328.72370000000001</v>
      </c>
      <c r="I75">
        <v>-1</v>
      </c>
      <c r="J75">
        <f t="shared" si="2"/>
        <v>50</v>
      </c>
      <c r="K75">
        <v>33.333333333333336</v>
      </c>
      <c r="L75">
        <v>1.5</v>
      </c>
      <c r="M75">
        <v>16.666666666666668</v>
      </c>
      <c r="N75">
        <f t="shared" si="3"/>
        <v>0.25</v>
      </c>
    </row>
    <row r="76" spans="1:14" x14ac:dyDescent="0.25">
      <c r="A76" t="s">
        <v>533</v>
      </c>
      <c r="B76">
        <v>257.69</v>
      </c>
      <c r="C76" t="s">
        <v>417</v>
      </c>
      <c r="D76">
        <v>0.34</v>
      </c>
      <c r="E76">
        <v>0</v>
      </c>
      <c r="F76">
        <v>0</v>
      </c>
      <c r="G76">
        <v>0</v>
      </c>
      <c r="H76" t="s">
        <v>291</v>
      </c>
      <c r="J76">
        <f t="shared" si="2"/>
        <v>0</v>
      </c>
      <c r="K76">
        <v>0</v>
      </c>
      <c r="M76">
        <v>0</v>
      </c>
      <c r="N76" t="e">
        <f t="shared" si="3"/>
        <v>#DIV/0!</v>
      </c>
    </row>
    <row r="77" spans="1:14" x14ac:dyDescent="0.25">
      <c r="A77" t="s">
        <v>534</v>
      </c>
      <c r="B77">
        <v>259.83</v>
      </c>
      <c r="C77" t="s">
        <v>417</v>
      </c>
      <c r="D77">
        <v>0.01</v>
      </c>
      <c r="E77">
        <v>0</v>
      </c>
      <c r="F77">
        <v>0.01</v>
      </c>
      <c r="G77">
        <v>0.03</v>
      </c>
      <c r="H77">
        <v>346.08300000000003</v>
      </c>
      <c r="I77">
        <v>-1</v>
      </c>
      <c r="J77">
        <f t="shared" si="2"/>
        <v>100</v>
      </c>
      <c r="K77">
        <v>300</v>
      </c>
      <c r="L77">
        <v>0.33333333333333337</v>
      </c>
      <c r="M77">
        <v>0</v>
      </c>
      <c r="N77">
        <f t="shared" si="3"/>
        <v>0</v>
      </c>
    </row>
    <row r="78" spans="1:14" x14ac:dyDescent="0.25">
      <c r="A78" t="s">
        <v>535</v>
      </c>
      <c r="B78">
        <v>260.89999999999998</v>
      </c>
      <c r="C78" t="s">
        <v>417</v>
      </c>
      <c r="D78">
        <v>0.05</v>
      </c>
      <c r="E78">
        <v>0.01</v>
      </c>
      <c r="F78">
        <v>0.02</v>
      </c>
      <c r="G78">
        <v>0.09</v>
      </c>
      <c r="H78">
        <v>307.00909999999999</v>
      </c>
      <c r="I78">
        <v>-1</v>
      </c>
      <c r="J78">
        <f t="shared" si="2"/>
        <v>40</v>
      </c>
      <c r="K78">
        <v>180</v>
      </c>
      <c r="L78">
        <v>0.22222222222222224</v>
      </c>
      <c r="M78">
        <v>20</v>
      </c>
      <c r="N78">
        <f t="shared" si="3"/>
        <v>0.33333333333333337</v>
      </c>
    </row>
    <row r="79" spans="1:14" x14ac:dyDescent="0.25">
      <c r="A79" t="s">
        <v>536</v>
      </c>
      <c r="B79">
        <v>262.13</v>
      </c>
      <c r="C79" t="s">
        <v>417</v>
      </c>
      <c r="D79">
        <v>0</v>
      </c>
      <c r="E79">
        <v>0</v>
      </c>
      <c r="F79">
        <v>0.01</v>
      </c>
      <c r="G79">
        <v>7.0000000000000007E-2</v>
      </c>
      <c r="H79">
        <v>322.11720000000003</v>
      </c>
      <c r="I79">
        <v>-1</v>
      </c>
      <c r="J79" t="e">
        <f>F79/D79*100</f>
        <v>#DIV/0!</v>
      </c>
      <c r="L79">
        <v>0.14285714285714285</v>
      </c>
      <c r="N79">
        <f t="shared" si="3"/>
        <v>0</v>
      </c>
    </row>
    <row r="80" spans="1:14" x14ac:dyDescent="0.25">
      <c r="A80" t="s">
        <v>537</v>
      </c>
      <c r="B80">
        <v>263.05</v>
      </c>
      <c r="C80" t="s">
        <v>417</v>
      </c>
      <c r="D80">
        <v>0.08</v>
      </c>
      <c r="E80">
        <v>0.1</v>
      </c>
      <c r="F80">
        <v>0.25</v>
      </c>
      <c r="G80">
        <v>7.0000000000000007E-2</v>
      </c>
      <c r="H80">
        <v>320.09359999999998</v>
      </c>
      <c r="I80">
        <v>-1</v>
      </c>
      <c r="J80">
        <f t="shared" ref="J80:J112" si="4">F80/D80*100</f>
        <v>312.5</v>
      </c>
      <c r="K80">
        <v>87.500000000000014</v>
      </c>
      <c r="L80">
        <v>3.5714285714285712</v>
      </c>
      <c r="M80">
        <v>125</v>
      </c>
      <c r="N80">
        <f t="shared" si="3"/>
        <v>0.28571428571428575</v>
      </c>
    </row>
    <row r="81" spans="1:14" x14ac:dyDescent="0.25">
      <c r="A81" t="s">
        <v>307</v>
      </c>
      <c r="B81">
        <v>264.91000000000003</v>
      </c>
      <c r="C81" t="s">
        <v>417</v>
      </c>
      <c r="D81">
        <v>0.04</v>
      </c>
      <c r="E81">
        <v>0.02</v>
      </c>
      <c r="F81">
        <v>0.08</v>
      </c>
      <c r="G81">
        <v>0.06</v>
      </c>
      <c r="H81">
        <v>337.3005</v>
      </c>
      <c r="I81">
        <v>-1</v>
      </c>
      <c r="J81">
        <f t="shared" si="4"/>
        <v>200</v>
      </c>
      <c r="K81">
        <v>150</v>
      </c>
      <c r="L81">
        <v>1.3333333333333335</v>
      </c>
      <c r="M81">
        <v>50</v>
      </c>
      <c r="N81">
        <f t="shared" si="3"/>
        <v>0.19999999999999998</v>
      </c>
    </row>
    <row r="82" spans="1:14" x14ac:dyDescent="0.25">
      <c r="A82" t="s">
        <v>538</v>
      </c>
      <c r="B82">
        <v>265.89999999999998</v>
      </c>
      <c r="C82" t="s">
        <v>417</v>
      </c>
      <c r="D82">
        <v>0.06</v>
      </c>
      <c r="E82">
        <v>0.01</v>
      </c>
      <c r="F82">
        <v>0.03</v>
      </c>
      <c r="G82">
        <v>7.0000000000000007E-2</v>
      </c>
      <c r="H82">
        <v>351.66640000000001</v>
      </c>
      <c r="I82">
        <v>-1</v>
      </c>
      <c r="J82">
        <f t="shared" si="4"/>
        <v>50</v>
      </c>
      <c r="K82">
        <v>116.66666666666669</v>
      </c>
      <c r="L82">
        <v>0.42857142857142849</v>
      </c>
      <c r="M82">
        <v>16.666666666666668</v>
      </c>
      <c r="N82">
        <f t="shared" si="3"/>
        <v>0.25</v>
      </c>
    </row>
    <row r="83" spans="1:14" x14ac:dyDescent="0.25">
      <c r="A83" t="s">
        <v>539</v>
      </c>
      <c r="B83">
        <v>266.75</v>
      </c>
      <c r="C83" t="s">
        <v>417</v>
      </c>
      <c r="D83">
        <v>0.05</v>
      </c>
      <c r="E83">
        <v>0</v>
      </c>
      <c r="F83">
        <v>0.01</v>
      </c>
      <c r="G83">
        <v>0.05</v>
      </c>
      <c r="H83">
        <v>326.74340000000001</v>
      </c>
      <c r="I83">
        <v>-1</v>
      </c>
      <c r="J83">
        <f t="shared" si="4"/>
        <v>20</v>
      </c>
      <c r="K83">
        <v>100</v>
      </c>
      <c r="L83">
        <v>0.19999999999999998</v>
      </c>
      <c r="M83">
        <v>0</v>
      </c>
      <c r="N83">
        <f t="shared" si="3"/>
        <v>0</v>
      </c>
    </row>
    <row r="84" spans="1:14" x14ac:dyDescent="0.25">
      <c r="A84" t="s">
        <v>540</v>
      </c>
      <c r="B84">
        <v>268.35000000000002</v>
      </c>
      <c r="C84" t="s">
        <v>417</v>
      </c>
      <c r="D84">
        <v>0.06</v>
      </c>
      <c r="E84">
        <v>0</v>
      </c>
      <c r="F84">
        <v>0.02</v>
      </c>
      <c r="G84">
        <v>0.08</v>
      </c>
      <c r="H84">
        <v>360.76139999999998</v>
      </c>
      <c r="I84">
        <v>-1</v>
      </c>
      <c r="J84">
        <f t="shared" si="4"/>
        <v>33.333333333333336</v>
      </c>
      <c r="K84">
        <v>133.33333333333334</v>
      </c>
      <c r="L84">
        <v>0.25</v>
      </c>
      <c r="M84">
        <v>0</v>
      </c>
      <c r="N84">
        <f t="shared" si="3"/>
        <v>0</v>
      </c>
    </row>
    <row r="85" spans="1:14" x14ac:dyDescent="0.25">
      <c r="A85" t="s">
        <v>541</v>
      </c>
      <c r="B85">
        <v>269.77999999999997</v>
      </c>
      <c r="C85" t="s">
        <v>417</v>
      </c>
      <c r="D85">
        <v>0.03</v>
      </c>
      <c r="E85">
        <v>0</v>
      </c>
      <c r="F85">
        <v>0</v>
      </c>
      <c r="G85">
        <v>0.17</v>
      </c>
      <c r="H85">
        <v>330.77629999999999</v>
      </c>
      <c r="I85">
        <v>-1</v>
      </c>
      <c r="J85">
        <f t="shared" si="4"/>
        <v>0</v>
      </c>
      <c r="K85">
        <v>566.66666666666674</v>
      </c>
      <c r="L85">
        <v>0</v>
      </c>
      <c r="M85">
        <v>0</v>
      </c>
      <c r="N85" t="e">
        <f t="shared" si="3"/>
        <v>#DIV/0!</v>
      </c>
    </row>
    <row r="86" spans="1:14" x14ac:dyDescent="0.25">
      <c r="A86" t="s">
        <v>542</v>
      </c>
      <c r="B86">
        <v>271.20999999999998</v>
      </c>
      <c r="C86" t="s">
        <v>417</v>
      </c>
      <c r="D86">
        <v>0.05</v>
      </c>
      <c r="E86">
        <v>0</v>
      </c>
      <c r="F86">
        <v>0</v>
      </c>
      <c r="G86">
        <v>0.19</v>
      </c>
      <c r="H86">
        <v>341.25630000000001</v>
      </c>
      <c r="I86">
        <v>-1</v>
      </c>
      <c r="J86">
        <f t="shared" si="4"/>
        <v>0</v>
      </c>
      <c r="K86">
        <v>380</v>
      </c>
      <c r="L86">
        <v>0</v>
      </c>
      <c r="M86">
        <v>0</v>
      </c>
      <c r="N86" t="e">
        <f t="shared" si="3"/>
        <v>#DIV/0!</v>
      </c>
    </row>
    <row r="87" spans="1:14" x14ac:dyDescent="0.25">
      <c r="A87" t="s">
        <v>543</v>
      </c>
      <c r="B87">
        <v>272.37</v>
      </c>
      <c r="C87" t="s">
        <v>417</v>
      </c>
      <c r="D87">
        <v>0.06</v>
      </c>
      <c r="E87">
        <v>0</v>
      </c>
      <c r="F87">
        <v>0.02</v>
      </c>
      <c r="G87">
        <v>0.13</v>
      </c>
      <c r="H87">
        <v>489.78910000000002</v>
      </c>
      <c r="I87">
        <v>1.6562038000000001</v>
      </c>
      <c r="J87">
        <f t="shared" si="4"/>
        <v>33.333333333333336</v>
      </c>
      <c r="K87">
        <v>216.66666666666669</v>
      </c>
      <c r="L87">
        <v>0.15384615384615385</v>
      </c>
      <c r="M87">
        <v>0</v>
      </c>
      <c r="N87">
        <f t="shared" si="3"/>
        <v>0</v>
      </c>
    </row>
    <row r="88" spans="1:14" x14ac:dyDescent="0.25">
      <c r="A88" t="s">
        <v>544</v>
      </c>
      <c r="B88">
        <v>274.54000000000002</v>
      </c>
      <c r="C88" t="s">
        <v>417</v>
      </c>
      <c r="D88">
        <v>0.08</v>
      </c>
      <c r="E88">
        <v>0</v>
      </c>
      <c r="F88">
        <v>0.01</v>
      </c>
      <c r="G88">
        <v>0.18</v>
      </c>
      <c r="H88">
        <v>306.65899999999999</v>
      </c>
      <c r="I88">
        <v>-1</v>
      </c>
      <c r="J88">
        <f t="shared" si="4"/>
        <v>12.5</v>
      </c>
      <c r="K88">
        <v>225</v>
      </c>
      <c r="L88">
        <v>5.5555555555555559E-2</v>
      </c>
      <c r="M88">
        <v>0</v>
      </c>
      <c r="N88">
        <f t="shared" si="3"/>
        <v>0</v>
      </c>
    </row>
    <row r="89" spans="1:14" x14ac:dyDescent="0.25">
      <c r="A89" t="s">
        <v>545</v>
      </c>
      <c r="B89">
        <v>276</v>
      </c>
      <c r="C89" t="s">
        <v>417</v>
      </c>
      <c r="D89">
        <v>0.05</v>
      </c>
      <c r="E89">
        <v>0.05</v>
      </c>
      <c r="F89">
        <v>0.06</v>
      </c>
      <c r="G89">
        <v>7.0000000000000007E-2</v>
      </c>
      <c r="H89">
        <v>332.9513</v>
      </c>
      <c r="I89">
        <v>-1</v>
      </c>
      <c r="J89">
        <f t="shared" si="4"/>
        <v>120</v>
      </c>
      <c r="K89">
        <v>140</v>
      </c>
      <c r="L89">
        <v>0.85714285714285698</v>
      </c>
      <c r="M89">
        <v>100</v>
      </c>
      <c r="N89">
        <f t="shared" si="3"/>
        <v>0.45454545454545459</v>
      </c>
    </row>
    <row r="90" spans="1:14" x14ac:dyDescent="0.25">
      <c r="A90" t="s">
        <v>546</v>
      </c>
      <c r="B90">
        <v>281.91000000000003</v>
      </c>
      <c r="C90" t="s">
        <v>417</v>
      </c>
      <c r="D90">
        <v>7.0000000000000007E-2</v>
      </c>
      <c r="E90">
        <v>0.22</v>
      </c>
      <c r="F90">
        <v>0.03</v>
      </c>
      <c r="G90">
        <v>0.1</v>
      </c>
      <c r="H90">
        <v>387.39460000000003</v>
      </c>
      <c r="I90">
        <v>-1</v>
      </c>
      <c r="J90">
        <f t="shared" si="4"/>
        <v>42.857142857142847</v>
      </c>
      <c r="K90">
        <v>142.85714285714283</v>
      </c>
      <c r="L90">
        <v>0.3</v>
      </c>
      <c r="M90">
        <v>314.28571428571428</v>
      </c>
      <c r="N90">
        <f t="shared" si="3"/>
        <v>0.88</v>
      </c>
    </row>
    <row r="91" spans="1:14" x14ac:dyDescent="0.25">
      <c r="A91" t="s">
        <v>547</v>
      </c>
      <c r="B91">
        <v>284.25</v>
      </c>
      <c r="C91" t="s">
        <v>417</v>
      </c>
      <c r="D91">
        <v>0.06</v>
      </c>
      <c r="E91">
        <v>0.01</v>
      </c>
      <c r="F91">
        <v>0.04</v>
      </c>
      <c r="G91">
        <v>0.03</v>
      </c>
      <c r="H91">
        <v>369.5806</v>
      </c>
      <c r="I91">
        <v>-1</v>
      </c>
      <c r="J91">
        <f t="shared" si="4"/>
        <v>66.666666666666671</v>
      </c>
      <c r="K91">
        <v>50</v>
      </c>
      <c r="L91">
        <v>1.3333333333333335</v>
      </c>
      <c r="M91">
        <v>16.666666666666668</v>
      </c>
      <c r="N91">
        <f t="shared" si="3"/>
        <v>0.19999999999999998</v>
      </c>
    </row>
    <row r="92" spans="1:14" x14ac:dyDescent="0.25">
      <c r="A92" t="s">
        <v>548</v>
      </c>
      <c r="B92">
        <v>290.70999999999998</v>
      </c>
      <c r="C92" t="s">
        <v>417</v>
      </c>
      <c r="D92">
        <v>7.0000000000000007E-2</v>
      </c>
      <c r="E92">
        <v>0.01</v>
      </c>
      <c r="F92">
        <v>0.02</v>
      </c>
      <c r="G92">
        <v>0.16</v>
      </c>
      <c r="H92">
        <v>387.72399999999999</v>
      </c>
      <c r="I92">
        <v>-1</v>
      </c>
      <c r="J92">
        <f t="shared" si="4"/>
        <v>28.571428571428569</v>
      </c>
      <c r="K92">
        <v>228.57142857142856</v>
      </c>
      <c r="L92">
        <v>0.125</v>
      </c>
      <c r="M92">
        <v>14.285714285714285</v>
      </c>
      <c r="N92">
        <f t="shared" si="3"/>
        <v>0.33333333333333337</v>
      </c>
    </row>
    <row r="93" spans="1:14" x14ac:dyDescent="0.25">
      <c r="A93" t="s">
        <v>549</v>
      </c>
      <c r="B93">
        <v>294.5</v>
      </c>
      <c r="C93" t="s">
        <v>417</v>
      </c>
      <c r="D93">
        <v>0.06</v>
      </c>
      <c r="E93">
        <v>0.01</v>
      </c>
      <c r="F93">
        <v>0.01</v>
      </c>
      <c r="G93">
        <v>7.0000000000000007E-2</v>
      </c>
      <c r="H93">
        <v>339.46719999999999</v>
      </c>
      <c r="I93">
        <v>-1</v>
      </c>
      <c r="J93">
        <f t="shared" si="4"/>
        <v>16.666666666666668</v>
      </c>
      <c r="K93">
        <v>116.66666666666669</v>
      </c>
      <c r="L93">
        <v>0.14285714285714285</v>
      </c>
      <c r="M93">
        <v>16.666666666666668</v>
      </c>
      <c r="N93">
        <f t="shared" si="3"/>
        <v>0.5</v>
      </c>
    </row>
    <row r="94" spans="1:14" x14ac:dyDescent="0.25">
      <c r="A94" t="s">
        <v>550</v>
      </c>
      <c r="B94">
        <v>297.57</v>
      </c>
      <c r="C94" t="s">
        <v>417</v>
      </c>
      <c r="D94">
        <v>0.09</v>
      </c>
      <c r="E94">
        <v>0.28000000000000003</v>
      </c>
      <c r="F94">
        <v>0.1</v>
      </c>
      <c r="G94">
        <v>0.23</v>
      </c>
      <c r="H94" t="s">
        <v>291</v>
      </c>
      <c r="J94">
        <f t="shared" si="4"/>
        <v>111.11111111111111</v>
      </c>
      <c r="K94">
        <v>255.55555555555557</v>
      </c>
      <c r="L94">
        <v>0.43478260869565216</v>
      </c>
      <c r="M94">
        <v>311.11111111111114</v>
      </c>
      <c r="N94">
        <f t="shared" si="3"/>
        <v>0.73684210526315796</v>
      </c>
    </row>
    <row r="95" spans="1:14" x14ac:dyDescent="0.25">
      <c r="A95" t="s">
        <v>551</v>
      </c>
      <c r="B95">
        <v>298.33</v>
      </c>
      <c r="C95" t="s">
        <v>417</v>
      </c>
      <c r="D95">
        <v>0.05</v>
      </c>
      <c r="E95">
        <v>0.03</v>
      </c>
      <c r="F95">
        <v>0.02</v>
      </c>
      <c r="G95">
        <v>0.06</v>
      </c>
      <c r="H95" t="s">
        <v>291</v>
      </c>
      <c r="J95">
        <f t="shared" si="4"/>
        <v>40</v>
      </c>
      <c r="K95">
        <v>120</v>
      </c>
      <c r="L95">
        <v>0.33333333333333337</v>
      </c>
      <c r="M95">
        <v>60</v>
      </c>
      <c r="N95">
        <f t="shared" si="3"/>
        <v>0.6</v>
      </c>
    </row>
    <row r="96" spans="1:14" x14ac:dyDescent="0.25">
      <c r="A96" t="s">
        <v>309</v>
      </c>
      <c r="B96">
        <v>299.10000000000002</v>
      </c>
      <c r="C96" t="s">
        <v>417</v>
      </c>
      <c r="D96">
        <v>0.06</v>
      </c>
      <c r="E96">
        <v>0.02</v>
      </c>
      <c r="F96">
        <v>0.02</v>
      </c>
      <c r="G96">
        <v>7.0000000000000007E-2</v>
      </c>
      <c r="H96">
        <v>347.04719999999998</v>
      </c>
      <c r="I96">
        <v>-1</v>
      </c>
      <c r="J96">
        <f t="shared" si="4"/>
        <v>33.333333333333336</v>
      </c>
      <c r="K96">
        <v>116.66666666666669</v>
      </c>
      <c r="L96">
        <v>0.2857142857142857</v>
      </c>
      <c r="M96">
        <v>33.333333333333336</v>
      </c>
      <c r="N96">
        <f t="shared" si="3"/>
        <v>0.5</v>
      </c>
    </row>
    <row r="97" spans="1:14" x14ac:dyDescent="0.25">
      <c r="A97" t="s">
        <v>552</v>
      </c>
      <c r="B97">
        <v>301.33999999999997</v>
      </c>
      <c r="C97" t="s">
        <v>417</v>
      </c>
      <c r="D97">
        <v>0.08</v>
      </c>
      <c r="E97">
        <v>0</v>
      </c>
      <c r="F97">
        <v>0.01</v>
      </c>
      <c r="G97">
        <v>0.06</v>
      </c>
      <c r="H97">
        <v>378.07830000000001</v>
      </c>
      <c r="I97">
        <v>-1</v>
      </c>
      <c r="J97">
        <f t="shared" si="4"/>
        <v>12.5</v>
      </c>
      <c r="K97">
        <v>75</v>
      </c>
      <c r="L97">
        <v>0.16666666666666669</v>
      </c>
      <c r="M97">
        <v>0</v>
      </c>
      <c r="N97">
        <f t="shared" si="3"/>
        <v>0</v>
      </c>
    </row>
    <row r="98" spans="1:14" x14ac:dyDescent="0.25">
      <c r="A98" t="s">
        <v>553</v>
      </c>
      <c r="B98">
        <v>303.11</v>
      </c>
      <c r="C98" t="s">
        <v>417</v>
      </c>
      <c r="D98">
        <v>7.0000000000000007E-2</v>
      </c>
      <c r="E98">
        <v>0</v>
      </c>
      <c r="F98">
        <v>0.01</v>
      </c>
      <c r="G98">
        <v>0.04</v>
      </c>
      <c r="H98">
        <v>325.27670000000001</v>
      </c>
      <c r="I98">
        <v>-1</v>
      </c>
      <c r="J98">
        <f t="shared" si="4"/>
        <v>14.285714285714285</v>
      </c>
      <c r="K98">
        <v>57.142857142857139</v>
      </c>
      <c r="L98">
        <v>0.25</v>
      </c>
      <c r="M98">
        <v>0</v>
      </c>
      <c r="N98">
        <f t="shared" si="3"/>
        <v>0</v>
      </c>
    </row>
    <row r="99" spans="1:14" x14ac:dyDescent="0.25">
      <c r="A99" t="s">
        <v>554</v>
      </c>
      <c r="B99">
        <v>304.89999999999998</v>
      </c>
      <c r="C99" t="s">
        <v>417</v>
      </c>
      <c r="D99">
        <v>0.02</v>
      </c>
      <c r="E99">
        <v>0</v>
      </c>
      <c r="F99">
        <v>0.01</v>
      </c>
      <c r="G99">
        <v>0.04</v>
      </c>
      <c r="H99">
        <v>372.66649999999998</v>
      </c>
      <c r="I99">
        <v>-1</v>
      </c>
      <c r="J99">
        <f t="shared" si="4"/>
        <v>50</v>
      </c>
      <c r="K99">
        <v>200</v>
      </c>
      <c r="L99">
        <v>0.25</v>
      </c>
      <c r="M99">
        <v>0</v>
      </c>
      <c r="N99">
        <f t="shared" si="3"/>
        <v>0</v>
      </c>
    </row>
    <row r="100" spans="1:14" x14ac:dyDescent="0.25">
      <c r="A100" t="s">
        <v>555</v>
      </c>
      <c r="B100">
        <v>310.79000000000002</v>
      </c>
      <c r="C100" t="s">
        <v>417</v>
      </c>
      <c r="D100">
        <v>7.0000000000000007E-2</v>
      </c>
      <c r="E100">
        <v>0.01</v>
      </c>
      <c r="F100">
        <v>0.01</v>
      </c>
      <c r="G100">
        <v>0.08</v>
      </c>
      <c r="H100">
        <v>320.94189999999998</v>
      </c>
      <c r="I100">
        <v>-1</v>
      </c>
      <c r="J100">
        <f t="shared" si="4"/>
        <v>14.285714285714285</v>
      </c>
      <c r="K100">
        <v>114.28571428571428</v>
      </c>
      <c r="L100">
        <v>0.125</v>
      </c>
      <c r="M100">
        <v>14.285714285714285</v>
      </c>
      <c r="N100">
        <f t="shared" si="3"/>
        <v>0.5</v>
      </c>
    </row>
    <row r="101" spans="1:14" x14ac:dyDescent="0.25">
      <c r="A101" t="s">
        <v>556</v>
      </c>
      <c r="B101">
        <v>311.17</v>
      </c>
      <c r="C101" t="s">
        <v>417</v>
      </c>
      <c r="D101">
        <v>0.05</v>
      </c>
      <c r="E101">
        <v>0.01</v>
      </c>
      <c r="F101">
        <v>0.05</v>
      </c>
      <c r="G101">
        <v>0.05</v>
      </c>
      <c r="H101">
        <v>338.73360000000002</v>
      </c>
      <c r="I101">
        <v>-1</v>
      </c>
      <c r="J101">
        <f t="shared" si="4"/>
        <v>100</v>
      </c>
      <c r="K101">
        <v>100</v>
      </c>
      <c r="L101">
        <v>1</v>
      </c>
      <c r="M101">
        <v>20</v>
      </c>
      <c r="N101">
        <f t="shared" si="3"/>
        <v>0.16666666666666666</v>
      </c>
    </row>
    <row r="102" spans="1:14" x14ac:dyDescent="0.25">
      <c r="A102" t="s">
        <v>557</v>
      </c>
      <c r="B102">
        <v>335.96</v>
      </c>
      <c r="C102" t="s">
        <v>417</v>
      </c>
      <c r="D102">
        <v>0.06</v>
      </c>
      <c r="E102">
        <v>0.01</v>
      </c>
      <c r="F102">
        <v>0.02</v>
      </c>
      <c r="G102">
        <v>7.0000000000000007E-2</v>
      </c>
      <c r="H102">
        <v>333.9307</v>
      </c>
      <c r="I102">
        <v>-1</v>
      </c>
      <c r="J102">
        <f t="shared" si="4"/>
        <v>33.333333333333336</v>
      </c>
      <c r="K102">
        <v>116.66666666666669</v>
      </c>
      <c r="L102">
        <v>0.2857142857142857</v>
      </c>
      <c r="M102">
        <v>16.666666666666668</v>
      </c>
      <c r="N102">
        <f t="shared" si="3"/>
        <v>0.33333333333333337</v>
      </c>
    </row>
    <row r="103" spans="1:14" x14ac:dyDescent="0.25">
      <c r="A103" t="s">
        <v>310</v>
      </c>
      <c r="B103">
        <v>337.9</v>
      </c>
      <c r="C103" t="s">
        <v>417</v>
      </c>
      <c r="D103">
        <v>7.0000000000000007E-2</v>
      </c>
      <c r="E103">
        <v>0.01</v>
      </c>
      <c r="F103">
        <v>0.02</v>
      </c>
      <c r="G103">
        <v>0.12</v>
      </c>
      <c r="H103">
        <v>321.31119999999999</v>
      </c>
      <c r="I103">
        <v>-1</v>
      </c>
      <c r="J103">
        <f t="shared" si="4"/>
        <v>28.571428571428569</v>
      </c>
      <c r="K103">
        <v>171.42857142857142</v>
      </c>
      <c r="L103">
        <v>0.16666666666666669</v>
      </c>
      <c r="M103">
        <v>14.285714285714285</v>
      </c>
      <c r="N103">
        <f t="shared" si="3"/>
        <v>0.33333333333333337</v>
      </c>
    </row>
    <row r="104" spans="1:14" x14ac:dyDescent="0.25">
      <c r="A104" t="s">
        <v>558</v>
      </c>
      <c r="B104">
        <v>339.08</v>
      </c>
      <c r="C104" t="s">
        <v>417</v>
      </c>
      <c r="D104">
        <v>0.06</v>
      </c>
      <c r="E104">
        <v>0.03</v>
      </c>
      <c r="F104">
        <v>7.0000000000000007E-2</v>
      </c>
      <c r="G104">
        <v>0.19</v>
      </c>
      <c r="H104">
        <v>336.86779999999999</v>
      </c>
      <c r="I104">
        <v>-1</v>
      </c>
      <c r="J104">
        <f t="shared" si="4"/>
        <v>116.66666666666667</v>
      </c>
      <c r="K104">
        <v>316.66666666666669</v>
      </c>
      <c r="L104">
        <v>0.36842105263157898</v>
      </c>
      <c r="M104">
        <v>50</v>
      </c>
      <c r="N104">
        <f t="shared" si="3"/>
        <v>0.3</v>
      </c>
    </row>
    <row r="105" spans="1:14" x14ac:dyDescent="0.25">
      <c r="A105" t="s">
        <v>559</v>
      </c>
      <c r="B105">
        <v>339.94</v>
      </c>
      <c r="C105" t="s">
        <v>417</v>
      </c>
      <c r="D105">
        <v>0.04</v>
      </c>
      <c r="E105">
        <v>0.01</v>
      </c>
      <c r="F105">
        <v>0.02</v>
      </c>
      <c r="G105">
        <v>0.05</v>
      </c>
      <c r="H105">
        <v>326.60919999999999</v>
      </c>
      <c r="I105">
        <v>-1</v>
      </c>
      <c r="J105">
        <f t="shared" si="4"/>
        <v>50</v>
      </c>
      <c r="K105">
        <v>125</v>
      </c>
      <c r="L105">
        <v>0.39999999999999997</v>
      </c>
      <c r="M105">
        <v>25</v>
      </c>
      <c r="N105">
        <f t="shared" si="3"/>
        <v>0.33333333333333337</v>
      </c>
    </row>
    <row r="106" spans="1:14" x14ac:dyDescent="0.25">
      <c r="A106" t="s">
        <v>560</v>
      </c>
      <c r="B106">
        <v>341.56</v>
      </c>
      <c r="C106" t="s">
        <v>417</v>
      </c>
      <c r="D106">
        <v>0.08</v>
      </c>
      <c r="E106">
        <v>0.04</v>
      </c>
      <c r="F106">
        <v>0.12</v>
      </c>
      <c r="G106">
        <v>0.11</v>
      </c>
      <c r="H106">
        <v>317.38490000000002</v>
      </c>
      <c r="I106">
        <v>-1</v>
      </c>
      <c r="J106">
        <f t="shared" si="4"/>
        <v>150</v>
      </c>
      <c r="K106">
        <v>137.5</v>
      </c>
      <c r="L106">
        <v>1.0909090909090908</v>
      </c>
      <c r="M106">
        <v>50</v>
      </c>
      <c r="N106">
        <f t="shared" si="3"/>
        <v>0.25</v>
      </c>
    </row>
    <row r="107" spans="1:14" x14ac:dyDescent="0.25">
      <c r="A107" t="s">
        <v>561</v>
      </c>
      <c r="B107">
        <v>350.1</v>
      </c>
      <c r="C107" t="s">
        <v>417</v>
      </c>
      <c r="D107">
        <v>0.2</v>
      </c>
      <c r="E107">
        <v>0.03</v>
      </c>
      <c r="F107">
        <v>7.0000000000000007E-2</v>
      </c>
      <c r="G107">
        <v>7.0000000000000007E-2</v>
      </c>
      <c r="H107">
        <v>328.32240000000002</v>
      </c>
      <c r="I107">
        <v>-1</v>
      </c>
      <c r="J107">
        <f t="shared" si="4"/>
        <v>35</v>
      </c>
      <c r="K107">
        <v>35</v>
      </c>
      <c r="L107">
        <v>1</v>
      </c>
      <c r="M107">
        <v>15</v>
      </c>
      <c r="N107">
        <f t="shared" si="3"/>
        <v>0.3</v>
      </c>
    </row>
    <row r="108" spans="1:14" x14ac:dyDescent="0.25">
      <c r="A108" t="s">
        <v>311</v>
      </c>
      <c r="B108">
        <v>350.91</v>
      </c>
      <c r="C108" t="s">
        <v>417</v>
      </c>
      <c r="D108">
        <v>0.17</v>
      </c>
      <c r="E108">
        <v>0.02</v>
      </c>
      <c r="F108">
        <v>0.08</v>
      </c>
      <c r="G108">
        <v>0.11</v>
      </c>
      <c r="H108">
        <v>335.07420000000002</v>
      </c>
      <c r="I108">
        <v>-1</v>
      </c>
      <c r="J108">
        <f t="shared" si="4"/>
        <v>47.058823529411761</v>
      </c>
      <c r="K108">
        <v>64.705882352941174</v>
      </c>
      <c r="L108">
        <v>0.72727272727272729</v>
      </c>
      <c r="M108">
        <v>11.76470588235294</v>
      </c>
      <c r="N108">
        <f t="shared" si="3"/>
        <v>0.19999999999999998</v>
      </c>
    </row>
    <row r="109" spans="1:14" x14ac:dyDescent="0.25">
      <c r="A109" t="s">
        <v>562</v>
      </c>
      <c r="B109">
        <v>352.71</v>
      </c>
      <c r="C109" t="s">
        <v>417</v>
      </c>
      <c r="D109">
        <v>0.23</v>
      </c>
      <c r="E109">
        <v>0.02</v>
      </c>
      <c r="F109">
        <v>0.05</v>
      </c>
      <c r="G109">
        <v>0.14000000000000001</v>
      </c>
      <c r="H109">
        <v>323.97320000000002</v>
      </c>
      <c r="I109">
        <v>-1</v>
      </c>
      <c r="J109">
        <f t="shared" si="4"/>
        <v>21.739130434782609</v>
      </c>
      <c r="K109">
        <v>60.869565217391312</v>
      </c>
      <c r="L109">
        <v>0.35714285714285715</v>
      </c>
      <c r="M109">
        <v>8.695652173913043</v>
      </c>
      <c r="N109">
        <f t="shared" si="3"/>
        <v>0.2857142857142857</v>
      </c>
    </row>
    <row r="110" spans="1:14" x14ac:dyDescent="0.25">
      <c r="A110" t="s">
        <v>563</v>
      </c>
      <c r="B110">
        <v>353.46</v>
      </c>
      <c r="C110" t="s">
        <v>417</v>
      </c>
      <c r="D110">
        <v>0.19</v>
      </c>
      <c r="E110">
        <v>0.2</v>
      </c>
      <c r="F110">
        <v>0.11</v>
      </c>
      <c r="G110">
        <v>0.06</v>
      </c>
      <c r="H110" t="s">
        <v>291</v>
      </c>
      <c r="J110">
        <f t="shared" si="4"/>
        <v>57.894736842105267</v>
      </c>
      <c r="K110">
        <v>31.578947368421051</v>
      </c>
      <c r="L110">
        <v>1.8333333333333335</v>
      </c>
      <c r="M110">
        <v>105.26315789473684</v>
      </c>
      <c r="N110">
        <f t="shared" si="3"/>
        <v>0.64516129032258074</v>
      </c>
    </row>
    <row r="111" spans="1:14" x14ac:dyDescent="0.25">
      <c r="A111" t="s">
        <v>564</v>
      </c>
      <c r="B111">
        <v>355.11</v>
      </c>
      <c r="C111" t="s">
        <v>417</v>
      </c>
      <c r="D111">
        <v>0.14000000000000001</v>
      </c>
      <c r="E111">
        <v>0.03</v>
      </c>
      <c r="F111">
        <v>0.06</v>
      </c>
      <c r="G111">
        <v>0.09</v>
      </c>
      <c r="H111">
        <v>322.18950000000001</v>
      </c>
      <c r="I111">
        <v>-1</v>
      </c>
      <c r="J111">
        <f t="shared" si="4"/>
        <v>42.857142857142847</v>
      </c>
      <c r="K111">
        <v>64.285714285714278</v>
      </c>
      <c r="L111">
        <v>0.66666666666666663</v>
      </c>
      <c r="M111">
        <v>21.428571428571423</v>
      </c>
      <c r="N111">
        <f t="shared" si="3"/>
        <v>0.33333333333333331</v>
      </c>
    </row>
    <row r="112" spans="1:14" x14ac:dyDescent="0.25">
      <c r="A112" t="s">
        <v>565</v>
      </c>
      <c r="B112">
        <v>357.29</v>
      </c>
      <c r="C112" t="s">
        <v>417</v>
      </c>
      <c r="D112">
        <v>0.15</v>
      </c>
      <c r="E112">
        <v>0.02</v>
      </c>
      <c r="F112">
        <v>0.03</v>
      </c>
      <c r="G112">
        <v>0.19</v>
      </c>
      <c r="H112">
        <v>334.57780000000002</v>
      </c>
      <c r="I112">
        <v>-1</v>
      </c>
      <c r="J112">
        <f t="shared" si="4"/>
        <v>20</v>
      </c>
      <c r="K112">
        <v>126.66666666666667</v>
      </c>
      <c r="L112">
        <v>0.15789473684210525</v>
      </c>
      <c r="M112">
        <v>13.333333333333334</v>
      </c>
      <c r="N112">
        <f t="shared" si="3"/>
        <v>0.39999999999999997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tabSelected="1" workbookViewId="0">
      <selection activeCell="H1" sqref="H1:H1048576"/>
    </sheetView>
  </sheetViews>
  <sheetFormatPr defaultRowHeight="15" x14ac:dyDescent="0.25"/>
  <cols>
    <col min="1" max="1" width="10" bestFit="1" customWidth="1"/>
    <col min="2" max="2" width="15.5703125" bestFit="1" customWidth="1"/>
  </cols>
  <sheetData>
    <row r="1" spans="1:13" x14ac:dyDescent="0.25">
      <c r="A1" t="s">
        <v>277</v>
      </c>
      <c r="B1" t="s">
        <v>571</v>
      </c>
      <c r="C1" t="s">
        <v>566</v>
      </c>
      <c r="D1" t="s">
        <v>567</v>
      </c>
      <c r="E1" t="s">
        <v>568</v>
      </c>
      <c r="F1" t="s">
        <v>569</v>
      </c>
      <c r="G1" t="s">
        <v>570</v>
      </c>
      <c r="I1" t="s">
        <v>277</v>
      </c>
      <c r="J1" s="7" t="s">
        <v>594</v>
      </c>
      <c r="K1" s="7"/>
      <c r="L1" s="7" t="s">
        <v>595</v>
      </c>
      <c r="M1" s="7"/>
    </row>
    <row r="2" spans="1:13" x14ac:dyDescent="0.25">
      <c r="A2">
        <v>10.81</v>
      </c>
      <c r="B2" t="s">
        <v>572</v>
      </c>
      <c r="C2">
        <v>1</v>
      </c>
      <c r="D2">
        <v>-2.3989700401323373</v>
      </c>
      <c r="E2">
        <v>3.1659366500660376E-2</v>
      </c>
      <c r="F2">
        <v>-5.3740133648539476</v>
      </c>
      <c r="G2">
        <v>5.3276520573804692E-2</v>
      </c>
      <c r="J2" s="6" t="s">
        <v>597</v>
      </c>
      <c r="K2" s="6" t="s">
        <v>596</v>
      </c>
      <c r="L2" s="6" t="s">
        <v>598</v>
      </c>
      <c r="M2" s="6" t="s">
        <v>596</v>
      </c>
    </row>
    <row r="3" spans="1:13" x14ac:dyDescent="0.25">
      <c r="A3" s="2">
        <v>12.24</v>
      </c>
      <c r="B3" s="2" t="s">
        <v>572</v>
      </c>
      <c r="C3" s="2">
        <v>2</v>
      </c>
      <c r="D3" s="2">
        <v>-1.2743153746543303</v>
      </c>
      <c r="E3" s="2">
        <v>4.0260791506268732E-2</v>
      </c>
      <c r="F3" s="2">
        <v>-5.5266736677742045</v>
      </c>
      <c r="G3" s="2">
        <v>4.3990053888570975E-2</v>
      </c>
      <c r="I3" s="5">
        <v>12.24</v>
      </c>
      <c r="J3" s="5">
        <v>0.73958400000000002</v>
      </c>
      <c r="K3" s="5">
        <v>3.4182300000000001E-6</v>
      </c>
      <c r="L3" s="5">
        <v>0.35300741600000002</v>
      </c>
      <c r="M3" s="5">
        <v>2.1751E-2</v>
      </c>
    </row>
    <row r="4" spans="1:13" x14ac:dyDescent="0.25">
      <c r="A4">
        <v>13.71</v>
      </c>
      <c r="B4" t="s">
        <v>572</v>
      </c>
      <c r="C4">
        <v>3</v>
      </c>
      <c r="D4">
        <v>-0.71804061586488765</v>
      </c>
      <c r="E4">
        <v>3.5810676529448554E-2</v>
      </c>
      <c r="F4">
        <v>-5.2247629679686112</v>
      </c>
      <c r="G4">
        <v>3.677787250210466E-2</v>
      </c>
      <c r="I4" s="5">
        <v>32.72</v>
      </c>
      <c r="J4" s="5">
        <v>0.73824999999999996</v>
      </c>
      <c r="K4" s="5">
        <v>3.5734500000000001E-6</v>
      </c>
      <c r="L4" s="5">
        <v>4.2372324000000003E-2</v>
      </c>
      <c r="M4" s="5">
        <v>1.5188E-2</v>
      </c>
    </row>
    <row r="5" spans="1:13" x14ac:dyDescent="0.25">
      <c r="A5">
        <v>14.41</v>
      </c>
      <c r="B5" t="s">
        <v>572</v>
      </c>
      <c r="C5">
        <v>4</v>
      </c>
      <c r="D5">
        <v>-1.147850154074366</v>
      </c>
      <c r="E5">
        <v>0.11379040123799644</v>
      </c>
      <c r="F5">
        <v>-6.7902515901435994</v>
      </c>
      <c r="G5">
        <v>0.2204417151513704</v>
      </c>
      <c r="I5" s="5">
        <v>32.72</v>
      </c>
      <c r="J5" s="5">
        <v>0.73825099999999999</v>
      </c>
      <c r="K5" s="5">
        <v>3.43929E-6</v>
      </c>
      <c r="L5" s="5">
        <v>4.2372324000000003E-2</v>
      </c>
      <c r="M5" s="5">
        <v>1.5188E-2</v>
      </c>
    </row>
    <row r="6" spans="1:13" x14ac:dyDescent="0.25">
      <c r="A6">
        <v>15.27</v>
      </c>
      <c r="B6" t="s">
        <v>572</v>
      </c>
      <c r="C6">
        <v>5</v>
      </c>
      <c r="D6">
        <v>-2.2516381981048119</v>
      </c>
      <c r="E6">
        <v>3.6053148137894564E-2</v>
      </c>
      <c r="F6">
        <v>-6.3398574676164898</v>
      </c>
      <c r="G6">
        <v>2.5851093228561179E-2</v>
      </c>
      <c r="I6" s="5">
        <v>52.03</v>
      </c>
      <c r="J6" s="5">
        <v>0.71875100000000003</v>
      </c>
      <c r="K6" s="5">
        <v>3.2563999999999999E-6</v>
      </c>
      <c r="L6" s="5">
        <v>0.40584000799999997</v>
      </c>
      <c r="M6" s="5">
        <v>1.3325E-2</v>
      </c>
    </row>
    <row r="7" spans="1:13" x14ac:dyDescent="0.25">
      <c r="A7">
        <v>17.510000000000002</v>
      </c>
      <c r="B7" t="s">
        <v>572</v>
      </c>
      <c r="C7">
        <v>6</v>
      </c>
      <c r="D7">
        <v>-0.94010622104412922</v>
      </c>
      <c r="E7">
        <v>7.4979689525461551E-2</v>
      </c>
      <c r="F7">
        <v>-7.4108902780784263</v>
      </c>
      <c r="G7">
        <v>3.1654304750507664E-2</v>
      </c>
      <c r="I7" s="5">
        <v>60.2</v>
      </c>
      <c r="J7" s="5">
        <v>0.72492299999999998</v>
      </c>
      <c r="K7" s="5">
        <v>3.3199000000000002E-6</v>
      </c>
      <c r="L7" s="5">
        <v>7.4420800999999995E-2</v>
      </c>
      <c r="M7" s="5">
        <v>1.4877E-2</v>
      </c>
    </row>
    <row r="8" spans="1:13" x14ac:dyDescent="0.25">
      <c r="A8">
        <v>21.41</v>
      </c>
      <c r="B8" t="s">
        <v>572</v>
      </c>
      <c r="C8">
        <v>7</v>
      </c>
      <c r="D8">
        <v>-1.1979050184874671</v>
      </c>
      <c r="E8">
        <v>4.1405801460524867E-2</v>
      </c>
      <c r="F8">
        <v>-8.210514768754825</v>
      </c>
      <c r="G8">
        <v>6.5913617548624903E-2</v>
      </c>
      <c r="I8" s="5">
        <v>60.2</v>
      </c>
      <c r="J8" s="5">
        <v>0.72492699999999999</v>
      </c>
      <c r="K8" s="5">
        <v>4.0358000000000004E-6</v>
      </c>
      <c r="L8" s="5">
        <v>7.4420800999999995E-2</v>
      </c>
      <c r="M8" s="5">
        <v>1.4877E-2</v>
      </c>
    </row>
    <row r="9" spans="1:13" x14ac:dyDescent="0.25">
      <c r="A9">
        <v>19.149999999999999</v>
      </c>
      <c r="B9" t="s">
        <v>572</v>
      </c>
      <c r="C9">
        <v>8</v>
      </c>
      <c r="D9">
        <v>0.2129508070114691</v>
      </c>
      <c r="E9">
        <v>3.4604527324625621E-2</v>
      </c>
      <c r="F9">
        <v>-4.9386516673163525</v>
      </c>
      <c r="G9">
        <v>6.7022785787786809E-2</v>
      </c>
      <c r="I9" s="5">
        <v>80.95</v>
      </c>
      <c r="J9" s="5">
        <v>0.71452599999999999</v>
      </c>
      <c r="K9" s="5">
        <v>3.6437500000000001E-6</v>
      </c>
      <c r="L9" s="5">
        <v>0.16944556999999999</v>
      </c>
      <c r="M9" s="5">
        <v>1.4767000000000001E-2</v>
      </c>
    </row>
    <row r="10" spans="1:13" x14ac:dyDescent="0.25">
      <c r="A10" s="2">
        <v>23.54</v>
      </c>
      <c r="B10" s="2" t="s">
        <v>572</v>
      </c>
      <c r="C10" s="2">
        <v>9</v>
      </c>
      <c r="D10" s="2">
        <v>-0.638427206413964</v>
      </c>
      <c r="E10" s="2">
        <v>6.431798477857753E-2</v>
      </c>
      <c r="F10" s="2">
        <v>-6.0129068970370074</v>
      </c>
      <c r="G10" s="2">
        <v>0.17469926759765475</v>
      </c>
      <c r="I10" s="5">
        <v>80.95</v>
      </c>
      <c r="J10" s="5">
        <v>0.71453</v>
      </c>
      <c r="K10" s="5">
        <v>3.2993400000000002E-6</v>
      </c>
      <c r="L10" s="5">
        <v>0.16944556999999999</v>
      </c>
      <c r="M10" s="5">
        <v>1.4767000000000001E-2</v>
      </c>
    </row>
    <row r="11" spans="1:13" x14ac:dyDescent="0.25">
      <c r="A11">
        <v>25.57</v>
      </c>
      <c r="B11" t="s">
        <v>572</v>
      </c>
      <c r="C11">
        <v>10</v>
      </c>
      <c r="D11">
        <v>-0.96206563726869354</v>
      </c>
      <c r="E11">
        <v>2.8253429242433098E-2</v>
      </c>
      <c r="F11">
        <v>-8.1578618087931911</v>
      </c>
      <c r="G11">
        <v>1.5136854481989141E-2</v>
      </c>
      <c r="I11" s="5">
        <v>103.63</v>
      </c>
      <c r="J11" s="5">
        <v>0.71181899999999998</v>
      </c>
      <c r="K11" s="5">
        <v>5.5768900000000001E-6</v>
      </c>
      <c r="L11" s="5">
        <v>0.38141483900000001</v>
      </c>
      <c r="M11" s="5">
        <v>1.3152E-2</v>
      </c>
    </row>
    <row r="12" spans="1:13" x14ac:dyDescent="0.25">
      <c r="A12">
        <v>28.02</v>
      </c>
      <c r="B12" t="s">
        <v>572</v>
      </c>
      <c r="C12">
        <v>11</v>
      </c>
      <c r="D12">
        <v>-0.37792743549038016</v>
      </c>
      <c r="E12">
        <v>6.0293922906691097E-2</v>
      </c>
      <c r="F12">
        <v>-6.4609987142051315</v>
      </c>
      <c r="G12">
        <v>0.10197631971822961</v>
      </c>
      <c r="I12" s="5">
        <v>103.63</v>
      </c>
      <c r="J12" s="5">
        <v>0.71181899999999998</v>
      </c>
      <c r="K12" s="5">
        <v>5.5768900000000001E-6</v>
      </c>
      <c r="L12" s="5">
        <v>0.38141483900000001</v>
      </c>
      <c r="M12" s="5">
        <v>1.3152E-2</v>
      </c>
    </row>
    <row r="13" spans="1:13" x14ac:dyDescent="0.25">
      <c r="A13">
        <v>29.21</v>
      </c>
      <c r="B13" t="s">
        <v>572</v>
      </c>
      <c r="C13">
        <v>12</v>
      </c>
      <c r="D13">
        <v>-0.7171594408839097</v>
      </c>
      <c r="E13">
        <v>4.382098412305746E-2</v>
      </c>
      <c r="F13">
        <v>-7.5676180672164035</v>
      </c>
      <c r="G13">
        <v>5.9202340696749581E-2</v>
      </c>
      <c r="I13" s="5">
        <v>114</v>
      </c>
      <c r="J13" s="5">
        <v>0.71453</v>
      </c>
      <c r="K13" s="5">
        <v>3.2993400000000002E-6</v>
      </c>
      <c r="L13" s="5">
        <v>0.38894783399999999</v>
      </c>
      <c r="M13" s="5">
        <v>1.7538000000000002E-2</v>
      </c>
    </row>
    <row r="14" spans="1:13" x14ac:dyDescent="0.25">
      <c r="A14">
        <v>30.49</v>
      </c>
      <c r="B14" t="s">
        <v>572</v>
      </c>
      <c r="C14">
        <v>13</v>
      </c>
      <c r="D14">
        <v>-3.098523679982728</v>
      </c>
      <c r="E14">
        <v>7.1111755463121856E-3</v>
      </c>
      <c r="F14">
        <v>-2.3363242156453801</v>
      </c>
      <c r="G14">
        <v>0.3328053135768177</v>
      </c>
      <c r="I14" s="5">
        <v>136.62</v>
      </c>
      <c r="J14" s="5">
        <v>0.70988399999999996</v>
      </c>
      <c r="K14" s="5">
        <v>4.5511899999999999E-6</v>
      </c>
      <c r="L14" s="5">
        <v>0.33931110399999997</v>
      </c>
      <c r="M14" s="5">
        <v>1.6069E-2</v>
      </c>
    </row>
    <row r="15" spans="1:13" x14ac:dyDescent="0.25">
      <c r="A15" s="2">
        <v>32.72</v>
      </c>
      <c r="B15" s="2" t="s">
        <v>572</v>
      </c>
      <c r="C15" s="2">
        <v>14</v>
      </c>
      <c r="D15" s="2">
        <v>-0.45903803385750042</v>
      </c>
      <c r="E15" s="2">
        <v>4.2653080713395235E-2</v>
      </c>
      <c r="F15" s="2">
        <v>-6.9180529557980819</v>
      </c>
      <c r="G15" s="2">
        <v>3.536142145601906E-2</v>
      </c>
      <c r="I15" s="5">
        <v>159.72999999999999</v>
      </c>
      <c r="J15" s="5">
        <v>0.713916</v>
      </c>
      <c r="K15" s="5">
        <v>1.9974499999999998E-6</v>
      </c>
      <c r="L15" s="5">
        <v>0.48537340499999998</v>
      </c>
      <c r="M15" s="5">
        <v>1.9640000000000001E-2</v>
      </c>
    </row>
    <row r="16" spans="1:13" x14ac:dyDescent="0.25">
      <c r="A16">
        <v>33.950000000000003</v>
      </c>
      <c r="B16" t="s">
        <v>572</v>
      </c>
      <c r="C16">
        <v>15</v>
      </c>
      <c r="D16">
        <v>0.47013691866937063</v>
      </c>
      <c r="E16">
        <v>1.5821290083802057E-2</v>
      </c>
      <c r="F16">
        <v>-8.4536606099656826</v>
      </c>
      <c r="G16">
        <v>2.3273388683070712E-3</v>
      </c>
    </row>
    <row r="17" spans="1:7" x14ac:dyDescent="0.25">
      <c r="A17">
        <v>36</v>
      </c>
      <c r="B17" t="s">
        <v>572</v>
      </c>
      <c r="C17">
        <v>16</v>
      </c>
      <c r="D17">
        <v>-0.75699487517320607</v>
      </c>
      <c r="E17">
        <v>1.0318581504147713E-2</v>
      </c>
      <c r="F17">
        <v>-7.0190906664485926</v>
      </c>
      <c r="G17">
        <v>2.6159465047051054E-2</v>
      </c>
    </row>
    <row r="18" spans="1:7" x14ac:dyDescent="0.25">
      <c r="A18">
        <v>37.54</v>
      </c>
      <c r="B18" t="s">
        <v>572</v>
      </c>
      <c r="C18">
        <v>17</v>
      </c>
      <c r="D18">
        <v>-0.53313257398858105</v>
      </c>
      <c r="E18">
        <v>4.7226660937876856E-2</v>
      </c>
      <c r="F18">
        <v>-6.9775627552219746</v>
      </c>
      <c r="G18">
        <v>0.14155036607143745</v>
      </c>
    </row>
    <row r="19" spans="1:7" x14ac:dyDescent="0.25">
      <c r="A19">
        <v>38.9</v>
      </c>
      <c r="B19" t="s">
        <v>572</v>
      </c>
      <c r="C19">
        <v>18</v>
      </c>
      <c r="D19">
        <v>-0.64582601764529413</v>
      </c>
      <c r="E19">
        <v>6.3326089085596601E-2</v>
      </c>
      <c r="F19">
        <v>-7.016021725442136</v>
      </c>
      <c r="G19">
        <v>3.4815824372355648E-2</v>
      </c>
    </row>
    <row r="20" spans="1:7" x14ac:dyDescent="0.25">
      <c r="A20">
        <v>40.15</v>
      </c>
      <c r="B20" t="s">
        <v>572</v>
      </c>
      <c r="C20">
        <v>19</v>
      </c>
      <c r="D20">
        <v>-0.54066695372717299</v>
      </c>
      <c r="E20">
        <v>3.9928221890364025E-2</v>
      </c>
      <c r="F20">
        <v>-6.5761139065570697</v>
      </c>
      <c r="G20">
        <v>0.10308923826839611</v>
      </c>
    </row>
    <row r="21" spans="1:7" x14ac:dyDescent="0.25">
      <c r="A21">
        <v>41.5</v>
      </c>
      <c r="B21" t="s">
        <v>572</v>
      </c>
      <c r="C21">
        <v>20</v>
      </c>
      <c r="D21">
        <v>-0.64770141830640826</v>
      </c>
      <c r="E21">
        <v>1.5251658544009564E-2</v>
      </c>
      <c r="F21">
        <v>-7.0799554450838702</v>
      </c>
      <c r="G21">
        <v>7.0881917971867575E-2</v>
      </c>
    </row>
    <row r="22" spans="1:7" x14ac:dyDescent="0.25">
      <c r="A22" s="2">
        <v>43.27</v>
      </c>
      <c r="B22" s="2" t="s">
        <v>572</v>
      </c>
      <c r="C22" s="2">
        <v>21</v>
      </c>
      <c r="D22" s="2">
        <v>-0.76360564944384268</v>
      </c>
      <c r="E22" s="2">
        <v>6.3622845527334548E-2</v>
      </c>
      <c r="F22" s="2">
        <v>-7.6042455169486329</v>
      </c>
      <c r="G22" s="2">
        <v>4.0792083928986006E-2</v>
      </c>
    </row>
    <row r="23" spans="1:7" x14ac:dyDescent="0.25">
      <c r="A23">
        <v>44</v>
      </c>
      <c r="B23" t="s">
        <v>572</v>
      </c>
      <c r="C23">
        <v>22</v>
      </c>
      <c r="D23">
        <v>-1.495699525683629</v>
      </c>
      <c r="E23">
        <v>2.7957488856810021E-2</v>
      </c>
      <c r="F23">
        <v>-6.7906217722003346</v>
      </c>
      <c r="G23">
        <v>4.7746159130784768E-2</v>
      </c>
    </row>
    <row r="24" spans="1:7" x14ac:dyDescent="0.25">
      <c r="A24">
        <v>45.84</v>
      </c>
      <c r="B24" t="s">
        <v>572</v>
      </c>
      <c r="C24">
        <v>23</v>
      </c>
      <c r="D24">
        <v>-0.69773479219354673</v>
      </c>
      <c r="E24">
        <v>3.0754610576124313E-2</v>
      </c>
      <c r="F24">
        <v>-7.4038863421297023</v>
      </c>
      <c r="G24">
        <v>3.0716375845621629E-2</v>
      </c>
    </row>
    <row r="25" spans="1:7" x14ac:dyDescent="0.25">
      <c r="A25">
        <v>46.9</v>
      </c>
      <c r="B25" t="s">
        <v>572</v>
      </c>
      <c r="C25">
        <v>24</v>
      </c>
      <c r="D25">
        <v>-1.5395681634690763</v>
      </c>
      <c r="E25">
        <v>1.0341972315649631E-2</v>
      </c>
      <c r="F25">
        <v>-9.5735527155229807</v>
      </c>
      <c r="G25">
        <v>3.7145348745134747E-2</v>
      </c>
    </row>
    <row r="26" spans="1:7" x14ac:dyDescent="0.25">
      <c r="A26">
        <v>48.4</v>
      </c>
      <c r="B26" t="s">
        <v>572</v>
      </c>
      <c r="C26">
        <v>25</v>
      </c>
      <c r="D26">
        <v>-0.62607556846710266</v>
      </c>
      <c r="E26">
        <v>4.6155554109542786E-2</v>
      </c>
      <c r="F26">
        <v>-6.8830774629894238</v>
      </c>
      <c r="G26">
        <v>4.876753315370394E-2</v>
      </c>
    </row>
    <row r="27" spans="1:7" x14ac:dyDescent="0.25">
      <c r="A27" s="2">
        <v>52.03</v>
      </c>
      <c r="B27" s="2" t="s">
        <v>572</v>
      </c>
      <c r="C27" s="2">
        <v>26</v>
      </c>
      <c r="D27" s="2">
        <v>-0.53499361275947488</v>
      </c>
      <c r="E27" s="2">
        <v>5.3473586153672446E-2</v>
      </c>
      <c r="F27" s="2">
        <v>-6.7022038680112059</v>
      </c>
      <c r="G27" s="2">
        <v>7.7485452501467683E-2</v>
      </c>
    </row>
    <row r="28" spans="1:7" x14ac:dyDescent="0.25">
      <c r="A28">
        <v>53.93</v>
      </c>
      <c r="B28" t="s">
        <v>572</v>
      </c>
      <c r="C28">
        <v>27</v>
      </c>
      <c r="D28">
        <v>-0.95526331337001724</v>
      </c>
      <c r="E28">
        <v>4.9185556659202857E-2</v>
      </c>
      <c r="F28">
        <v>-6.2867266679264171</v>
      </c>
      <c r="G28">
        <v>2.5584916773441477E-2</v>
      </c>
    </row>
    <row r="29" spans="1:7" x14ac:dyDescent="0.25">
      <c r="A29">
        <v>55.37</v>
      </c>
      <c r="B29" t="s">
        <v>572</v>
      </c>
      <c r="C29">
        <v>28</v>
      </c>
      <c r="D29">
        <v>-0.66631377956888982</v>
      </c>
      <c r="E29">
        <v>8.6288702367289083E-2</v>
      </c>
      <c r="F29">
        <v>-6.3445549963888777</v>
      </c>
      <c r="G29">
        <v>0.12248917954869941</v>
      </c>
    </row>
    <row r="30" spans="1:7" x14ac:dyDescent="0.25">
      <c r="A30">
        <v>55.87</v>
      </c>
      <c r="B30" t="s">
        <v>572</v>
      </c>
      <c r="C30">
        <v>29</v>
      </c>
      <c r="D30">
        <v>-0.74561647854905688</v>
      </c>
      <c r="E30">
        <v>5.3125983097866071E-2</v>
      </c>
      <c r="F30">
        <v>-6.3717711325926949</v>
      </c>
      <c r="G30">
        <v>6.8029379045343119E-2</v>
      </c>
    </row>
    <row r="31" spans="1:7" x14ac:dyDescent="0.25">
      <c r="A31">
        <v>58.8</v>
      </c>
      <c r="B31" t="s">
        <v>572</v>
      </c>
      <c r="C31">
        <v>30</v>
      </c>
      <c r="D31">
        <v>-0.65493831356768972</v>
      </c>
      <c r="E31">
        <v>3.1739884020589207E-2</v>
      </c>
      <c r="F31">
        <v>-7.0169787536835377</v>
      </c>
      <c r="G31">
        <v>4.6542542107793981E-2</v>
      </c>
    </row>
    <row r="32" spans="1:7" x14ac:dyDescent="0.25">
      <c r="A32" s="2">
        <v>60.2</v>
      </c>
      <c r="B32" s="2" t="s">
        <v>572</v>
      </c>
      <c r="C32" s="2">
        <v>31</v>
      </c>
      <c r="D32" s="2">
        <v>-1.0239717584713213</v>
      </c>
      <c r="E32" s="2">
        <v>2.0227015752038505E-2</v>
      </c>
      <c r="F32" s="2">
        <v>-6.330263775228385</v>
      </c>
      <c r="G32" s="2">
        <v>3.3462675760195376E-2</v>
      </c>
    </row>
    <row r="33" spans="1:7" x14ac:dyDescent="0.25">
      <c r="A33">
        <v>63.13</v>
      </c>
      <c r="B33" t="s">
        <v>572</v>
      </c>
      <c r="C33">
        <v>32</v>
      </c>
      <c r="D33">
        <v>-1.4654695358641658</v>
      </c>
      <c r="E33">
        <v>0.12638005820527404</v>
      </c>
      <c r="F33">
        <v>-7.5793999534267122</v>
      </c>
      <c r="G33">
        <v>0.12546400394560847</v>
      </c>
    </row>
    <row r="34" spans="1:7" x14ac:dyDescent="0.25">
      <c r="A34">
        <v>66.69</v>
      </c>
      <c r="B34" t="s">
        <v>572</v>
      </c>
      <c r="C34">
        <v>33</v>
      </c>
      <c r="D34">
        <v>-1.1345530573970275</v>
      </c>
      <c r="E34">
        <v>3.9449571018809346E-2</v>
      </c>
      <c r="F34">
        <v>-7.3138339189242449</v>
      </c>
      <c r="G34">
        <v>5.6481439073050435E-2</v>
      </c>
    </row>
    <row r="35" spans="1:7" x14ac:dyDescent="0.25">
      <c r="A35">
        <v>68.290000000000006</v>
      </c>
      <c r="B35" t="s">
        <v>572</v>
      </c>
      <c r="C35">
        <v>34</v>
      </c>
      <c r="D35">
        <v>-1.0740934963750814</v>
      </c>
      <c r="E35">
        <v>0.10184074217629643</v>
      </c>
      <c r="F35">
        <v>-7.1324214241114818</v>
      </c>
      <c r="G35">
        <v>7.2265017228282755E-2</v>
      </c>
    </row>
    <row r="36" spans="1:7" x14ac:dyDescent="0.25">
      <c r="A36">
        <v>71.7</v>
      </c>
      <c r="B36" t="s">
        <v>572</v>
      </c>
      <c r="C36">
        <v>35</v>
      </c>
      <c r="D36">
        <v>-1.354385078868992</v>
      </c>
      <c r="E36">
        <v>5.1313042293818265E-2</v>
      </c>
      <c r="F36">
        <v>-7.4461430343766795</v>
      </c>
      <c r="G36">
        <v>4.8097876316206906E-2</v>
      </c>
    </row>
    <row r="37" spans="1:7" x14ac:dyDescent="0.25">
      <c r="A37" s="2">
        <v>73.349999999999994</v>
      </c>
      <c r="B37" s="2" t="s">
        <v>572</v>
      </c>
      <c r="C37" s="2">
        <v>36</v>
      </c>
      <c r="D37" s="2">
        <v>-1.157085641532084</v>
      </c>
      <c r="E37" s="2">
        <v>2.4273622307841032E-2</v>
      </c>
      <c r="F37" s="2">
        <v>-6.9883729921512252</v>
      </c>
      <c r="G37" s="2">
        <v>4.2867276874252527E-2</v>
      </c>
    </row>
    <row r="38" spans="1:7" x14ac:dyDescent="0.25">
      <c r="A38">
        <v>75.75</v>
      </c>
      <c r="B38" t="s">
        <v>572</v>
      </c>
      <c r="C38">
        <v>37</v>
      </c>
      <c r="D38">
        <v>-1.0665738114572756</v>
      </c>
      <c r="E38">
        <v>2.4464705663626046E-2</v>
      </c>
      <c r="F38">
        <v>-7.6180441269177122</v>
      </c>
      <c r="G38">
        <v>7.2680390221382576E-2</v>
      </c>
    </row>
    <row r="39" spans="1:7" x14ac:dyDescent="0.25">
      <c r="A39">
        <v>76.7</v>
      </c>
      <c r="B39" t="s">
        <v>572</v>
      </c>
      <c r="C39">
        <v>38</v>
      </c>
      <c r="D39">
        <v>-0.7429978713507519</v>
      </c>
      <c r="E39">
        <v>1.6420908938179778E-2</v>
      </c>
      <c r="F39">
        <v>-6.758903155677797</v>
      </c>
      <c r="G39">
        <v>5.7212207418173872E-2</v>
      </c>
    </row>
    <row r="40" spans="1:7" x14ac:dyDescent="0.25">
      <c r="A40">
        <v>78.569999999999993</v>
      </c>
      <c r="B40" t="s">
        <v>572</v>
      </c>
      <c r="C40">
        <v>39</v>
      </c>
      <c r="D40">
        <v>-1.5849497751511148</v>
      </c>
      <c r="E40">
        <v>6.24529670349699E-2</v>
      </c>
      <c r="F40">
        <v>-7.3498826877772725</v>
      </c>
      <c r="G40">
        <v>0.18680120594806082</v>
      </c>
    </row>
    <row r="41" spans="1:7" x14ac:dyDescent="0.25">
      <c r="A41" s="2">
        <v>80.95</v>
      </c>
      <c r="B41" s="2" t="s">
        <v>572</v>
      </c>
      <c r="C41" s="2">
        <v>40</v>
      </c>
      <c r="D41" s="2">
        <v>-1.3027395315051418</v>
      </c>
      <c r="E41" s="2">
        <v>1.5980177716756645E-2</v>
      </c>
      <c r="F41" s="2">
        <v>-7.1503150338480328</v>
      </c>
      <c r="G41" s="2">
        <v>9.4181760658279962E-3</v>
      </c>
    </row>
    <row r="42" spans="1:7" x14ac:dyDescent="0.25">
      <c r="A42">
        <v>83.35</v>
      </c>
      <c r="B42" t="s">
        <v>572</v>
      </c>
      <c r="C42">
        <v>41</v>
      </c>
      <c r="D42">
        <v>-1.3019727357633575</v>
      </c>
      <c r="E42">
        <v>1.8517022002275282E-2</v>
      </c>
      <c r="F42">
        <v>-7.2624456924485399</v>
      </c>
      <c r="G42">
        <v>2.0493350445331796E-2</v>
      </c>
    </row>
    <row r="43" spans="1:7" x14ac:dyDescent="0.25">
      <c r="A43">
        <v>85.6</v>
      </c>
      <c r="B43" t="s">
        <v>572</v>
      </c>
      <c r="C43">
        <v>42</v>
      </c>
      <c r="D43">
        <v>-1.1702280655819557</v>
      </c>
      <c r="E43">
        <v>9.8005569769235024E-3</v>
      </c>
      <c r="F43">
        <v>-7.2782126111655252</v>
      </c>
      <c r="G43">
        <v>6.2190745077410681E-2</v>
      </c>
    </row>
    <row r="44" spans="1:7" x14ac:dyDescent="0.25">
      <c r="A44">
        <v>85.75</v>
      </c>
      <c r="B44" t="s">
        <v>572</v>
      </c>
      <c r="C44">
        <v>43</v>
      </c>
      <c r="D44">
        <v>-0.58294869880756561</v>
      </c>
      <c r="E44">
        <v>1.9609562098082952E-2</v>
      </c>
      <c r="F44">
        <v>-6.090271860345613</v>
      </c>
      <c r="G44">
        <v>2.6642933195319553E-2</v>
      </c>
    </row>
    <row r="45" spans="1:7" x14ac:dyDescent="0.25">
      <c r="A45">
        <v>87.5</v>
      </c>
      <c r="B45" t="s">
        <v>572</v>
      </c>
      <c r="C45">
        <v>44</v>
      </c>
      <c r="D45">
        <v>-0.45429526118121721</v>
      </c>
      <c r="E45">
        <v>4.1568418325986616E-2</v>
      </c>
      <c r="F45">
        <v>-6.1545481772814572</v>
      </c>
      <c r="G45">
        <v>3.917930742716709E-2</v>
      </c>
    </row>
    <row r="46" spans="1:7" x14ac:dyDescent="0.25">
      <c r="A46">
        <v>89.42</v>
      </c>
      <c r="B46" t="s">
        <v>572</v>
      </c>
      <c r="C46">
        <v>45</v>
      </c>
      <c r="D46">
        <v>-7.3441584125412393E-2</v>
      </c>
      <c r="E46">
        <v>4.0244282637733934E-2</v>
      </c>
      <c r="F46">
        <v>-6.4540076554469907</v>
      </c>
      <c r="G46">
        <v>7.4794040823229227E-2</v>
      </c>
    </row>
    <row r="47" spans="1:7" x14ac:dyDescent="0.25">
      <c r="A47">
        <v>91.23</v>
      </c>
      <c r="B47" t="s">
        <v>572</v>
      </c>
      <c r="C47">
        <v>46</v>
      </c>
      <c r="D47">
        <v>-1.4649795338910334</v>
      </c>
      <c r="E47">
        <v>2.8089622492974239E-2</v>
      </c>
      <c r="F47">
        <v>-6.2911327580000327</v>
      </c>
      <c r="G47">
        <v>1.5921181271398067E-2</v>
      </c>
    </row>
    <row r="48" spans="1:7" x14ac:dyDescent="0.25">
      <c r="A48" s="2">
        <v>92.86</v>
      </c>
      <c r="B48" s="2" t="s">
        <v>572</v>
      </c>
      <c r="C48" s="2">
        <v>47</v>
      </c>
      <c r="D48" s="2">
        <v>-1.4903822332212124</v>
      </c>
      <c r="E48" s="2">
        <v>2.1198765544081344E-2</v>
      </c>
      <c r="F48" s="2">
        <v>-5.5495465819612546</v>
      </c>
      <c r="G48" s="2">
        <v>3.0874452699943971E-2</v>
      </c>
    </row>
    <row r="49" spans="1:7" x14ac:dyDescent="0.25">
      <c r="A49">
        <v>93.2</v>
      </c>
      <c r="B49" t="s">
        <v>572</v>
      </c>
      <c r="C49">
        <v>48</v>
      </c>
      <c r="D49">
        <v>-1.2201260237073495</v>
      </c>
      <c r="E49">
        <v>2.7790161541499377E-2</v>
      </c>
      <c r="F49">
        <v>-6.6762339630267062</v>
      </c>
      <c r="G49">
        <v>5.9277331871981961E-2</v>
      </c>
    </row>
    <row r="50" spans="1:7" x14ac:dyDescent="0.25">
      <c r="A50">
        <v>95.19</v>
      </c>
      <c r="B50" t="s">
        <v>572</v>
      </c>
      <c r="C50">
        <v>49</v>
      </c>
      <c r="D50">
        <v>-1.3355786759463075</v>
      </c>
      <c r="E50">
        <v>1.703666235585357E-2</v>
      </c>
      <c r="F50">
        <v>-6.6151580242198209</v>
      </c>
      <c r="G50">
        <v>0.15290426862220888</v>
      </c>
    </row>
    <row r="51" spans="1:7" x14ac:dyDescent="0.25">
      <c r="A51">
        <v>97.97</v>
      </c>
      <c r="B51" t="s">
        <v>572</v>
      </c>
      <c r="C51">
        <v>50</v>
      </c>
      <c r="D51">
        <v>-1.3862730278627009</v>
      </c>
      <c r="E51">
        <v>3.1891039687689512E-2</v>
      </c>
      <c r="F51">
        <v>-5.8119610474104251</v>
      </c>
      <c r="G51">
        <v>4.7309116225358133E-2</v>
      </c>
    </row>
    <row r="52" spans="1:7" x14ac:dyDescent="0.25">
      <c r="A52">
        <v>99.5</v>
      </c>
      <c r="B52" t="s">
        <v>572</v>
      </c>
      <c r="C52">
        <v>51</v>
      </c>
      <c r="D52">
        <v>-1.18</v>
      </c>
      <c r="E52">
        <v>7.0000000000000007E-2</v>
      </c>
      <c r="F52">
        <v>-6.88</v>
      </c>
      <c r="G52">
        <v>0.12</v>
      </c>
    </row>
    <row r="53" spans="1:7" x14ac:dyDescent="0.25">
      <c r="A53">
        <v>101.9</v>
      </c>
      <c r="B53" t="s">
        <v>572</v>
      </c>
      <c r="C53">
        <v>52</v>
      </c>
      <c r="D53">
        <v>-0.69695867685519675</v>
      </c>
      <c r="E53">
        <v>4.6311558790591074E-2</v>
      </c>
      <c r="F53">
        <v>-7.5167290391705279</v>
      </c>
      <c r="G53">
        <v>3.838885887977949E-2</v>
      </c>
    </row>
    <row r="54" spans="1:7" x14ac:dyDescent="0.25">
      <c r="A54" s="2">
        <v>103.63</v>
      </c>
      <c r="B54" s="2" t="s">
        <v>572</v>
      </c>
      <c r="C54" s="2">
        <v>53</v>
      </c>
      <c r="D54" s="2">
        <v>-1.2247249337388151</v>
      </c>
      <c r="E54" s="2">
        <v>0.04</v>
      </c>
      <c r="F54" s="2">
        <v>-7.3843194725592687</v>
      </c>
      <c r="G54" s="2">
        <v>5.9345009132624874E-2</v>
      </c>
    </row>
    <row r="55" spans="1:7" x14ac:dyDescent="0.25">
      <c r="A55">
        <v>104.83</v>
      </c>
      <c r="B55" t="s">
        <v>572</v>
      </c>
      <c r="C55">
        <v>54</v>
      </c>
      <c r="D55">
        <v>-1.1951991952446559</v>
      </c>
      <c r="E55">
        <v>2.8798596546370639E-2</v>
      </c>
      <c r="F55">
        <v>-6.6105966074963192</v>
      </c>
      <c r="G55">
        <v>7.4071497476036682E-2</v>
      </c>
    </row>
    <row r="56" spans="1:7" x14ac:dyDescent="0.25">
      <c r="A56">
        <v>107.07</v>
      </c>
      <c r="B56" t="s">
        <v>572</v>
      </c>
      <c r="C56">
        <v>55</v>
      </c>
      <c r="D56">
        <v>-1.5669500376165513</v>
      </c>
      <c r="E56">
        <v>7.544228674978494E-2</v>
      </c>
      <c r="F56">
        <v>-6.8393867864995084</v>
      </c>
      <c r="G56">
        <v>9.3921907095868673E-2</v>
      </c>
    </row>
    <row r="57" spans="1:7" x14ac:dyDescent="0.25">
      <c r="A57">
        <v>108.3</v>
      </c>
      <c r="B57" t="s">
        <v>572</v>
      </c>
      <c r="C57">
        <v>56</v>
      </c>
      <c r="D57">
        <v>-1.360921606407371</v>
      </c>
      <c r="E57">
        <v>2.6014008645530769E-2</v>
      </c>
      <c r="F57">
        <v>-7.0751007172088691</v>
      </c>
      <c r="G57">
        <v>6.3480577247459952E-2</v>
      </c>
    </row>
    <row r="58" spans="1:7" x14ac:dyDescent="0.25">
      <c r="A58">
        <v>110.75</v>
      </c>
      <c r="B58" t="s">
        <v>572</v>
      </c>
      <c r="C58">
        <v>57</v>
      </c>
      <c r="D58">
        <v>-1.304523054489958</v>
      </c>
      <c r="E58">
        <v>8.1088518744325919E-2</v>
      </c>
      <c r="F58">
        <v>-6.6683480902327679</v>
      </c>
      <c r="G58">
        <v>5.3904057260350309E-2</v>
      </c>
    </row>
    <row r="59" spans="1:7" x14ac:dyDescent="0.25">
      <c r="A59">
        <v>113.05</v>
      </c>
      <c r="B59" t="s">
        <v>572</v>
      </c>
      <c r="C59">
        <v>58</v>
      </c>
      <c r="D59">
        <v>-1.2183481533555893</v>
      </c>
      <c r="E59">
        <v>4.1445118886733891E-2</v>
      </c>
      <c r="F59">
        <v>-6.4257283185922258</v>
      </c>
      <c r="G59">
        <v>9.2083610954375561E-2</v>
      </c>
    </row>
    <row r="60" spans="1:7" x14ac:dyDescent="0.25">
      <c r="A60" s="2">
        <v>114</v>
      </c>
      <c r="B60" s="2" t="s">
        <v>572</v>
      </c>
      <c r="C60" s="2">
        <v>59</v>
      </c>
      <c r="D60" s="2">
        <v>-1.42</v>
      </c>
      <c r="E60" s="2">
        <v>0.04</v>
      </c>
      <c r="F60" s="2">
        <v>-6.96</v>
      </c>
      <c r="G60" s="2">
        <v>7.0000000000000007E-2</v>
      </c>
    </row>
    <row r="61" spans="1:7" x14ac:dyDescent="0.25">
      <c r="A61">
        <v>115.9</v>
      </c>
      <c r="B61" t="s">
        <v>572</v>
      </c>
      <c r="C61">
        <v>60</v>
      </c>
      <c r="D61">
        <v>-0.76438684210780894</v>
      </c>
      <c r="E61">
        <v>4.2104510093745162E-2</v>
      </c>
      <c r="F61">
        <v>-6.2781768008759675</v>
      </c>
      <c r="G61">
        <v>2.6266889394379753E-2</v>
      </c>
    </row>
    <row r="62" spans="1:7" x14ac:dyDescent="0.25">
      <c r="A62">
        <v>116.77</v>
      </c>
      <c r="B62" t="s">
        <v>572</v>
      </c>
      <c r="C62">
        <v>61</v>
      </c>
      <c r="D62">
        <v>-0.7261784550138517</v>
      </c>
      <c r="E62">
        <v>2.0306074199493474E-2</v>
      </c>
      <c r="F62">
        <v>-6.8973308307099668</v>
      </c>
      <c r="G62">
        <v>8.6428855253127851E-2</v>
      </c>
    </row>
    <row r="63" spans="1:7" x14ac:dyDescent="0.25">
      <c r="A63">
        <v>119.77</v>
      </c>
      <c r="B63" t="s">
        <v>572</v>
      </c>
      <c r="C63">
        <v>62</v>
      </c>
      <c r="D63">
        <v>-0.75514756890333912</v>
      </c>
      <c r="E63">
        <v>2.2751307906015799E-2</v>
      </c>
      <c r="F63">
        <v>-7.0170063674797403</v>
      </c>
      <c r="G63">
        <v>6.5175328554358078E-2</v>
      </c>
    </row>
    <row r="64" spans="1:7" x14ac:dyDescent="0.25">
      <c r="A64">
        <v>121.03</v>
      </c>
      <c r="B64" t="s">
        <v>572</v>
      </c>
      <c r="C64">
        <v>63</v>
      </c>
      <c r="D64">
        <v>-0.68062495153829661</v>
      </c>
      <c r="E64">
        <v>1.2090569260055577E-2</v>
      </c>
      <c r="F64">
        <v>-6.5312412878455177</v>
      </c>
      <c r="G64">
        <v>3.0316815930240701E-2</v>
      </c>
    </row>
    <row r="65" spans="1:7" x14ac:dyDescent="0.25">
      <c r="A65" s="2">
        <v>122.86</v>
      </c>
      <c r="B65" s="2" t="s">
        <v>572</v>
      </c>
      <c r="C65" s="2">
        <v>64</v>
      </c>
      <c r="D65" s="2">
        <v>-0.54264642405822228</v>
      </c>
      <c r="E65" s="2">
        <v>8.0971280616749346E-3</v>
      </c>
      <c r="F65" s="2">
        <v>-7.0082025020615051</v>
      </c>
      <c r="G65" s="2">
        <v>2.2881185063925044E-2</v>
      </c>
    </row>
    <row r="66" spans="1:7" x14ac:dyDescent="0.25">
      <c r="A66">
        <v>124.4</v>
      </c>
      <c r="B66" t="s">
        <v>572</v>
      </c>
      <c r="C66">
        <v>63</v>
      </c>
      <c r="D66">
        <v>-0.85</v>
      </c>
      <c r="E66">
        <v>0.02</v>
      </c>
      <c r="F66">
        <v>-6.61</v>
      </c>
      <c r="G66">
        <v>0.06</v>
      </c>
    </row>
    <row r="67" spans="1:7" x14ac:dyDescent="0.25">
      <c r="A67">
        <v>125.83</v>
      </c>
      <c r="B67" t="s">
        <v>572</v>
      </c>
      <c r="C67">
        <v>66</v>
      </c>
      <c r="D67">
        <v>-0.48253400770418259</v>
      </c>
      <c r="E67">
        <v>5.8876348099322746E-2</v>
      </c>
      <c r="F67">
        <v>-6.1746715568430046</v>
      </c>
      <c r="G67">
        <v>4.2174158278952815E-2</v>
      </c>
    </row>
    <row r="68" spans="1:7" x14ac:dyDescent="0.25">
      <c r="A68">
        <v>127.71</v>
      </c>
      <c r="B68" t="s">
        <v>572</v>
      </c>
      <c r="C68">
        <v>67</v>
      </c>
      <c r="D68">
        <v>-0.65527135447625795</v>
      </c>
      <c r="E68">
        <v>2.9882158592123367E-2</v>
      </c>
      <c r="F68">
        <v>-7.5515174262645388</v>
      </c>
      <c r="G68">
        <v>4.9197667383924011E-2</v>
      </c>
    </row>
    <row r="69" spans="1:7" x14ac:dyDescent="0.25">
      <c r="A69">
        <v>129.35</v>
      </c>
      <c r="B69" t="s">
        <v>572</v>
      </c>
      <c r="C69">
        <v>68</v>
      </c>
      <c r="D69">
        <v>-0.54550307843920853</v>
      </c>
      <c r="E69">
        <v>3.3447193023942778E-2</v>
      </c>
      <c r="F69">
        <v>-7.3722167270791576</v>
      </c>
      <c r="G69">
        <v>6.8669801880074779E-2</v>
      </c>
    </row>
    <row r="70" spans="1:7" x14ac:dyDescent="0.25">
      <c r="A70" s="2">
        <v>130.63</v>
      </c>
      <c r="B70" s="2" t="s">
        <v>572</v>
      </c>
      <c r="C70" s="2">
        <v>69</v>
      </c>
      <c r="D70" s="2">
        <v>-0.52615251147372788</v>
      </c>
      <c r="E70" s="2">
        <v>1.7906908327287328E-2</v>
      </c>
      <c r="F70" s="2">
        <v>-6.6613082659612415</v>
      </c>
      <c r="G70" s="2">
        <v>2.1202866274242581E-2</v>
      </c>
    </row>
    <row r="71" spans="1:7" x14ac:dyDescent="0.25">
      <c r="A71">
        <v>133.09</v>
      </c>
      <c r="B71" t="s">
        <v>572</v>
      </c>
      <c r="C71">
        <v>70</v>
      </c>
      <c r="D71">
        <v>-0.31288974828239263</v>
      </c>
      <c r="E71">
        <v>2.8695600956840591E-2</v>
      </c>
      <c r="F71">
        <v>-6.8316420690613864</v>
      </c>
      <c r="G71">
        <v>1.2441962514505411E-2</v>
      </c>
    </row>
    <row r="72" spans="1:7" x14ac:dyDescent="0.25">
      <c r="A72">
        <v>135.55000000000001</v>
      </c>
      <c r="B72" t="s">
        <v>572</v>
      </c>
      <c r="C72">
        <v>71</v>
      </c>
      <c r="D72">
        <v>-0.31</v>
      </c>
      <c r="E72">
        <v>0.04</v>
      </c>
      <c r="F72">
        <v>-6.96</v>
      </c>
      <c r="G72">
        <v>0.04</v>
      </c>
    </row>
    <row r="73" spans="1:7" x14ac:dyDescent="0.25">
      <c r="A73">
        <v>136.62</v>
      </c>
      <c r="B73" t="s">
        <v>572</v>
      </c>
      <c r="C73">
        <v>72</v>
      </c>
      <c r="D73">
        <v>-0.48115309702473541</v>
      </c>
      <c r="E73">
        <v>4.8860666407471401E-2</v>
      </c>
      <c r="F73">
        <v>-8.016830249373859</v>
      </c>
      <c r="G73">
        <v>7.5655744825242288E-2</v>
      </c>
    </row>
    <row r="74" spans="1:7" x14ac:dyDescent="0.25">
      <c r="A74">
        <v>140.1</v>
      </c>
      <c r="B74" t="s">
        <v>572</v>
      </c>
      <c r="C74">
        <v>73</v>
      </c>
      <c r="D74">
        <v>-1.2527125900902187</v>
      </c>
      <c r="E74">
        <v>5.1045884543437919E-2</v>
      </c>
      <c r="F74">
        <v>-7.55316222447615</v>
      </c>
      <c r="G74">
        <v>4.4542649630558824E-2</v>
      </c>
    </row>
    <row r="75" spans="1:7" x14ac:dyDescent="0.25">
      <c r="A75">
        <v>142.52000000000001</v>
      </c>
      <c r="B75" t="s">
        <v>572</v>
      </c>
      <c r="C75">
        <v>74</v>
      </c>
      <c r="D75">
        <v>-0.35765581909221267</v>
      </c>
      <c r="E75">
        <v>3.102733154542138E-2</v>
      </c>
      <c r="F75">
        <v>-6.9422871904040511</v>
      </c>
      <c r="G75">
        <v>4.3430588518082215E-2</v>
      </c>
    </row>
    <row r="76" spans="1:7" x14ac:dyDescent="0.25">
      <c r="A76" s="2">
        <v>144.55000000000001</v>
      </c>
      <c r="B76" s="2" t="s">
        <v>572</v>
      </c>
      <c r="C76" s="2">
        <v>75</v>
      </c>
      <c r="D76" s="2">
        <v>-0.54613831931612045</v>
      </c>
      <c r="E76" s="2">
        <v>1.858291254019789E-2</v>
      </c>
      <c r="F76" s="2">
        <v>-7.2049971911337085</v>
      </c>
      <c r="G76" s="2">
        <v>1.3953934640248425E-2</v>
      </c>
    </row>
    <row r="77" spans="1:7" x14ac:dyDescent="0.25">
      <c r="A77">
        <v>147.07</v>
      </c>
      <c r="B77" t="s">
        <v>572</v>
      </c>
      <c r="C77">
        <v>76</v>
      </c>
      <c r="D77">
        <v>-0.28559958952644759</v>
      </c>
      <c r="E77">
        <v>1.7287586059217576E-2</v>
      </c>
      <c r="F77">
        <v>-6.8003987905611201</v>
      </c>
      <c r="G77">
        <v>3.7331665043882467E-2</v>
      </c>
    </row>
    <row r="78" spans="1:7" x14ac:dyDescent="0.25">
      <c r="A78">
        <v>148.15</v>
      </c>
      <c r="B78" t="s">
        <v>572</v>
      </c>
      <c r="C78">
        <v>77</v>
      </c>
      <c r="D78">
        <v>-0.40370123153613668</v>
      </c>
      <c r="E78">
        <v>4.7866609806916052E-2</v>
      </c>
      <c r="F78">
        <v>-6.6745436145806751</v>
      </c>
      <c r="G78">
        <v>2.8547377237787084E-2</v>
      </c>
    </row>
    <row r="79" spans="1:7" x14ac:dyDescent="0.25">
      <c r="A79" s="2">
        <v>150.96</v>
      </c>
      <c r="B79" s="2" t="s">
        <v>572</v>
      </c>
      <c r="C79" s="2">
        <v>78</v>
      </c>
      <c r="D79" s="2">
        <v>-0.88325008161312735</v>
      </c>
      <c r="E79" s="2">
        <v>4.5709385545903904E-2</v>
      </c>
      <c r="F79" s="2">
        <v>-7.6894967680140995</v>
      </c>
      <c r="G79" s="2">
        <v>0.1042476989798501</v>
      </c>
    </row>
    <row r="80" spans="1:7" x14ac:dyDescent="0.25">
      <c r="A80">
        <v>156.41999999999999</v>
      </c>
      <c r="B80" t="s">
        <v>572</v>
      </c>
      <c r="C80">
        <v>80</v>
      </c>
      <c r="D80">
        <v>-0.68</v>
      </c>
      <c r="E80">
        <v>0.05</v>
      </c>
      <c r="F80">
        <v>-7.51</v>
      </c>
      <c r="G80">
        <v>0.06</v>
      </c>
    </row>
    <row r="81" spans="1:7" x14ac:dyDescent="0.25">
      <c r="A81">
        <v>158.38</v>
      </c>
      <c r="B81" t="s">
        <v>572</v>
      </c>
      <c r="C81">
        <v>81</v>
      </c>
      <c r="D81">
        <v>-0.85</v>
      </c>
      <c r="E81">
        <v>0.02</v>
      </c>
      <c r="F81">
        <v>-9.6</v>
      </c>
      <c r="G81">
        <v>0.08</v>
      </c>
    </row>
    <row r="82" spans="1:7" x14ac:dyDescent="0.25">
      <c r="A82" s="2">
        <v>159.72999999999999</v>
      </c>
      <c r="B82" s="2" t="s">
        <v>572</v>
      </c>
      <c r="C82" s="2">
        <v>82</v>
      </c>
      <c r="D82" s="2">
        <v>-0.93</v>
      </c>
      <c r="E82" s="2">
        <v>0.04</v>
      </c>
      <c r="F82" s="2">
        <v>-7.86</v>
      </c>
      <c r="G82" s="2">
        <v>0.08</v>
      </c>
    </row>
    <row r="83" spans="1:7" x14ac:dyDescent="0.25">
      <c r="A83">
        <v>161.97999999999999</v>
      </c>
      <c r="B83" t="s">
        <v>572</v>
      </c>
      <c r="C83">
        <v>83</v>
      </c>
      <c r="D83">
        <v>-0.51171023321106812</v>
      </c>
      <c r="E83">
        <v>4.3728146870225339E-2</v>
      </c>
      <c r="F83">
        <v>-4.7274900689977262</v>
      </c>
      <c r="G83">
        <v>6.8865976351171129E-2</v>
      </c>
    </row>
  </sheetData>
  <mergeCells count="2">
    <mergeCell ref="J1:K1"/>
    <mergeCell ref="L1:M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MCDD0005 Inorganic Geochem</vt:lpstr>
      <vt:lpstr>MCDD0005 Organic Geochem</vt:lpstr>
      <vt:lpstr>MCDD0003 Inorganic Geochem</vt:lpstr>
      <vt:lpstr>MCDD0003 Organic Geochem</vt:lpstr>
      <vt:lpstr>MCDD0005 Isotopes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darwi</dc:creator>
  <cp:lastModifiedBy>Darwinaji Subarkah</cp:lastModifiedBy>
  <dcterms:created xsi:type="dcterms:W3CDTF">2020-11-20T07:16:32Z</dcterms:created>
  <dcterms:modified xsi:type="dcterms:W3CDTF">2022-11-16T02:45:45Z</dcterms:modified>
</cp:coreProperties>
</file>