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CADEMIA\Postgraduate Research\Tasmania\Documents\Manuscript\Nye Bay (AJES)\Supplementary\"/>
    </mc:Choice>
  </mc:AlternateContent>
  <xr:revisionPtr revIDLastSave="0" documentId="13_ncr:1_{C5551948-4159-4726-8432-8872EC999BA7}" xr6:coauthVersionLast="47" xr6:coauthVersionMax="47" xr10:uidLastSave="{00000000-0000-0000-0000-000000000000}"/>
  <bookViews>
    <workbookView xWindow="60" yWindow="-16320" windowWidth="29040" windowHeight="15720" xr2:uid="{00000000-000D-0000-FFFF-FFFF00000000}"/>
  </bookViews>
  <sheets>
    <sheet name="Table S1" sheetId="9" r:id="rId1"/>
    <sheet name="Table S2" sheetId="15" r:id="rId2"/>
    <sheet name="Table S3" sheetId="11" r:id="rId3"/>
    <sheet name="Table S4" sheetId="16" r:id="rId4"/>
  </sheets>
  <externalReferences>
    <externalReference r:id="rId5"/>
  </externalReferences>
  <definedNames>
    <definedName name="_gXY1" localSheetId="0">#REF!</definedName>
    <definedName name="_gXY1" localSheetId="1">#REF!</definedName>
    <definedName name="_gXY1" localSheetId="2">#REF!</definedName>
    <definedName name="_gXY1" localSheetId="3">#REF!</definedName>
    <definedName name="_gXY1">#REF!</definedName>
    <definedName name="ConcAgeTik1" localSheetId="0">#REF!</definedName>
    <definedName name="ConcAgeTik1" localSheetId="1">#REF!</definedName>
    <definedName name="ConcAgeTik1" localSheetId="2">#REF!</definedName>
    <definedName name="ConcAgeTik1" localSheetId="3">#REF!</definedName>
    <definedName name="ConcAgeTik1">#REF!</definedName>
    <definedName name="ConcAgeTik2" localSheetId="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8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  <definedName name="ConcAgeTikAge8">#REF!</definedName>
    <definedName name="Ellipse1_1">#REF!</definedName>
    <definedName name="Ellipse1_10">#REF!</definedName>
    <definedName name="Ellipse1_100">#REF!</definedName>
    <definedName name="Ellipse1_101">#REF!</definedName>
    <definedName name="Ellipse1_102">#REF!</definedName>
    <definedName name="Ellipse1_103">#REF!</definedName>
    <definedName name="Ellipse1_104">#REF!</definedName>
    <definedName name="Ellipse1_105">#REF!</definedName>
    <definedName name="Ellipse1_106">#REF!</definedName>
    <definedName name="Ellipse1_107">#REF!</definedName>
    <definedName name="Ellipse1_108">#REF!</definedName>
    <definedName name="Ellipse1_109">#REF!</definedName>
    <definedName name="Ellipse1_11">#REF!</definedName>
    <definedName name="Ellipse1_110">#REF!</definedName>
    <definedName name="Ellipse1_111">#REF!</definedName>
    <definedName name="Ellipse1_112">#REF!</definedName>
    <definedName name="Ellipse1_113">#REF!</definedName>
    <definedName name="Ellipse1_114">#REF!</definedName>
    <definedName name="Ellipse1_115">#REF!</definedName>
    <definedName name="Ellipse1_116">#REF!</definedName>
    <definedName name="Ellipse1_117">#REF!</definedName>
    <definedName name="Ellipse1_118">#REF!</definedName>
    <definedName name="Ellipse1_119">#REF!</definedName>
    <definedName name="Ellipse1_12">#REF!</definedName>
    <definedName name="Ellipse1_120">#REF!</definedName>
    <definedName name="Ellipse1_121">#REF!</definedName>
    <definedName name="Ellipse1_122">#REF!</definedName>
    <definedName name="Ellipse1_123">#REF!</definedName>
    <definedName name="Ellipse1_124">#REF!</definedName>
    <definedName name="Ellipse1_125">#REF!</definedName>
    <definedName name="Ellipse1_126">#REF!</definedName>
    <definedName name="Ellipse1_127">#REF!</definedName>
    <definedName name="Ellipse1_128">#REF!</definedName>
    <definedName name="Ellipse1_129">#REF!</definedName>
    <definedName name="Ellipse1_13">#REF!</definedName>
    <definedName name="Ellipse1_130">#REF!</definedName>
    <definedName name="Ellipse1_131">#REF!</definedName>
    <definedName name="Ellipse1_132">#REF!</definedName>
    <definedName name="Ellipse1_133">#REF!</definedName>
    <definedName name="Ellipse1_134">#REF!</definedName>
    <definedName name="Ellipse1_135">#REF!</definedName>
    <definedName name="Ellipse1_136">#REF!</definedName>
    <definedName name="Ellipse1_137">#REF!</definedName>
    <definedName name="Ellipse1_138">#REF!</definedName>
    <definedName name="Ellipse1_139">#REF!</definedName>
    <definedName name="Ellipse1_14">#REF!</definedName>
    <definedName name="Ellipse1_140">#REF!</definedName>
    <definedName name="Ellipse1_141">#REF!</definedName>
    <definedName name="Ellipse1_142">#REF!</definedName>
    <definedName name="Ellipse1_143">#REF!</definedName>
    <definedName name="Ellipse1_144">#REF!</definedName>
    <definedName name="Ellipse1_145">#REF!</definedName>
    <definedName name="Ellipse1_146">#REF!</definedName>
    <definedName name="Ellipse1_15">#REF!</definedName>
    <definedName name="Ellipse1_16">#REF!</definedName>
    <definedName name="Ellipse1_17">#REF!</definedName>
    <definedName name="Ellipse1_18">#REF!</definedName>
    <definedName name="Ellipse1_19">#REF!</definedName>
    <definedName name="Ellipse1_2">#REF!</definedName>
    <definedName name="Ellipse1_20">#REF!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26">#REF!</definedName>
    <definedName name="Ellipse1_27" localSheetId="0">#REF!</definedName>
    <definedName name="Ellipse1_27" localSheetId="1">#REF!</definedName>
    <definedName name="Ellipse1_27" localSheetId="2">#REF!</definedName>
    <definedName name="Ellipse1_27">#REF!</definedName>
    <definedName name="Ellipse1_28" localSheetId="0">#REF!</definedName>
    <definedName name="Ellipse1_28" localSheetId="1">#REF!</definedName>
    <definedName name="Ellipse1_28" localSheetId="2">#REF!</definedName>
    <definedName name="Ellipse1_28">#REF!</definedName>
    <definedName name="Ellipse1_29">#REF!</definedName>
    <definedName name="Ellipse1_3">#REF!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#REF!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#REF!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#REF!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#REF!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#REF!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#REF!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  <definedName name="Ellipse2_1">#REF!</definedName>
    <definedName name="gaus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5" i="15" l="1"/>
  <c r="M35" i="15"/>
  <c r="I35" i="15"/>
  <c r="F35" i="15"/>
  <c r="G35" i="15" s="1"/>
  <c r="N34" i="15"/>
  <c r="M34" i="15"/>
  <c r="I34" i="15"/>
  <c r="F34" i="15"/>
  <c r="G34" i="15" s="1"/>
  <c r="Q34" i="15" s="1"/>
  <c r="R34" i="15" s="1"/>
  <c r="N33" i="15"/>
  <c r="M33" i="15"/>
  <c r="I33" i="15"/>
  <c r="F33" i="15"/>
  <c r="G33" i="15" s="1"/>
  <c r="N32" i="15"/>
  <c r="M32" i="15"/>
  <c r="I32" i="15"/>
  <c r="F32" i="15"/>
  <c r="G32" i="15" s="1"/>
  <c r="N31" i="15"/>
  <c r="M31" i="15"/>
  <c r="I31" i="15"/>
  <c r="F31" i="15"/>
  <c r="G31" i="15" s="1"/>
  <c r="N30" i="15"/>
  <c r="M30" i="15"/>
  <c r="I30" i="15"/>
  <c r="F30" i="15"/>
  <c r="G30" i="15" s="1"/>
  <c r="N29" i="15"/>
  <c r="M29" i="15"/>
  <c r="I29" i="15"/>
  <c r="F29" i="15"/>
  <c r="G29" i="15" s="1"/>
  <c r="N28" i="15"/>
  <c r="M28" i="15"/>
  <c r="I28" i="15"/>
  <c r="F28" i="15"/>
  <c r="G28" i="15" s="1"/>
  <c r="N27" i="15"/>
  <c r="M27" i="15"/>
  <c r="I27" i="15"/>
  <c r="F27" i="15"/>
  <c r="G27" i="15" s="1"/>
  <c r="N26" i="15"/>
  <c r="M26" i="15"/>
  <c r="I26" i="15"/>
  <c r="F26" i="15"/>
  <c r="G26" i="15" s="1"/>
  <c r="N25" i="15"/>
  <c r="M25" i="15"/>
  <c r="I25" i="15"/>
  <c r="F25" i="15"/>
  <c r="G25" i="15" s="1"/>
  <c r="N24" i="15"/>
  <c r="M24" i="15"/>
  <c r="I24" i="15"/>
  <c r="F24" i="15"/>
  <c r="G24" i="15" s="1"/>
  <c r="N23" i="15"/>
  <c r="M23" i="15"/>
  <c r="I23" i="15"/>
  <c r="F23" i="15"/>
  <c r="G23" i="15" s="1"/>
  <c r="N22" i="15"/>
  <c r="M22" i="15"/>
  <c r="I22" i="15"/>
  <c r="F22" i="15"/>
  <c r="G22" i="15" s="1"/>
  <c r="N21" i="15"/>
  <c r="M21" i="15"/>
  <c r="I21" i="15"/>
  <c r="F21" i="15"/>
  <c r="G21" i="15" s="1"/>
  <c r="N20" i="15"/>
  <c r="M20" i="15"/>
  <c r="I20" i="15"/>
  <c r="F20" i="15"/>
  <c r="G20" i="15" s="1"/>
  <c r="N19" i="15"/>
  <c r="M19" i="15"/>
  <c r="I19" i="15"/>
  <c r="F19" i="15"/>
  <c r="G19" i="15" s="1"/>
  <c r="N18" i="15"/>
  <c r="M18" i="15"/>
  <c r="I18" i="15"/>
  <c r="F18" i="15"/>
  <c r="G18" i="15" s="1"/>
  <c r="N17" i="15"/>
  <c r="M17" i="15"/>
  <c r="I17" i="15"/>
  <c r="F17" i="15"/>
  <c r="G17" i="15" s="1"/>
  <c r="N16" i="15"/>
  <c r="M16" i="15"/>
  <c r="I16" i="15"/>
  <c r="F16" i="15"/>
  <c r="G16" i="15" s="1"/>
  <c r="N15" i="15"/>
  <c r="M15" i="15"/>
  <c r="I15" i="15"/>
  <c r="F15" i="15"/>
  <c r="G15" i="15" s="1"/>
  <c r="N14" i="15"/>
  <c r="M14" i="15"/>
  <c r="I14" i="15"/>
  <c r="F14" i="15"/>
  <c r="G14" i="15" s="1"/>
  <c r="N13" i="15"/>
  <c r="M13" i="15"/>
  <c r="I13" i="15"/>
  <c r="F13" i="15"/>
  <c r="G13" i="15" s="1"/>
  <c r="N12" i="15"/>
  <c r="M12" i="15"/>
  <c r="I12" i="15"/>
  <c r="F12" i="15"/>
  <c r="G12" i="15" s="1"/>
  <c r="N11" i="15"/>
  <c r="M11" i="15"/>
  <c r="I11" i="15"/>
  <c r="G11" i="15"/>
  <c r="F11" i="15"/>
  <c r="N10" i="15"/>
  <c r="M10" i="15"/>
  <c r="I10" i="15"/>
  <c r="F10" i="15"/>
  <c r="G10" i="15" s="1"/>
  <c r="N9" i="15"/>
  <c r="M9" i="15"/>
  <c r="I9" i="15"/>
  <c r="F9" i="15"/>
  <c r="G9" i="15" s="1"/>
  <c r="N8" i="15"/>
  <c r="M8" i="15"/>
  <c r="I8" i="15"/>
  <c r="F8" i="15"/>
  <c r="G8" i="15" s="1"/>
  <c r="N7" i="15"/>
  <c r="M7" i="15"/>
  <c r="I7" i="15"/>
  <c r="F7" i="15"/>
  <c r="G7" i="15" s="1"/>
  <c r="N6" i="15"/>
  <c r="M6" i="15"/>
  <c r="I6" i="15"/>
  <c r="F6" i="15"/>
  <c r="G6" i="15" s="1"/>
  <c r="N5" i="15"/>
  <c r="M5" i="15"/>
  <c r="I5" i="15"/>
  <c r="F5" i="15"/>
  <c r="G5" i="15" s="1"/>
  <c r="N4" i="15"/>
  <c r="M4" i="15"/>
  <c r="I4" i="15"/>
  <c r="F4" i="15"/>
  <c r="G4" i="15" s="1"/>
  <c r="N3" i="15"/>
  <c r="M3" i="15"/>
  <c r="I3" i="15"/>
  <c r="F3" i="15"/>
  <c r="G3" i="15" s="1"/>
  <c r="AQ77" i="16" l="1"/>
  <c r="AQ78" i="16"/>
  <c r="O4" i="15"/>
  <c r="P4" i="15" s="1"/>
  <c r="O8" i="15"/>
  <c r="P8" i="15" s="1"/>
  <c r="Q10" i="15"/>
  <c r="R10" i="15" s="1"/>
  <c r="O11" i="15"/>
  <c r="P11" i="15" s="1"/>
  <c r="Q30" i="15"/>
  <c r="R30" i="15" s="1"/>
  <c r="O30" i="15"/>
  <c r="P30" i="15" s="1"/>
  <c r="Q21" i="15"/>
  <c r="R21" i="15" s="1"/>
  <c r="O24" i="15"/>
  <c r="P24" i="15" s="1"/>
  <c r="Q28" i="15"/>
  <c r="R28" i="15" s="1"/>
  <c r="Q3" i="15"/>
  <c r="R3" i="15" s="1"/>
  <c r="O12" i="15"/>
  <c r="P12" i="15" s="1"/>
  <c r="Q22" i="15"/>
  <c r="R22" i="15" s="1"/>
  <c r="O7" i="15"/>
  <c r="P7" i="15" s="1"/>
  <c r="Q7" i="15"/>
  <c r="R7" i="15" s="1"/>
  <c r="O17" i="15"/>
  <c r="P17" i="15" s="1"/>
  <c r="Q17" i="15"/>
  <c r="R17" i="15" s="1"/>
  <c r="Q25" i="15"/>
  <c r="R25" i="15" s="1"/>
  <c r="O5" i="15"/>
  <c r="P5" i="15" s="1"/>
  <c r="Q9" i="15"/>
  <c r="R9" i="15" s="1"/>
  <c r="Q12" i="15"/>
  <c r="R12" i="15" s="1"/>
  <c r="Q27" i="15"/>
  <c r="R27" i="15" s="1"/>
  <c r="Q32" i="15"/>
  <c r="R32" i="15" s="1"/>
  <c r="Q5" i="15"/>
  <c r="R5" i="15" s="1"/>
  <c r="Q33" i="15"/>
  <c r="R33" i="15" s="1"/>
  <c r="O35" i="15"/>
  <c r="P35" i="15" s="1"/>
  <c r="O32" i="15"/>
  <c r="P32" i="15" s="1"/>
  <c r="O3" i="15"/>
  <c r="P3" i="15" s="1"/>
  <c r="Q8" i="15"/>
  <c r="R8" i="15" s="1"/>
  <c r="O23" i="15"/>
  <c r="P23" i="15" s="1"/>
  <c r="Q24" i="15"/>
  <c r="R24" i="15" s="1"/>
  <c r="Q6" i="15"/>
  <c r="R6" i="15" s="1"/>
  <c r="Q11" i="15"/>
  <c r="R11" i="15" s="1"/>
  <c r="Q23" i="15"/>
  <c r="R23" i="15" s="1"/>
  <c r="O27" i="15"/>
  <c r="P27" i="15" s="1"/>
  <c r="O22" i="15"/>
  <c r="P22" i="15" s="1"/>
  <c r="O6" i="15"/>
  <c r="P6" i="15" s="1"/>
  <c r="O18" i="15"/>
  <c r="P18" i="15" s="1"/>
  <c r="Q18" i="15"/>
  <c r="R18" i="15" s="1"/>
  <c r="Q31" i="15"/>
  <c r="R31" i="15" s="1"/>
  <c r="O31" i="15"/>
  <c r="P31" i="15" s="1"/>
  <c r="O34" i="15"/>
  <c r="P34" i="15" s="1"/>
  <c r="O10" i="15"/>
  <c r="P10" i="15" s="1"/>
  <c r="O16" i="15"/>
  <c r="P16" i="15" s="1"/>
  <c r="O21" i="15"/>
  <c r="P21" i="15" s="1"/>
  <c r="O26" i="15"/>
  <c r="P26" i="15" s="1"/>
  <c r="Q15" i="15"/>
  <c r="R15" i="15" s="1"/>
  <c r="O15" i="15"/>
  <c r="P15" i="15" s="1"/>
  <c r="Q16" i="15"/>
  <c r="R16" i="15" s="1"/>
  <c r="Q26" i="15"/>
  <c r="R26" i="15" s="1"/>
  <c r="O13" i="15"/>
  <c r="P13" i="15" s="1"/>
  <c r="O28" i="15"/>
  <c r="P28" i="15" s="1"/>
  <c r="O9" i="15"/>
  <c r="P9" i="15" s="1"/>
  <c r="Q13" i="15"/>
  <c r="R13" i="15" s="1"/>
  <c r="O20" i="15"/>
  <c r="P20" i="15" s="1"/>
  <c r="O33" i="15"/>
  <c r="P33" i="15" s="1"/>
  <c r="Q4" i="15"/>
  <c r="R4" i="15" s="1"/>
  <c r="O14" i="15"/>
  <c r="P14" i="15" s="1"/>
  <c r="Q14" i="15"/>
  <c r="R14" i="15" s="1"/>
  <c r="Q19" i="15"/>
  <c r="R19" i="15" s="1"/>
  <c r="O19" i="15"/>
  <c r="P19" i="15" s="1"/>
  <c r="Q20" i="15"/>
  <c r="R20" i="15" s="1"/>
  <c r="O25" i="15"/>
  <c r="P25" i="15" s="1"/>
  <c r="O29" i="15"/>
  <c r="P29" i="15" s="1"/>
  <c r="Q29" i="15"/>
  <c r="R29" i="15" s="1"/>
  <c r="Q35" i="15"/>
  <c r="R35" i="15" s="1"/>
  <c r="V8" i="15" l="1"/>
  <c r="V3" i="15"/>
  <c r="W8" i="15"/>
  <c r="W5" i="15"/>
  <c r="V7" i="15"/>
  <c r="V4" i="15"/>
  <c r="V5" i="15"/>
  <c r="V6" i="15"/>
  <c r="W14" i="15"/>
  <c r="V14" i="15"/>
  <c r="V13" i="15"/>
  <c r="V12" i="15"/>
  <c r="W11" i="15"/>
  <c r="V11" i="15"/>
  <c r="V10" i="15"/>
  <c r="V9" i="15"/>
  <c r="B17" i="9" l="1"/>
  <c r="I33" i="9" l="1"/>
  <c r="H33" i="9"/>
  <c r="G33" i="9"/>
  <c r="F33" i="9"/>
  <c r="E33" i="9"/>
  <c r="D33" i="9"/>
  <c r="C33" i="9"/>
  <c r="B33" i="9"/>
  <c r="I17" i="9"/>
  <c r="H17" i="9"/>
  <c r="G17" i="9"/>
  <c r="F17" i="9"/>
  <c r="E17" i="9"/>
  <c r="D17" i="9"/>
  <c r="C17" i="9"/>
</calcChain>
</file>

<file path=xl/sharedStrings.xml><?xml version="1.0" encoding="utf-8"?>
<sst xmlns="http://schemas.openxmlformats.org/spreadsheetml/2006/main" count="5457" uniqueCount="823">
  <si>
    <t>comment</t>
  </si>
  <si>
    <t>–</t>
  </si>
  <si>
    <t>Al</t>
  </si>
  <si>
    <t>Si</t>
  </si>
  <si>
    <t>Ti</t>
  </si>
  <si>
    <t>Na</t>
  </si>
  <si>
    <t>Mg</t>
  </si>
  <si>
    <t>K</t>
  </si>
  <si>
    <t>Ca</t>
  </si>
  <si>
    <t>Cr</t>
  </si>
  <si>
    <t>garnet</t>
  </si>
  <si>
    <t>muscovite</t>
  </si>
  <si>
    <t>biotite</t>
  </si>
  <si>
    <t>chlorite</t>
  </si>
  <si>
    <t>SiO2</t>
  </si>
  <si>
    <t>TiO2</t>
  </si>
  <si>
    <t>Al2O3</t>
  </si>
  <si>
    <t>Cr2O3</t>
  </si>
  <si>
    <t>FeO</t>
  </si>
  <si>
    <t>MnO</t>
  </si>
  <si>
    <t>MgO</t>
  </si>
  <si>
    <t>ZnO</t>
  </si>
  <si>
    <t>CaO</t>
  </si>
  <si>
    <t>Na2O</t>
  </si>
  <si>
    <t>K2O</t>
  </si>
  <si>
    <t>Cl</t>
  </si>
  <si>
    <t>F</t>
  </si>
  <si>
    <t>Total</t>
  </si>
  <si>
    <t>Fe3+</t>
  </si>
  <si>
    <t>Fe2+</t>
  </si>
  <si>
    <t>Mn2+</t>
  </si>
  <si>
    <t>Zn</t>
  </si>
  <si>
    <t>Total Cations (S)</t>
  </si>
  <si>
    <r>
      <t>OH</t>
    </r>
    <r>
      <rPr>
        <b/>
        <vertAlign val="superscript"/>
        <sz val="11"/>
        <rFont val="Calibri"/>
        <family val="2"/>
        <scheme val="minor"/>
      </rPr>
      <t>-</t>
    </r>
  </si>
  <si>
    <t>Representative EPMA major element oxide compositions</t>
  </si>
  <si>
    <t>textural context</t>
  </si>
  <si>
    <t>Ti (ppm)</t>
  </si>
  <si>
    <t>T (°C)</t>
  </si>
  <si>
    <t>Sample preparation</t>
  </si>
  <si>
    <t>Laboratory</t>
  </si>
  <si>
    <t>Department of Earth Sciences, University of Adelaide</t>
  </si>
  <si>
    <t>Sample type</t>
  </si>
  <si>
    <t>Sample ID</t>
  </si>
  <si>
    <t>Make and model</t>
  </si>
  <si>
    <t>Wavelength (nm)</t>
  </si>
  <si>
    <t>Pulse duration (ns)</t>
  </si>
  <si>
    <t>Analysis date</t>
  </si>
  <si>
    <t>Spot size (µm)</t>
  </si>
  <si>
    <t>Repetition rate (Hz)</t>
  </si>
  <si>
    <r>
      <t>Fluence (J/cm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</si>
  <si>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t>Ablation duration (s)</t>
  </si>
  <si>
    <t>Sampling mode</t>
  </si>
  <si>
    <t>Static spot ablation</t>
  </si>
  <si>
    <t>Forward power (W)</t>
  </si>
  <si>
    <t>Torch depth (mm)</t>
  </si>
  <si>
    <t>Data acquisition</t>
  </si>
  <si>
    <t>Detector mode</t>
  </si>
  <si>
    <t>Peak hopping, pulse and analog counting</t>
  </si>
  <si>
    <t>Background collection (s)</t>
  </si>
  <si>
    <t>Washout (s)</t>
  </si>
  <si>
    <t>Protocol</t>
  </si>
  <si>
    <t>Time-resolved analysis</t>
  </si>
  <si>
    <t>Scanned isotopes and dwell times (ms)</t>
  </si>
  <si>
    <t>Data processing</t>
  </si>
  <si>
    <t>Software</t>
  </si>
  <si>
    <t>Adelaide Microscopy, University of Adelaide</t>
  </si>
  <si>
    <t>RESOlution LR Excimer laser-ablation system</t>
  </si>
  <si>
    <t>~20</t>
  </si>
  <si>
    <t>0.38 L/min</t>
  </si>
  <si>
    <t>Agilent 8900 (ICP–MS/MS)</t>
  </si>
  <si>
    <t>0.94 L/min</t>
  </si>
  <si>
    <t>N2 addition</t>
  </si>
  <si>
    <t>3.5 mL/min</t>
  </si>
  <si>
    <t>He flow (cell)</t>
  </si>
  <si>
    <t>Ar carrier gas</t>
  </si>
  <si>
    <t>He carrier gas</t>
  </si>
  <si>
    <t>1 mL/min</t>
  </si>
  <si>
    <t>LADR</t>
  </si>
  <si>
    <t>NIST-610</t>
  </si>
  <si>
    <t>Hogsbo, Black Point</t>
  </si>
  <si>
    <t>Laser-ablation</t>
  </si>
  <si>
    <t>ICP–MS &amp; Gas flows</t>
  </si>
  <si>
    <t>Primary reference material</t>
  </si>
  <si>
    <t>Secondary reference materials</t>
  </si>
  <si>
    <t>rutile</t>
  </si>
  <si>
    <t>ppm</t>
  </si>
  <si>
    <t>ρ</t>
  </si>
  <si>
    <t>Mg24</t>
  </si>
  <si>
    <t>Al27</t>
  </si>
  <si>
    <t>Ti47</t>
  </si>
  <si>
    <t>Fe57</t>
  </si>
  <si>
    <t>Sr88</t>
  </si>
  <si>
    <t>Y89</t>
  </si>
  <si>
    <t>Zr90</t>
  </si>
  <si>
    <t>Ce140</t>
  </si>
  <si>
    <t>Nd146</t>
  </si>
  <si>
    <t>Sm147</t>
  </si>
  <si>
    <t>Yb172</t>
  </si>
  <si>
    <t>Lu175</t>
  </si>
  <si>
    <t>Hf176</t>
  </si>
  <si>
    <t>Hf177</t>
  </si>
  <si>
    <t/>
  </si>
  <si>
    <t>SHORT SIGNAL</t>
  </si>
  <si>
    <t>&lt;0.002</t>
  </si>
  <si>
    <t>&lt;0.000</t>
  </si>
  <si>
    <t>&lt;0.006</t>
  </si>
  <si>
    <t>&lt;0.007</t>
  </si>
  <si>
    <t>&lt;0.008</t>
  </si>
  <si>
    <t>&lt;0.004</t>
  </si>
  <si>
    <t>&lt;0.003</t>
  </si>
  <si>
    <t>&lt;0.009</t>
  </si>
  <si>
    <t>&lt;0.001</t>
  </si>
  <si>
    <t>&lt;0.005</t>
  </si>
  <si>
    <t>&lt;0.011</t>
  </si>
  <si>
    <t>Scan speed (µm/s)</t>
  </si>
  <si>
    <t>Line spacing (µm)</t>
  </si>
  <si>
    <t>Table S3. Additional details for laser-ablation and ICP–MS intruments used in this study.</t>
  </si>
  <si>
    <t>Iolite v4</t>
  </si>
  <si>
    <t>NIST-612</t>
  </si>
  <si>
    <t>24Mg(2), 27Al(2), 43Ca(2), 47Ti(2), 57Fe(2), 88Sr(2), 89Y(2), 90Zr(2), 140Ce(2), 146Nd(2), 147Sm(2), 172Yb(5), 175Lu(10), (175+82)Lu(100), (176+82)Hf(150), (178+82)Hf(150), U238(10)
mass shifts shown in brackets</t>
  </si>
  <si>
    <t>garnet core (coarse-grained)</t>
  </si>
  <si>
    <t>garnet rim (coarse-grained)</t>
  </si>
  <si>
    <t>garnet core (fine-grained)</t>
  </si>
  <si>
    <t>garnet rim (fine-grained)</t>
  </si>
  <si>
    <t>plagioclase</t>
  </si>
  <si>
    <t>± 1σ </t>
  </si>
  <si>
    <t>XTiO2 qtz</t>
  </si>
  <si>
    <t>lnXTiO2 qtz</t>
  </si>
  <si>
    <t>aTiO2 rt</t>
  </si>
  <si>
    <t>lnaTiO2 rutile</t>
  </si>
  <si>
    <t>P (kbar) (1)</t>
  </si>
  <si>
    <t>P (kbar) (2)</t>
  </si>
  <si>
    <t>R</t>
  </si>
  <si>
    <t>value -55.287-[P*(2.625+0.0403*P)] (P1)</t>
  </si>
  <si>
    <t>value -55.287-[P*(2.625+0.0403*P)] (P2)</t>
  </si>
  <si>
    <t>T (K)</t>
  </si>
  <si>
    <t>T (°C) (P1)</t>
  </si>
  <si>
    <t>T (°C) (P2)</t>
  </si>
  <si>
    <t>P1</t>
  </si>
  <si>
    <t>min (matrix)</t>
  </si>
  <si>
    <t>max (matrix)</t>
  </si>
  <si>
    <t>ave (matrix)</t>
  </si>
  <si>
    <t>P2</t>
  </si>
  <si>
    <t>outlier w/r to grain (fluoresence?)</t>
  </si>
  <si>
    <t>68319_QZ1_GT_C_001</t>
  </si>
  <si>
    <t>68319_QZ1_GT_C_002</t>
  </si>
  <si>
    <t>68319_QZ1_GT_C_003</t>
  </si>
  <si>
    <t>68319_QZ1_GT_C_004</t>
  </si>
  <si>
    <t>68319_QZ1_GT_C_005</t>
  </si>
  <si>
    <t>68319_QZ1_GT_C_006</t>
  </si>
  <si>
    <t>68319_QZ2_GT_C_001</t>
  </si>
  <si>
    <t>68319_QZ2_GT_C_002</t>
  </si>
  <si>
    <t>68319_QZ2_GT_C_003</t>
  </si>
  <si>
    <t>68319_QZ2_GT_C_004</t>
  </si>
  <si>
    <t>68319_QZ2_GT_C_005</t>
  </si>
  <si>
    <t>68319_QZ2_GT_C_006</t>
  </si>
  <si>
    <t>68319_QZ3_GT_C_001</t>
  </si>
  <si>
    <t>68319_QZ3_GT_C_002</t>
  </si>
  <si>
    <t>68319_QZ3_GT_C_003</t>
  </si>
  <si>
    <t>68319_QZ3_GT_C_004</t>
  </si>
  <si>
    <t>68319_QZ3_GT_C_005</t>
  </si>
  <si>
    <t>68319_QZ3_GT_C_006</t>
  </si>
  <si>
    <t>68319_QZ4_GT_C_001</t>
  </si>
  <si>
    <t>68319_QZ5_GT_C_001</t>
  </si>
  <si>
    <t>68319_QZ6_GT_C_001</t>
  </si>
  <si>
    <t>68319_QZ1_M_001</t>
  </si>
  <si>
    <t>68319_QZ1_M_002</t>
  </si>
  <si>
    <t>68319_QZ1_M_003</t>
  </si>
  <si>
    <t>68319_QZ1_M_004</t>
  </si>
  <si>
    <t>68319_QZ1_M_005</t>
  </si>
  <si>
    <t>68319_QZ1_M_006</t>
  </si>
  <si>
    <t>68319_QZ2_M_001</t>
  </si>
  <si>
    <t>68319_QZ2_M_002</t>
  </si>
  <si>
    <t>68319_QZ2_M_003</t>
  </si>
  <si>
    <t>68319_QZ2_M_004</t>
  </si>
  <si>
    <t>68319_QZ2_M_005</t>
  </si>
  <si>
    <t>68319_QZ2_M_006</t>
  </si>
  <si>
    <t>Table S2. Ti-in-quartz thermometry results. Ti (ppm) concentrations acquired using EPMA. Temperatures calculated using the calibration of Osborne et al. (2022).</t>
  </si>
  <si>
    <t>inclusion-in-coarse-grt</t>
  </si>
  <si>
    <t>matrix fabric aligned</t>
  </si>
  <si>
    <t>min (inclusion)</t>
  </si>
  <si>
    <t>max (inclusion)</t>
  </si>
  <si>
    <t>ave (inclusion)</t>
  </si>
  <si>
    <t>garnet (fine-grained)</t>
  </si>
  <si>
    <t>quartz</t>
  </si>
  <si>
    <t>kyanite</t>
  </si>
  <si>
    <t>ilmenite</t>
  </si>
  <si>
    <t>Calculated mineral modal proportions in vol%</t>
  </si>
  <si>
    <t>Garnet core (coarse-grained)</t>
  </si>
  <si>
    <t>0.80–0.82</t>
  </si>
  <si>
    <t>0.14–0.16</t>
  </si>
  <si>
    <t>0.02–0.03</t>
  </si>
  <si>
    <t>0.01–0.01</t>
  </si>
  <si>
    <t>0.83–0.85</t>
  </si>
  <si>
    <t>Garnet rim (coarse-grained)</t>
  </si>
  <si>
    <t>0.13–0.15</t>
  </si>
  <si>
    <t>0.02–0.02</t>
  </si>
  <si>
    <t>0.85–0.87</t>
  </si>
  <si>
    <t>Garnet core (fine-grained)</t>
  </si>
  <si>
    <t>0.84–0.88</t>
  </si>
  <si>
    <t>0.10–0.15</t>
  </si>
  <si>
    <t>0.00–0.03</t>
  </si>
  <si>
    <t>0.00–0.01</t>
  </si>
  <si>
    <t>0.85–0.90</t>
  </si>
  <si>
    <t>Garnet rim (fine-grained)</t>
  </si>
  <si>
    <t>0.82–0.85</t>
  </si>
  <si>
    <t>0.11–0.14</t>
  </si>
  <si>
    <t>0.02–0.04</t>
  </si>
  <si>
    <t>0.86–0.88</t>
  </si>
  <si>
    <t>Muscovite</t>
  </si>
  <si>
    <t>0.45–0.55</t>
  </si>
  <si>
    <t>0.79–0.91</t>
  </si>
  <si>
    <t>0.21–0.36</t>
  </si>
  <si>
    <t>44.3–45.4</t>
  </si>
  <si>
    <t>Biotite</t>
  </si>
  <si>
    <t>0.59–0.62</t>
  </si>
  <si>
    <t>0.11–0.16</t>
  </si>
  <si>
    <t>Chlorite</t>
  </si>
  <si>
    <t>0.55–0.57</t>
  </si>
  <si>
    <t>Plagioclase</t>
  </si>
  <si>
    <t>0.06–0.08</t>
  </si>
  <si>
    <r>
      <t>X</t>
    </r>
    <r>
      <rPr>
        <b/>
        <vertAlign val="subscript"/>
        <sz val="11"/>
        <color rgb="FF000000"/>
        <rFont val="Calibri"/>
        <family val="2"/>
        <scheme val="minor"/>
      </rPr>
      <t>alm</t>
    </r>
  </si>
  <si>
    <r>
      <t>X</t>
    </r>
    <r>
      <rPr>
        <b/>
        <vertAlign val="subscript"/>
        <sz val="11"/>
        <color rgb="FF000000"/>
        <rFont val="Calibri"/>
        <family val="2"/>
        <scheme val="minor"/>
      </rPr>
      <t>py</t>
    </r>
  </si>
  <si>
    <r>
      <t>X</t>
    </r>
    <r>
      <rPr>
        <b/>
        <vertAlign val="subscript"/>
        <sz val="11"/>
        <color rgb="FF000000"/>
        <rFont val="Calibri"/>
        <family val="2"/>
        <scheme val="minor"/>
      </rPr>
      <t>grs</t>
    </r>
  </si>
  <si>
    <r>
      <t>X</t>
    </r>
    <r>
      <rPr>
        <b/>
        <vertAlign val="subscript"/>
        <sz val="11"/>
        <color rgb="FF000000"/>
        <rFont val="Calibri"/>
        <family val="2"/>
        <scheme val="minor"/>
      </rPr>
      <t>sps</t>
    </r>
  </si>
  <si>
    <r>
      <t>X</t>
    </r>
    <r>
      <rPr>
        <b/>
        <vertAlign val="subscript"/>
        <sz val="11"/>
        <color rgb="FF000000"/>
        <rFont val="Calibri"/>
        <family val="2"/>
        <scheme val="minor"/>
      </rPr>
      <t>Fe</t>
    </r>
  </si>
  <si>
    <r>
      <t>X</t>
    </r>
    <r>
      <rPr>
        <b/>
        <vertAlign val="subscript"/>
        <sz val="11"/>
        <color rgb="FF000000"/>
        <rFont val="Calibri"/>
        <family val="2"/>
        <scheme val="minor"/>
      </rPr>
      <t>Al</t>
    </r>
  </si>
  <si>
    <r>
      <t>Na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O (wt%)</t>
    </r>
  </si>
  <si>
    <r>
      <t>SiO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 xml:space="preserve"> (wt%)</t>
    </r>
  </si>
  <si>
    <r>
      <t>X</t>
    </r>
    <r>
      <rPr>
        <b/>
        <vertAlign val="subscript"/>
        <sz val="11"/>
        <color rgb="FF000000"/>
        <rFont val="Calibri"/>
        <family val="2"/>
        <scheme val="minor"/>
      </rPr>
      <t>Ti</t>
    </r>
  </si>
  <si>
    <r>
      <t>X</t>
    </r>
    <r>
      <rPr>
        <b/>
        <vertAlign val="subscript"/>
        <sz val="11"/>
        <color rgb="FF000000"/>
        <rFont val="Calibri"/>
        <family val="2"/>
        <scheme val="minor"/>
      </rPr>
      <t>an</t>
    </r>
  </si>
  <si>
    <r>
      <t>X</t>
    </r>
    <r>
      <rPr>
        <vertAlign val="subscript"/>
        <sz val="11"/>
        <color rgb="FF000000"/>
        <rFont val="Calibri"/>
        <family val="2"/>
        <scheme val="minor"/>
      </rPr>
      <t xml:space="preserve">Al </t>
    </r>
    <r>
      <rPr>
        <sz val="11"/>
        <color rgb="FF000000"/>
        <rFont val="Calibri"/>
        <family val="2"/>
        <scheme val="minor"/>
      </rPr>
      <t xml:space="preserve">=  </t>
    </r>
    <r>
      <rPr>
        <i/>
        <sz val="11"/>
        <color rgb="FF000000"/>
        <rFont val="Calibri"/>
        <family val="2"/>
        <scheme val="minor"/>
      </rPr>
      <t>X</t>
    </r>
    <r>
      <rPr>
        <vertAlign val="subscript"/>
        <sz val="11"/>
        <color rgb="FF000000"/>
        <rFont val="Calibri"/>
        <family val="2"/>
        <scheme val="minor"/>
      </rPr>
      <t>AlM2</t>
    </r>
    <r>
      <rPr>
        <sz val="11"/>
        <color rgb="FF000000"/>
        <rFont val="Calibri"/>
        <family val="2"/>
        <scheme val="minor"/>
      </rPr>
      <t xml:space="preserve"> (octahedral)</t>
    </r>
  </si>
  <si>
    <t>Table S1. Representative EPMA results for solid solution minerals. Major element oxide compositions are given in wt%. Calculated mineral modal proportions in vol%. End-member proportions and selected oxide compositions for solid-solution minerals.</t>
  </si>
  <si>
    <t>End-member proportions and selected oxide compositions for solid-solution minerals</t>
  </si>
  <si>
    <r>
      <t>X</t>
    </r>
    <r>
      <rPr>
        <vertAlign val="subscript"/>
        <sz val="11"/>
        <color rgb="FF000000"/>
        <rFont val="Calibri"/>
        <family val="2"/>
        <scheme val="minor"/>
      </rPr>
      <t>alm</t>
    </r>
    <r>
      <rPr>
        <sz val="11"/>
        <color rgb="FF000000"/>
        <rFont val="Calibri"/>
        <family val="2"/>
        <scheme val="minor"/>
      </rPr>
      <t xml:space="preserve"> = Fe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>/(Fe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Mg + Ca + Mn)</t>
    </r>
  </si>
  <si>
    <r>
      <t>X</t>
    </r>
    <r>
      <rPr>
        <vertAlign val="subscript"/>
        <sz val="11"/>
        <color rgb="FF000000"/>
        <rFont val="Calibri"/>
        <family val="2"/>
        <scheme val="minor"/>
      </rPr>
      <t>py</t>
    </r>
    <r>
      <rPr>
        <sz val="11"/>
        <color rgb="FF000000"/>
        <rFont val="Calibri"/>
        <family val="2"/>
        <scheme val="minor"/>
      </rPr>
      <t xml:space="preserve"> = Mg/(Fe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Mg + Ca + Mn)</t>
    </r>
  </si>
  <si>
    <r>
      <t>X</t>
    </r>
    <r>
      <rPr>
        <vertAlign val="subscript"/>
        <sz val="11"/>
        <color rgb="FF000000"/>
        <rFont val="Calibri"/>
        <family val="2"/>
        <scheme val="minor"/>
      </rPr>
      <t>sps</t>
    </r>
    <r>
      <rPr>
        <sz val="11"/>
        <color rgb="FF000000"/>
        <rFont val="Calibri"/>
        <family val="2"/>
        <scheme val="minor"/>
      </rPr>
      <t xml:space="preserve"> = Mn/(Fe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Mg + Ca + Mn)</t>
    </r>
  </si>
  <si>
    <r>
      <t>X</t>
    </r>
    <r>
      <rPr>
        <vertAlign val="subscript"/>
        <sz val="11"/>
        <color rgb="FF000000"/>
        <rFont val="Calibri"/>
        <family val="2"/>
        <scheme val="minor"/>
      </rPr>
      <t>grs</t>
    </r>
    <r>
      <rPr>
        <sz val="11"/>
        <color rgb="FF000000"/>
        <rFont val="Calibri"/>
        <family val="2"/>
        <scheme val="minor"/>
      </rPr>
      <t xml:space="preserve"> = Ca/(Fe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Mg + Ca + Mn)</t>
    </r>
  </si>
  <si>
    <r>
      <t>X</t>
    </r>
    <r>
      <rPr>
        <vertAlign val="subscript"/>
        <sz val="11"/>
        <color rgb="FF000000"/>
        <rFont val="Calibri"/>
        <family val="2"/>
        <scheme val="minor"/>
      </rPr>
      <t>Fe</t>
    </r>
    <r>
      <rPr>
        <sz val="11"/>
        <color rgb="FF000000"/>
        <rFont val="Calibri"/>
        <family val="2"/>
        <scheme val="minor"/>
      </rPr>
      <t xml:space="preserve"> = Fe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>/(Fe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Mg)</t>
    </r>
  </si>
  <si>
    <r>
      <t>X</t>
    </r>
    <r>
      <rPr>
        <vertAlign val="subscript"/>
        <sz val="11"/>
        <color rgb="FF000000"/>
        <rFont val="Calibri"/>
        <family val="2"/>
        <scheme val="minor"/>
      </rPr>
      <t>an</t>
    </r>
    <r>
      <rPr>
        <sz val="11"/>
        <color rgb="FF000000"/>
        <rFont val="Calibri"/>
        <family val="2"/>
        <scheme val="minor"/>
      </rPr>
      <t xml:space="preserve"> = Ca/(Ca + Na)</t>
    </r>
  </si>
  <si>
    <r>
      <t>X</t>
    </r>
    <r>
      <rPr>
        <vertAlign val="subscript"/>
        <sz val="11"/>
        <color rgb="FF000000"/>
        <rFont val="Calibri"/>
        <family val="2"/>
        <scheme val="minor"/>
      </rPr>
      <t xml:space="preserve">Ti </t>
    </r>
    <r>
      <rPr>
        <sz val="11"/>
        <color rgb="FF000000"/>
        <rFont val="Calibri"/>
        <family val="2"/>
        <scheme val="minor"/>
      </rPr>
      <t xml:space="preserve">=  </t>
    </r>
    <r>
      <rPr>
        <i/>
        <sz val="11"/>
        <color rgb="FF000000"/>
        <rFont val="Calibri"/>
        <family val="2"/>
        <scheme val="minor"/>
      </rPr>
      <t>X</t>
    </r>
    <r>
      <rPr>
        <vertAlign val="subscript"/>
        <sz val="11"/>
        <color rgb="FF000000"/>
        <rFont val="Calibri"/>
        <family val="2"/>
        <scheme val="minor"/>
      </rPr>
      <t>TiM2</t>
    </r>
    <r>
      <rPr>
        <sz val="11"/>
        <color rgb="FF000000"/>
        <rFont val="Calibri"/>
        <family val="2"/>
        <scheme val="minor"/>
      </rPr>
      <t xml:space="preserve"> (octahedral);</t>
    </r>
  </si>
  <si>
    <t>spot no.</t>
  </si>
  <si>
    <t>± 2σ </t>
  </si>
  <si>
    <t>Future Industries Institute, University of South Australia</t>
  </si>
  <si>
    <t>Teledyne Photon Machines Iridia ArF Excimer laser-ablation system</t>
  </si>
  <si>
    <t>line scan</t>
  </si>
  <si>
    <t>10 (square)</t>
  </si>
  <si>
    <t>~15</t>
  </si>
  <si>
    <t>TOFWERK icpTOF R</t>
  </si>
  <si>
    <t>0.91 L/min</t>
  </si>
  <si>
    <t>0.6 L/min</t>
  </si>
  <si>
    <t>2 mL/min</t>
  </si>
  <si>
    <t>TOF acquisition (33 kHz sampling rate)</t>
  </si>
  <si>
    <t>Mass range (amu)</t>
  </si>
  <si>
    <t>6-238</t>
  </si>
  <si>
    <t>Signal integration period per pulse (ms)</t>
  </si>
  <si>
    <t>Polished mount</t>
  </si>
  <si>
    <t>68319 (coarse-grained, session one), 68319 (fine-grained, session two)</t>
  </si>
  <si>
    <t>22/01/2022 (session one), 11/12/2023 (session two)</t>
  </si>
  <si>
    <t>3.9 (session one), 4.7 (session two)</t>
  </si>
  <si>
    <t>30 (primary reference material), 43 &amp; 100 ('pseudo-primary' and secondary reference materials), 120 &amp; 173 (unknowns)</t>
  </si>
  <si>
    <t>Polished mount, rock blocks</t>
  </si>
  <si>
    <t>Uncorrected</t>
  </si>
  <si>
    <t>Fractionation correction to 'pseudo-primary' ref</t>
  </si>
  <si>
    <t>Isotopic ratio</t>
  </si>
  <si>
    <r>
      <t>176</t>
    </r>
    <r>
      <rPr>
        <b/>
        <sz val="11"/>
        <color theme="1"/>
        <rFont val="Calibri"/>
        <family val="2"/>
      </rPr>
      <t>Lu/</t>
    </r>
  </si>
  <si>
    <t>± 2σ</t>
  </si>
  <si>
    <r>
      <t>177</t>
    </r>
    <r>
      <rPr>
        <b/>
        <sz val="11"/>
        <color theme="1"/>
        <rFont val="Calibri"/>
        <family val="2"/>
      </rPr>
      <t>Hf/</t>
    </r>
  </si>
  <si>
    <t>Ca43</t>
  </si>
  <si>
    <r>
      <t>176</t>
    </r>
    <r>
      <rPr>
        <b/>
        <sz val="11"/>
        <color theme="1"/>
        <rFont val="Calibri"/>
        <family val="2"/>
      </rPr>
      <t>Hf</t>
    </r>
  </si>
  <si>
    <t>ISOTOPIC OUTLIER</t>
  </si>
  <si>
    <t>BP1 - 10</t>
  </si>
  <si>
    <t>BP1 - 11</t>
  </si>
  <si>
    <t>BP1 - 12</t>
  </si>
  <si>
    <t>BP1 - 13</t>
  </si>
  <si>
    <t>BP1 - 14</t>
  </si>
  <si>
    <t>BP1 - 15</t>
  </si>
  <si>
    <t>BP1 - 16</t>
  </si>
  <si>
    <t>BP1 - 17</t>
  </si>
  <si>
    <t>BP1 - 18</t>
  </si>
  <si>
    <t>BP1 - 19</t>
  </si>
  <si>
    <t>BP1 - 20</t>
  </si>
  <si>
    <t>BP1 - 21</t>
  </si>
  <si>
    <t>BP1 - 22</t>
  </si>
  <si>
    <t>BP1 - 23</t>
  </si>
  <si>
    <t>BP1 - 24</t>
  </si>
  <si>
    <t>BP1 - 25</t>
  </si>
  <si>
    <t>ZRN-MNZ INCL</t>
  </si>
  <si>
    <t>POOR SIGNAL/ISOTOPIC OUTLIER</t>
  </si>
  <si>
    <t>ZRN INCL</t>
  </si>
  <si>
    <t>MNZ INCL</t>
  </si>
  <si>
    <t>ZRN-MNZ-RT INCL</t>
  </si>
  <si>
    <t>Table S5. LA–ICP–MS/MS Lu–Hf isotope results for garnet. Major and trace-element data for a small selection of isotopes is provided. Data is also provided for primary reference material NIST-610, 'pseudo-primary' reference material Hogsbo, and secondary reference material Black Point.</t>
  </si>
  <si>
    <t>session 1</t>
  </si>
  <si>
    <t>NIST gnt - 17</t>
  </si>
  <si>
    <t>NIST gnt - 18</t>
  </si>
  <si>
    <t>NIST gnt - 12</t>
  </si>
  <si>
    <t>NIST gnt - 15</t>
  </si>
  <si>
    <t>NIST gnt - 21</t>
  </si>
  <si>
    <t>NIST gnt - 16</t>
  </si>
  <si>
    <t>NIST gnt - 2</t>
  </si>
  <si>
    <t>NIST gnt - 20</t>
  </si>
  <si>
    <t>NIST gnt - 1</t>
  </si>
  <si>
    <t>NIST gnt - 19</t>
  </si>
  <si>
    <t>NIST gnt - 13</t>
  </si>
  <si>
    <t>NIST gnt - 3</t>
  </si>
  <si>
    <t>NIST gnt - 11</t>
  </si>
  <si>
    <t>NIST gnt - 9</t>
  </si>
  <si>
    <t>NIST gnt - 8</t>
  </si>
  <si>
    <t>NIST gnt - 7</t>
  </si>
  <si>
    <t>NIST gnt - 6</t>
  </si>
  <si>
    <t>NIST gnt - 10</t>
  </si>
  <si>
    <t>NIST gnt - 5</t>
  </si>
  <si>
    <t>NIST gnt - 14</t>
  </si>
  <si>
    <t>NIST gnt - 22</t>
  </si>
  <si>
    <t>NIST gnt - 4</t>
  </si>
  <si>
    <t>NIST gnt - 24</t>
  </si>
  <si>
    <t>NIST gnt - 23</t>
  </si>
  <si>
    <t>Hogsbo-8_rim_grt - 9</t>
  </si>
  <si>
    <t>Hogsbo-8_rim_grt - 8</t>
  </si>
  <si>
    <t>Hogsbo-8_rim_grt - 7</t>
  </si>
  <si>
    <t>Hogsbo-8_rim_grt - 6</t>
  </si>
  <si>
    <t>Hogsbo-8_rim_grt - 5</t>
  </si>
  <si>
    <t>Hogsbo-8_rim_grt - 40</t>
  </si>
  <si>
    <t>Hogsbo-8_rim_grt - 4</t>
  </si>
  <si>
    <t>Hogsbo-8_rim_grt - 39</t>
  </si>
  <si>
    <t>Hogsbo-8_rim_grt - 38</t>
  </si>
  <si>
    <t>Hogsbo-8_rim_grt - 37</t>
  </si>
  <si>
    <t>Hogsbo-8_rim_grt - 36</t>
  </si>
  <si>
    <t>Hogsbo-8_rim_grt - 35</t>
  </si>
  <si>
    <t>Hogsbo-8_rim_grt - 34</t>
  </si>
  <si>
    <t>Hogsbo-8_rim_grt - 33</t>
  </si>
  <si>
    <t>Hogsbo-8_rim_grt - 32</t>
  </si>
  <si>
    <t>Hogsbo-8_rim_grt - 31</t>
  </si>
  <si>
    <t>Hogsbo-8_rim_grt - 30</t>
  </si>
  <si>
    <t>Hogsbo-8_rim_grt - 3</t>
  </si>
  <si>
    <t>Hogsbo-8_rim_grt - 29</t>
  </si>
  <si>
    <t>Hogsbo-8_rim_grt - 28</t>
  </si>
  <si>
    <t>Hogsbo-8_rim_grt - 27</t>
  </si>
  <si>
    <t>Hogsbo-8_rim_grt - 26</t>
  </si>
  <si>
    <t>Hogsbo-8_rim_grt - 25</t>
  </si>
  <si>
    <t>Hogsbo-8_rim_grt - 24</t>
  </si>
  <si>
    <t>Hogsbo-8_rim_grt - 23</t>
  </si>
  <si>
    <t>Hogsbo-8_rim_grt - 22</t>
  </si>
  <si>
    <t>Hogsbo-8_rim_grt - 21</t>
  </si>
  <si>
    <t>Hogsbo-8_rim_grt - 20</t>
  </si>
  <si>
    <t>Hogsbo-8_rim_grt - 2</t>
  </si>
  <si>
    <t>Hogsbo-8_rim_grt - 19</t>
  </si>
  <si>
    <t>Hogsbo-8_rim_grt - 18</t>
  </si>
  <si>
    <t>Hogsbo-8_rim_grt - 17</t>
  </si>
  <si>
    <t>Hogsbo-8_rim_grt - 16</t>
  </si>
  <si>
    <t>Hogsbo-8_rim_grt - 15</t>
  </si>
  <si>
    <t>Hogsbo-8_rim_grt - 14</t>
  </si>
  <si>
    <t>Hogsbo-8_rim_grt - 13</t>
  </si>
  <si>
    <t>Hogsbo-8_rim_grt - 12</t>
  </si>
  <si>
    <t>Hogsbo-8_rim_grt - 11</t>
  </si>
  <si>
    <t>Hogsbo-8_rim_grt - 10</t>
  </si>
  <si>
    <t>Hogsbo-8_rim_grt - 1</t>
  </si>
  <si>
    <t>Hogsbo-8_core_grt - 9</t>
  </si>
  <si>
    <t>Hogsbo-8_core_grt - 8</t>
  </si>
  <si>
    <t>Hogsbo-8_core_grt - 7</t>
  </si>
  <si>
    <t>Hogsbo-8_core_grt - 6</t>
  </si>
  <si>
    <t>Hogsbo-8_core_grt - 5</t>
  </si>
  <si>
    <t>Hogsbo-8_core_grt - 41</t>
  </si>
  <si>
    <t>Hogsbo-8_core_grt - 40</t>
  </si>
  <si>
    <t>Hogsbo-8_core_grt - 4</t>
  </si>
  <si>
    <t>Hogsbo-8_core_grt - 39</t>
  </si>
  <si>
    <t>Hogsbo-8_core_grt - 38</t>
  </si>
  <si>
    <t>Hogsbo-8_core_grt - 37</t>
  </si>
  <si>
    <t>Hogsbo-8_core_grt - 36</t>
  </si>
  <si>
    <t>Hogsbo-8_core_grt - 35</t>
  </si>
  <si>
    <t>Hogsbo-8_core_grt - 34</t>
  </si>
  <si>
    <t>Hogsbo-8_core_grt - 33</t>
  </si>
  <si>
    <t>Hogsbo-8_core_grt - 32</t>
  </si>
  <si>
    <t>Hogsbo-8_core_grt - 31</t>
  </si>
  <si>
    <t>Hogsbo-8_core_grt - 30</t>
  </si>
  <si>
    <t>Hogsbo-8_core_grt - 3</t>
  </si>
  <si>
    <t>Hogsbo-8_core_grt - 29</t>
  </si>
  <si>
    <t>Hogsbo-8_core_grt - 28</t>
  </si>
  <si>
    <t>Hogsbo-8_core_grt - 27</t>
  </si>
  <si>
    <t>Hogsbo-8_core_grt - 26</t>
  </si>
  <si>
    <t>Hogsbo-8_core_grt - 25</t>
  </si>
  <si>
    <t>Hogsbo-8_core_grt - 24</t>
  </si>
  <si>
    <t>Hogsbo-8_core_grt - 23</t>
  </si>
  <si>
    <t>Hogsbo-8_core_grt - 22</t>
  </si>
  <si>
    <t>Hogsbo-8_core_grt - 21</t>
  </si>
  <si>
    <t>Hogsbo-8_core_grt - 20</t>
  </si>
  <si>
    <t>Hogsbo-8_core_grt - 2</t>
  </si>
  <si>
    <t>Hogsbo-8_core_grt - 19</t>
  </si>
  <si>
    <t>Hogsbo-8_core_grt - 18</t>
  </si>
  <si>
    <t>Hogsbo-8_core_grt - 17</t>
  </si>
  <si>
    <t>Hogsbo-8_core_grt - 16</t>
  </si>
  <si>
    <t>Hogsbo-8_core_grt - 15</t>
  </si>
  <si>
    <t>Hogsbo-8_core_grt - 14</t>
  </si>
  <si>
    <t>Hogsbo-8_core_grt - 13</t>
  </si>
  <si>
    <t>Hogsbo-8_core_grt - 12</t>
  </si>
  <si>
    <t>Hogsbo-8_core_grt - 11</t>
  </si>
  <si>
    <t>Hogsbo-8_core_grt - 10</t>
  </si>
  <si>
    <t>Hogsbo-8_core_grt - 1</t>
  </si>
  <si>
    <t>Hogsbo-7_rim_grt - 9</t>
  </si>
  <si>
    <t>Hogsbo-7_rim_grt - 8</t>
  </si>
  <si>
    <t>Hogsbo-7_rim_grt - 7</t>
  </si>
  <si>
    <t>Hogsbo-7_rim_grt - 6</t>
  </si>
  <si>
    <t>Hogsbo-7_rim_grt - 5</t>
  </si>
  <si>
    <t>Hogsbo-7_rim_grt - 40</t>
  </si>
  <si>
    <t>Hogsbo-7_rim_grt - 4</t>
  </si>
  <si>
    <t>Hogsbo-7_rim_grt - 39</t>
  </si>
  <si>
    <t>Hogsbo-7_rim_grt - 38</t>
  </si>
  <si>
    <t>Hogsbo-7_rim_grt - 37</t>
  </si>
  <si>
    <t>Hogsbo-7_rim_grt - 36</t>
  </si>
  <si>
    <t>Hogsbo-7_rim_grt - 35</t>
  </si>
  <si>
    <t>Hogsbo-7_rim_grt - 34</t>
  </si>
  <si>
    <t>Hogsbo-7_rim_grt - 33</t>
  </si>
  <si>
    <t>Hogsbo-7_rim_grt - 32</t>
  </si>
  <si>
    <t>Hogsbo-7_rim_grt - 31</t>
  </si>
  <si>
    <t>Hogsbo-7_rim_grt - 30</t>
  </si>
  <si>
    <t>Hogsbo-7_rim_grt - 3</t>
  </si>
  <si>
    <t>Hogsbo-7_rim_grt - 29</t>
  </si>
  <si>
    <t>Hogsbo-7_rim_grt - 28</t>
  </si>
  <si>
    <t>Hogsbo-7_rim_grt - 27</t>
  </si>
  <si>
    <t>Hogsbo-7_rim_grt - 26</t>
  </si>
  <si>
    <t>Hogsbo-7_rim_grt - 25</t>
  </si>
  <si>
    <t>Hogsbo-7_rim_grt - 24</t>
  </si>
  <si>
    <t>Hogsbo-7_rim_grt - 23</t>
  </si>
  <si>
    <t>Hogsbo-7_rim_grt - 22</t>
  </si>
  <si>
    <t>Hogsbo-7_rim_grt - 21</t>
  </si>
  <si>
    <t>Hogsbo-7_rim_grt - 20</t>
  </si>
  <si>
    <t>Hogsbo-7_rim_grt - 2</t>
  </si>
  <si>
    <t>Hogsbo-7_rim_grt - 19</t>
  </si>
  <si>
    <t>Hogsbo-7_rim_grt - 18</t>
  </si>
  <si>
    <t>Hogsbo-7_rim_grt - 17</t>
  </si>
  <si>
    <t>Hogsbo-7_rim_grt - 16</t>
  </si>
  <si>
    <t>Hogsbo-7_rim_grt - 15</t>
  </si>
  <si>
    <t>Hogsbo-7_rim_grt - 14</t>
  </si>
  <si>
    <t>Hogsbo-7_rim_grt - 13</t>
  </si>
  <si>
    <t>Hogsbo-7_rim_grt - 12</t>
  </si>
  <si>
    <t>Hogsbo-7_rim_grt - 11</t>
  </si>
  <si>
    <t>Hogsbo-7_rim_grt - 10</t>
  </si>
  <si>
    <t>Hogsbo-7_rim_grt - 1</t>
  </si>
  <si>
    <t>Hogsbo-7_core_grt - 9</t>
  </si>
  <si>
    <t>Hogsbo-7_core_grt - 8</t>
  </si>
  <si>
    <t>Hogsbo-7_core_grt - 7</t>
  </si>
  <si>
    <t>Hogsbo-7_core_grt - 6</t>
  </si>
  <si>
    <t>Hogsbo-7_core_grt - 5</t>
  </si>
  <si>
    <t>Hogsbo-7_core_grt - 40</t>
  </si>
  <si>
    <t>Hogsbo-7_core_grt - 4</t>
  </si>
  <si>
    <t>Hogsbo-7_core_grt - 39</t>
  </si>
  <si>
    <t>Hogsbo-7_core_grt - 38</t>
  </si>
  <si>
    <t>Hogsbo-7_core_grt - 37</t>
  </si>
  <si>
    <t>Hogsbo-7_core_grt - 36</t>
  </si>
  <si>
    <t>Hogsbo-7_core_grt - 35</t>
  </si>
  <si>
    <t>Hogsbo-7_core_grt - 34</t>
  </si>
  <si>
    <t>Hogsbo-7_core_grt - 33</t>
  </si>
  <si>
    <t>Hogsbo-7_core_grt - 32</t>
  </si>
  <si>
    <t>Hogsbo-7_core_grt - 31</t>
  </si>
  <si>
    <t>Hogsbo-7_core_grt - 30</t>
  </si>
  <si>
    <t>Hogsbo-7_core_grt - 3</t>
  </si>
  <si>
    <t>Hogsbo-7_core_grt - 29</t>
  </si>
  <si>
    <t>Hogsbo-7_core_grt - 28</t>
  </si>
  <si>
    <t>Hogsbo-7_core_grt - 27</t>
  </si>
  <si>
    <t>Hogsbo-7_core_grt - 26</t>
  </si>
  <si>
    <t>Hogsbo-7_core_grt - 25</t>
  </si>
  <si>
    <t>Hogsbo-7_core_grt - 24</t>
  </si>
  <si>
    <t>Hogsbo-7_core_grt - 23</t>
  </si>
  <si>
    <t>Hogsbo-7_core_grt - 22</t>
  </si>
  <si>
    <t>Hogsbo-7_core_grt - 21</t>
  </si>
  <si>
    <t>Hogsbo-7_core_grt - 20</t>
  </si>
  <si>
    <t>Hogsbo-7_core_grt - 2</t>
  </si>
  <si>
    <t>Hogsbo-7_core_grt - 19</t>
  </si>
  <si>
    <t>Hogsbo-7_core_grt - 18</t>
  </si>
  <si>
    <t>Hogsbo-7_core_grt - 17</t>
  </si>
  <si>
    <t>Hogsbo-7_core_grt - 16</t>
  </si>
  <si>
    <t>Hogsbo-7_core_grt - 15</t>
  </si>
  <si>
    <t>Hogsbo-7_core_grt - 14</t>
  </si>
  <si>
    <t>Hogsbo-7_core_grt - 13</t>
  </si>
  <si>
    <t>Hogsbo-7_core_grt - 12</t>
  </si>
  <si>
    <t>Hogsbo-7_core_grt - 11</t>
  </si>
  <si>
    <t>Hogsbo-7_core_grt - 10</t>
  </si>
  <si>
    <t>Hogsbo-7_core_grt - 1</t>
  </si>
  <si>
    <t>Hogsbo extra - 6</t>
  </si>
  <si>
    <t>Hogsbo extra - 5</t>
  </si>
  <si>
    <t>Hogsbo extra - 4</t>
  </si>
  <si>
    <t>Hogsbo extra - 3</t>
  </si>
  <si>
    <t>Hogsbo extra - 2</t>
  </si>
  <si>
    <t>Hogsbo extra - 1</t>
  </si>
  <si>
    <t>Hogsbo - 9</t>
  </si>
  <si>
    <t>Hogsbo - 8</t>
  </si>
  <si>
    <t>Hogsbo - 7</t>
  </si>
  <si>
    <t>Hogsbo - 6</t>
  </si>
  <si>
    <t>Hogsbo - 5</t>
  </si>
  <si>
    <t>Hogsbo - 4</t>
  </si>
  <si>
    <t>Hogsbo - 3</t>
  </si>
  <si>
    <t>Hogsbo - 2</t>
  </si>
  <si>
    <t>Hogsbo - 12</t>
  </si>
  <si>
    <t>Hogsbo - 11</t>
  </si>
  <si>
    <t>Hogsbo - 10</t>
  </si>
  <si>
    <t>Hogsbo - 1</t>
  </si>
  <si>
    <t>BP1 rim - 9</t>
  </si>
  <si>
    <t>BP1 rim - 8</t>
  </si>
  <si>
    <t>BP1 rim - 7</t>
  </si>
  <si>
    <t>BP1 rim - 6</t>
  </si>
  <si>
    <t>BP1 rim - 5</t>
  </si>
  <si>
    <t>BP1 rim - 4</t>
  </si>
  <si>
    <t>BP1 rim - 3</t>
  </si>
  <si>
    <t>BP1 rim - 2</t>
  </si>
  <si>
    <t>BP1 rim - 12</t>
  </si>
  <si>
    <t>BP1 rim - 11</t>
  </si>
  <si>
    <t>BP1 rim - 10</t>
  </si>
  <si>
    <t>BP1 rim - 1</t>
  </si>
  <si>
    <t>BP1 core - 9</t>
  </si>
  <si>
    <t>BP1 core - 8</t>
  </si>
  <si>
    <t>BP1 core - 7</t>
  </si>
  <si>
    <t>BP1 core - 6</t>
  </si>
  <si>
    <t>BP1 core - 5</t>
  </si>
  <si>
    <t>BP1 core - 4</t>
  </si>
  <si>
    <t>BP1 core - 3</t>
  </si>
  <si>
    <t>BP1 core - 2</t>
  </si>
  <si>
    <t>BP1 core - 12</t>
  </si>
  <si>
    <t>BP1 core - 11</t>
  </si>
  <si>
    <t>BP1 core - 10</t>
  </si>
  <si>
    <t>BP1 core - 1</t>
  </si>
  <si>
    <t>Nye Bay_68319_grt - 99</t>
  </si>
  <si>
    <t>Nye Bay_68319_grt - 98</t>
  </si>
  <si>
    <t>Nye Bay_68319_grt - 97</t>
  </si>
  <si>
    <t>Nye Bay_68319_grt - 96</t>
  </si>
  <si>
    <t>Nye Bay_68319_grt - 95</t>
  </si>
  <si>
    <t>Nye Bay_68319_grt - 94</t>
  </si>
  <si>
    <t>Nye Bay_68319_grt - 93</t>
  </si>
  <si>
    <t>Nye Bay_68319_grt - 92</t>
  </si>
  <si>
    <t>Nye Bay_68319_grt - 91</t>
  </si>
  <si>
    <t>Nye Bay_68319_grt - 90</t>
  </si>
  <si>
    <t>Nye Bay_68319_grt - 9</t>
  </si>
  <si>
    <t>Nye Bay_68319_grt - 89</t>
  </si>
  <si>
    <t>Nye Bay_68319_grt - 88</t>
  </si>
  <si>
    <t>Nye Bay_68319_grt - 87</t>
  </si>
  <si>
    <t>Nye Bay_68319_grt - 86</t>
  </si>
  <si>
    <t>Nye Bay_68319_grt - 85</t>
  </si>
  <si>
    <t>Nye Bay_68319_grt - 84</t>
  </si>
  <si>
    <t>Nye Bay_68319_grt - 83</t>
  </si>
  <si>
    <t>Nye Bay_68319_grt - 82</t>
  </si>
  <si>
    <t>Nye Bay_68319_grt - 81</t>
  </si>
  <si>
    <t>Nye Bay_68319_grt - 80</t>
  </si>
  <si>
    <t>Nye Bay_68319_grt - 8</t>
  </si>
  <si>
    <t>Nye Bay_68319_grt - 79</t>
  </si>
  <si>
    <t>Nye Bay_68319_grt - 78</t>
  </si>
  <si>
    <t>Nye Bay_68319_grt - 77</t>
  </si>
  <si>
    <t>Nye Bay_68319_grt - 76</t>
  </si>
  <si>
    <t>Nye Bay_68319_grt - 75</t>
  </si>
  <si>
    <t>Nye Bay_68319_grt - 74</t>
  </si>
  <si>
    <t>Nye Bay_68319_grt - 73</t>
  </si>
  <si>
    <t>Nye Bay_68319_grt - 72</t>
  </si>
  <si>
    <t>Nye Bay_68319_grt - 71</t>
  </si>
  <si>
    <t>Nye Bay_68319_grt - 70</t>
  </si>
  <si>
    <t>Nye Bay_68319_grt - 7</t>
  </si>
  <si>
    <t>Nye Bay_68319_grt - 69</t>
  </si>
  <si>
    <t>Nye Bay_68319_grt - 68</t>
  </si>
  <si>
    <t>Nye Bay_68319_grt - 67</t>
  </si>
  <si>
    <t>Nye Bay_68319_grt - 66</t>
  </si>
  <si>
    <t>Nye Bay_68319_grt - 65</t>
  </si>
  <si>
    <t>Nye Bay_68319_grt - 64</t>
  </si>
  <si>
    <t>Nye Bay_68319_grt - 63</t>
  </si>
  <si>
    <t>Nye Bay_68319_grt - 62</t>
  </si>
  <si>
    <t>Nye Bay_68319_grt - 61</t>
  </si>
  <si>
    <t>Nye Bay_68319_grt - 60</t>
  </si>
  <si>
    <t>Nye Bay_68319_grt - 6</t>
  </si>
  <si>
    <t>Nye Bay_68319_grt - 59</t>
  </si>
  <si>
    <t>Nye Bay_68319_grt - 58</t>
  </si>
  <si>
    <t>Nye Bay_68319_grt - 57</t>
  </si>
  <si>
    <t>Nye Bay_68319_grt - 56</t>
  </si>
  <si>
    <t>Nye Bay_68319_grt - 55</t>
  </si>
  <si>
    <t>Nye Bay_68319_grt - 54</t>
  </si>
  <si>
    <t>Nye Bay_68319_grt - 53</t>
  </si>
  <si>
    <t>Nye Bay_68319_grt - 52</t>
  </si>
  <si>
    <t>Nye Bay_68319_grt - 51</t>
  </si>
  <si>
    <t>Nye Bay_68319_grt - 50</t>
  </si>
  <si>
    <t>Nye Bay_68319_grt - 5</t>
  </si>
  <si>
    <t>Nye Bay_68319_grt - 49</t>
  </si>
  <si>
    <t>Nye Bay_68319_grt - 48</t>
  </si>
  <si>
    <t>Nye Bay_68319_grt - 47</t>
  </si>
  <si>
    <t>Nye Bay_68319_grt - 46</t>
  </si>
  <si>
    <t>Nye Bay_68319_grt - 45</t>
  </si>
  <si>
    <t>Nye Bay_68319_grt - 44</t>
  </si>
  <si>
    <t>Nye Bay_68319_grt - 43</t>
  </si>
  <si>
    <t>Nye Bay_68319_grt - 42</t>
  </si>
  <si>
    <t>Nye Bay_68319_grt - 41</t>
  </si>
  <si>
    <t>Nye Bay_68319_grt - 40</t>
  </si>
  <si>
    <t>Nye Bay_68319_grt - 4</t>
  </si>
  <si>
    <t>Nye Bay_68319_grt - 39</t>
  </si>
  <si>
    <t>Nye Bay_68319_grt - 38</t>
  </si>
  <si>
    <t>Nye Bay_68319_grt - 37</t>
  </si>
  <si>
    <t>Nye Bay_68319_grt - 36</t>
  </si>
  <si>
    <t>Nye Bay_68319_grt - 35</t>
  </si>
  <si>
    <t>Nye Bay_68319_grt - 34</t>
  </si>
  <si>
    <t>Nye Bay_68319_grt - 33</t>
  </si>
  <si>
    <t>Nye Bay_68319_grt - 32</t>
  </si>
  <si>
    <t>Nye Bay_68319_grt - 31</t>
  </si>
  <si>
    <t>Nye Bay_68319_grt - 30</t>
  </si>
  <si>
    <t>Nye Bay_68319_grt - 3</t>
  </si>
  <si>
    <t>Nye Bay_68319_grt - 29</t>
  </si>
  <si>
    <t>Nye Bay_68319_grt - 28</t>
  </si>
  <si>
    <t>Nye Bay_68319_grt - 27</t>
  </si>
  <si>
    <t>Nye Bay_68319_grt - 26</t>
  </si>
  <si>
    <t>Nye Bay_68319_grt - 25</t>
  </si>
  <si>
    <t>Nye Bay_68319_grt - 24</t>
  </si>
  <si>
    <t>Nye Bay_68319_grt - 23</t>
  </si>
  <si>
    <t>Nye Bay_68319_grt - 22</t>
  </si>
  <si>
    <t>Nye Bay_68319_grt - 21</t>
  </si>
  <si>
    <t>Nye Bay_68319_grt - 20</t>
  </si>
  <si>
    <t>Nye Bay_68319_grt - 2</t>
  </si>
  <si>
    <t>Nye Bay_68319_grt - 19</t>
  </si>
  <si>
    <t>Nye Bay_68319_grt - 18</t>
  </si>
  <si>
    <t>Nye Bay_68319_grt - 17</t>
  </si>
  <si>
    <t>Nye Bay_68319_grt - 16</t>
  </si>
  <si>
    <t>Nye Bay_68319_grt - 15</t>
  </si>
  <si>
    <t>Nye Bay_68319_grt - 14</t>
  </si>
  <si>
    <t>Nye Bay_68319_grt - 13</t>
  </si>
  <si>
    <t>Nye Bay_68319_grt - 12</t>
  </si>
  <si>
    <t>Nye Bay_68319_grt - 11</t>
  </si>
  <si>
    <t>Nye Bay_68319_grt - 108</t>
  </si>
  <si>
    <t>Nye Bay_68319_grt - 107</t>
  </si>
  <si>
    <t>Nye Bay_68319_grt - 106</t>
  </si>
  <si>
    <t>Nye Bay_68319_grt - 105</t>
  </si>
  <si>
    <t>Nye Bay_68319_grt - 104</t>
  </si>
  <si>
    <t>Nye Bay_68319_grt - 103</t>
  </si>
  <si>
    <t>Nye Bay_68319_grt - 102</t>
  </si>
  <si>
    <t>Nye Bay_68319_grt - 101</t>
  </si>
  <si>
    <t>Nye Bay_68319_grt - 100</t>
  </si>
  <si>
    <t>Nye Bay_68319_grt - 10</t>
  </si>
  <si>
    <t>Nye Bay_68319_grt - 1</t>
  </si>
  <si>
    <t>ZRN-RT INCL</t>
  </si>
  <si>
    <t>session 2</t>
  </si>
  <si>
    <t>NIST610_30 - 18</t>
  </si>
  <si>
    <t>NIST610_30 - 24</t>
  </si>
  <si>
    <t>NIST610_30 - 33</t>
  </si>
  <si>
    <t>NIST610_30 - 28</t>
  </si>
  <si>
    <t>NIST610_30 - 7</t>
  </si>
  <si>
    <t>NIST610_30 - 30</t>
  </si>
  <si>
    <t>NIST610_30 - 34</t>
  </si>
  <si>
    <t>NIST610_30 - 23</t>
  </si>
  <si>
    <t>NIST610_30 - 29</t>
  </si>
  <si>
    <t>NIST610_30 - 9</t>
  </si>
  <si>
    <t>NIST610_30 - 26</t>
  </si>
  <si>
    <t>NIST610_30 - 31</t>
  </si>
  <si>
    <t>NIST610_30 - 5</t>
  </si>
  <si>
    <t>NIST610_30 - 36</t>
  </si>
  <si>
    <t>NIST610_30 - 32</t>
  </si>
  <si>
    <t>NIST610_30 - 1</t>
  </si>
  <si>
    <t>NIST610_30 - 27</t>
  </si>
  <si>
    <t>NIST610_30 - 25</t>
  </si>
  <si>
    <t>NIST610_30 - 17</t>
  </si>
  <si>
    <t>NIST610_30 - 16</t>
  </si>
  <si>
    <t>NIST610_30 - 19</t>
  </si>
  <si>
    <t>NIST610_30 - 2</t>
  </si>
  <si>
    <t>NIST610_30 - 15</t>
  </si>
  <si>
    <t>NIST610_30 - 8</t>
  </si>
  <si>
    <t>NIST610_30 - 11</t>
  </si>
  <si>
    <t>NIST610_30 - 14</t>
  </si>
  <si>
    <t>NIST610_30 - 12</t>
  </si>
  <si>
    <t>NIST610_30 - 21</t>
  </si>
  <si>
    <t>NIST610_30 - 6</t>
  </si>
  <si>
    <t>NIST610_30 - 10</t>
  </si>
  <si>
    <t>NIST610_30 - 35</t>
  </si>
  <si>
    <t>NIST610_30 - 22</t>
  </si>
  <si>
    <t>NIST610_30 - 4</t>
  </si>
  <si>
    <t>NIST610_30 - 3</t>
  </si>
  <si>
    <t>NIST610_30 - 20</t>
  </si>
  <si>
    <t>NIST610_30 - 13</t>
  </si>
  <si>
    <t>HOGSBO-P - 9</t>
  </si>
  <si>
    <t>HOGSBO-P - 8</t>
  </si>
  <si>
    <t>HOGSBO-P - 7</t>
  </si>
  <si>
    <t>HOGSBO-P - 6</t>
  </si>
  <si>
    <t>HOGSBO-P - 5</t>
  </si>
  <si>
    <t>HOGSBO-P - 4</t>
  </si>
  <si>
    <t>HOGSBO-P - 30</t>
  </si>
  <si>
    <t>HOGSBO-P - 3</t>
  </si>
  <si>
    <t>HOGSBO-P - 29</t>
  </si>
  <si>
    <t>HOGSBO-P - 28</t>
  </si>
  <si>
    <t>HOGSBO-P - 27</t>
  </si>
  <si>
    <t>HOGSBO-P - 26</t>
  </si>
  <si>
    <t>HOGSBO-P - 25</t>
  </si>
  <si>
    <t>HOGSBO-P - 24</t>
  </si>
  <si>
    <t>HOGSBO-P - 23</t>
  </si>
  <si>
    <t>HOGSBO-P - 22</t>
  </si>
  <si>
    <t>HOGSBO-P - 21</t>
  </si>
  <si>
    <t>HOGSBO-P - 20</t>
  </si>
  <si>
    <t>HOGSBO-P - 2</t>
  </si>
  <si>
    <t>HOGSBO-P - 19</t>
  </si>
  <si>
    <t>HOGSBO-P - 18</t>
  </si>
  <si>
    <t>HOGSBO-P - 17</t>
  </si>
  <si>
    <t>HOGSBO-P - 16</t>
  </si>
  <si>
    <t>HOGSBO-P - 15</t>
  </si>
  <si>
    <t>HOGSBO-P - 14</t>
  </si>
  <si>
    <t>HOGSBO-P - 13</t>
  </si>
  <si>
    <t>HOGSBO-P - 12</t>
  </si>
  <si>
    <t>HOGSBO-P - 11</t>
  </si>
  <si>
    <t>HOGSBO-P - 10</t>
  </si>
  <si>
    <t>HOGSBO-P - 1</t>
  </si>
  <si>
    <t>BP1 - 9</t>
  </si>
  <si>
    <t>BP1 - 8</t>
  </si>
  <si>
    <t>BP1 - 7</t>
  </si>
  <si>
    <t>BP1 - 6</t>
  </si>
  <si>
    <t>BP1 - 5</t>
  </si>
  <si>
    <t>BP1 - 4</t>
  </si>
  <si>
    <t>BP1 - 3</t>
  </si>
  <si>
    <t>BP1 - 2</t>
  </si>
  <si>
    <t>BP1 - 1</t>
  </si>
  <si>
    <t>68319_GT-FINE - 9</t>
  </si>
  <si>
    <t>68319_GT-FINE - 8</t>
  </si>
  <si>
    <t>68319_GT-FINE - 7</t>
  </si>
  <si>
    <t>68319_GT-FINE - 6</t>
  </si>
  <si>
    <t>68319_GT-FINE - 5</t>
  </si>
  <si>
    <t>68319_GT-FINE - 49</t>
  </si>
  <si>
    <t>68319_GT-FINE - 48</t>
  </si>
  <si>
    <t>68319_GT-FINE - 47</t>
  </si>
  <si>
    <t>68319_GT-FINE - 46</t>
  </si>
  <si>
    <t>68319_GT-FINE - 45</t>
  </si>
  <si>
    <t>68319_GT-FINE - 44</t>
  </si>
  <si>
    <t>68319_GT-FINE - 43</t>
  </si>
  <si>
    <t>68319_GT-FINE - 42</t>
  </si>
  <si>
    <t>68319_GT-FINE - 41</t>
  </si>
  <si>
    <t>68319_GT-FINE - 40</t>
  </si>
  <si>
    <t>68319_GT-FINE - 4</t>
  </si>
  <si>
    <t>68319_GT-FINE - 39</t>
  </si>
  <si>
    <t>68319_GT-FINE - 38</t>
  </si>
  <si>
    <t>68319_GT-FINE - 37</t>
  </si>
  <si>
    <t>68319_GT-FINE - 36</t>
  </si>
  <si>
    <t>68319_GT-FINE - 35</t>
  </si>
  <si>
    <t>68319_GT-FINE - 34</t>
  </si>
  <si>
    <t>68319_GT-FINE - 33</t>
  </si>
  <si>
    <t>68319_GT-FINE - 32</t>
  </si>
  <si>
    <t>68319_GT-FINE - 31</t>
  </si>
  <si>
    <t>68319_GT-FINE - 30</t>
  </si>
  <si>
    <t>68319_GT-FINE - 3</t>
  </si>
  <si>
    <t>68319_GT-FINE - 29</t>
  </si>
  <si>
    <t>68319_GT-FINE - 28</t>
  </si>
  <si>
    <t>68319_GT-FINE - 27</t>
  </si>
  <si>
    <t>68319_GT-FINE - 26</t>
  </si>
  <si>
    <t>68319_GT-FINE - 25</t>
  </si>
  <si>
    <t>68319_GT-FINE - 24</t>
  </si>
  <si>
    <t>68319_GT-FINE - 23</t>
  </si>
  <si>
    <t>68319_GT-FINE - 22</t>
  </si>
  <si>
    <t>68319_GT-FINE - 21</t>
  </si>
  <si>
    <t>68319_GT-FINE - 20</t>
  </si>
  <si>
    <t>68319_GT-FINE - 2</t>
  </si>
  <si>
    <t>68319_GT-FINE - 19</t>
  </si>
  <si>
    <t>68319_GT-FINE - 18</t>
  </si>
  <si>
    <t>68319_GT-FINE - 17</t>
  </si>
  <si>
    <t>68319_GT-FINE - 16</t>
  </si>
  <si>
    <t>68319_GT-FINE - 15</t>
  </si>
  <si>
    <t>68319_GT-FINE - 14</t>
  </si>
  <si>
    <t>68319_GT-FINE - 13</t>
  </si>
  <si>
    <t>68319_GT-FINE - 12</t>
  </si>
  <si>
    <t>68319_GT-FINE - 11</t>
  </si>
  <si>
    <t>68319_GT-FINE - 10</t>
  </si>
  <si>
    <t>68319_GT-FINE - 1</t>
  </si>
  <si>
    <t>68319(2)_GT-FINE - 9</t>
  </si>
  <si>
    <t>68319(2)_GT-FINE - 8</t>
  </si>
  <si>
    <t>68319(2)_GT-FINE - 7</t>
  </si>
  <si>
    <t>68319(2)_GT-FINE - 67</t>
  </si>
  <si>
    <t>68319(2)_GT-FINE - 66</t>
  </si>
  <si>
    <t>68319(2)_GT-FINE - 65</t>
  </si>
  <si>
    <t>68319(2)_GT-FINE - 64</t>
  </si>
  <si>
    <t>68319(2)_GT-FINE - 63</t>
  </si>
  <si>
    <t>68319(2)_GT-FINE - 62</t>
  </si>
  <si>
    <t>68319(2)_GT-FINE - 61</t>
  </si>
  <si>
    <t>68319(2)_GT-FINE - 60</t>
  </si>
  <si>
    <t>68319(2)_GT-FINE - 6</t>
  </si>
  <si>
    <t>68319(2)_GT-FINE - 59</t>
  </si>
  <si>
    <t>68319(2)_GT-FINE - 58</t>
  </si>
  <si>
    <t>68319(2)_GT-FINE - 57</t>
  </si>
  <si>
    <t>68319(2)_GT-FINE - 56</t>
  </si>
  <si>
    <t>68319(2)_GT-FINE - 55</t>
  </si>
  <si>
    <t>68319(2)_GT-FINE - 54</t>
  </si>
  <si>
    <t>68319(2)_GT-FINE - 53</t>
  </si>
  <si>
    <t>68319(2)_GT-FINE - 52</t>
  </si>
  <si>
    <t>68319(2)_GT-FINE - 51</t>
  </si>
  <si>
    <t>68319(2)_GT-FINE - 50</t>
  </si>
  <si>
    <t>68319(2)_GT-FINE - 5</t>
  </si>
  <si>
    <t>68319(2)_GT-FINE - 49</t>
  </si>
  <si>
    <t>68319(2)_GT-FINE - 48</t>
  </si>
  <si>
    <t>68319(2)_GT-FINE - 47</t>
  </si>
  <si>
    <t>68319(2)_GT-FINE - 46</t>
  </si>
  <si>
    <t>68319(2)_GT-FINE - 45</t>
  </si>
  <si>
    <t>68319(2)_GT-FINE - 44</t>
  </si>
  <si>
    <t>68319(2)_GT-FINE - 43</t>
  </si>
  <si>
    <t>68319(2)_GT-FINE - 42</t>
  </si>
  <si>
    <t>68319(2)_GT-FINE - 41</t>
  </si>
  <si>
    <t>68319(2)_GT-FINE - 40</t>
  </si>
  <si>
    <t>68319(2)_GT-FINE - 4</t>
  </si>
  <si>
    <t>68319(2)_GT-FINE - 39</t>
  </si>
  <si>
    <t>68319(2)_GT-FINE - 38</t>
  </si>
  <si>
    <t>68319(2)_GT-FINE - 37</t>
  </si>
  <si>
    <t>68319(2)_GT-FINE - 36</t>
  </si>
  <si>
    <t>68319(2)_GT-FINE - 35</t>
  </si>
  <si>
    <t>68319(2)_GT-FINE - 34</t>
  </si>
  <si>
    <t>68319(2)_GT-FINE - 33</t>
  </si>
  <si>
    <t>68319(2)_GT-FINE - 32</t>
  </si>
  <si>
    <t>68319(2)_GT-FINE - 31</t>
  </si>
  <si>
    <t>68319(2)_GT-FINE - 30</t>
  </si>
  <si>
    <t>68319(2)_GT-FINE - 3</t>
  </si>
  <si>
    <t>68319(2)_GT-FINE - 29</t>
  </si>
  <si>
    <t>68319(2)_GT-FINE - 28</t>
  </si>
  <si>
    <t>68319(2)_GT-FINE - 27</t>
  </si>
  <si>
    <t>68319(2)_GT-FINE - 26</t>
  </si>
  <si>
    <t>68319(2)_GT-FINE - 25</t>
  </si>
  <si>
    <t>68319(2)_GT-FINE - 24</t>
  </si>
  <si>
    <t>68319(2)_GT-FINE - 23</t>
  </si>
  <si>
    <t>68319(2)_GT-FINE - 22</t>
  </si>
  <si>
    <t>68319(2)_GT-FINE - 21</t>
  </si>
  <si>
    <t>68319(2)_GT-FINE - 20</t>
  </si>
  <si>
    <t>68319(2)_GT-FINE - 2</t>
  </si>
  <si>
    <t>68319(2)_GT-FINE - 19</t>
  </si>
  <si>
    <t>68319(2)_GT-FINE - 19(2)</t>
  </si>
  <si>
    <t>68319(2)_GT-FINE - 17</t>
  </si>
  <si>
    <t>68319(2)_GT-FINE - 16</t>
  </si>
  <si>
    <t>68319(2)_GT-FINE - 15</t>
  </si>
  <si>
    <t>68319(2)_GT-FINE - 14</t>
  </si>
  <si>
    <t>68319(2)_GT-FINE - 13</t>
  </si>
  <si>
    <t>68319(2)_GT-FINE - 12</t>
  </si>
  <si>
    <t>68319(2)_GT-FINE - 11</t>
  </si>
  <si>
    <t>68319(2)_GT-FINE - 10</t>
  </si>
  <si>
    <t>68319(2)_GT-FINE - 1</t>
  </si>
  <si>
    <t>ILM INCL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</si>
</sst>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0.00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Arial"/>
      <family val="2"/>
    </font>
    <font>
      <b/>
      <vertAlign val="superscript"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</font>
    <font>
      <strike/>
      <sz val="11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b/>
      <sz val="11"/>
      <color rgb="FFFF5050"/>
      <name val="Calibri"/>
      <family val="2"/>
      <scheme val="minor"/>
    </font>
    <font>
      <b/>
      <sz val="11"/>
      <color rgb="FF000000"/>
      <name val="Calibri"/>
      <family val="2"/>
    </font>
    <font>
      <b/>
      <vertAlign val="superscript"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505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2" borderId="0" xfId="0" applyFont="1" applyFill="1" applyAlignment="1">
      <alignment vertical="center"/>
    </xf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/>
    </xf>
    <xf numFmtId="0" fontId="4" fillId="2" borderId="0" xfId="0" applyFont="1" applyFill="1"/>
    <xf numFmtId="164" fontId="6" fillId="0" borderId="0" xfId="0" applyNumberFormat="1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0" fillId="2" borderId="0" xfId="0" applyFill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0" fontId="1" fillId="2" borderId="2" xfId="0" applyFont="1" applyFill="1" applyBorder="1"/>
    <xf numFmtId="0" fontId="3" fillId="2" borderId="2" xfId="0" applyFont="1" applyFill="1" applyBorder="1"/>
    <xf numFmtId="0" fontId="9" fillId="0" borderId="0" xfId="0" applyFont="1" applyAlignment="1">
      <alignment horizontal="right"/>
    </xf>
    <xf numFmtId="166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2" borderId="0" xfId="0" applyFont="1" applyFill="1"/>
    <xf numFmtId="0" fontId="14" fillId="2" borderId="0" xfId="0" applyFont="1" applyFill="1"/>
    <xf numFmtId="0" fontId="9" fillId="2" borderId="0" xfId="0" applyFont="1" applyFill="1"/>
    <xf numFmtId="0" fontId="10" fillId="0" borderId="0" xfId="0" applyFont="1" applyAlignment="1">
      <alignment horizontal="left"/>
    </xf>
    <xf numFmtId="1" fontId="10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1" fontId="15" fillId="0" borderId="0" xfId="0" applyNumberFormat="1" applyFont="1" applyAlignment="1">
      <alignment horizontal="right"/>
    </xf>
    <xf numFmtId="0" fontId="10" fillId="2" borderId="0" xfId="0" applyFont="1" applyFill="1"/>
    <xf numFmtId="0" fontId="9" fillId="0" borderId="0" xfId="0" applyFont="1"/>
    <xf numFmtId="0" fontId="10" fillId="0" borderId="0" xfId="0" applyFont="1"/>
    <xf numFmtId="0" fontId="9" fillId="2" borderId="4" xfId="0" applyFont="1" applyFill="1" applyBorder="1"/>
    <xf numFmtId="0" fontId="3" fillId="2" borderId="0" xfId="0" applyFont="1" applyFill="1" applyAlignment="1">
      <alignment horizontal="right"/>
    </xf>
    <xf numFmtId="1" fontId="9" fillId="2" borderId="0" xfId="0" applyNumberFormat="1" applyFont="1" applyFill="1"/>
    <xf numFmtId="1" fontId="9" fillId="2" borderId="4" xfId="0" applyNumberFormat="1" applyFont="1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 applyFill="1"/>
    <xf numFmtId="0" fontId="0" fillId="0" borderId="2" xfId="0" applyFill="1" applyBorder="1"/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1" fillId="3" borderId="4" xfId="0" applyFont="1" applyFill="1" applyBorder="1" applyAlignment="1">
      <alignment vertical="center"/>
    </xf>
    <xf numFmtId="0" fontId="21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vertical="center" wrapText="1"/>
    </xf>
    <xf numFmtId="0" fontId="9" fillId="2" borderId="0" xfId="0" applyFont="1" applyFill="1" applyBorder="1"/>
    <xf numFmtId="0" fontId="10" fillId="0" borderId="3" xfId="0" applyFont="1" applyBorder="1" applyAlignment="1">
      <alignment horizontal="left" vertical="center" wrapText="1"/>
    </xf>
    <xf numFmtId="164" fontId="6" fillId="2" borderId="0" xfId="0" applyNumberFormat="1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166" fontId="11" fillId="2" borderId="0" xfId="0" applyNumberFormat="1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166" fontId="16" fillId="4" borderId="0" xfId="0" applyNumberFormat="1" applyFont="1" applyFill="1" applyAlignment="1">
      <alignment horizontal="center" vertical="center"/>
    </xf>
    <xf numFmtId="166" fontId="24" fillId="2" borderId="0" xfId="0" applyNumberFormat="1" applyFont="1" applyFill="1" applyAlignment="1">
      <alignment horizontal="center" vertical="center"/>
    </xf>
    <xf numFmtId="0" fontId="25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vertical="center"/>
    </xf>
    <xf numFmtId="0" fontId="25" fillId="2" borderId="4" xfId="0" applyFont="1" applyFill="1" applyBorder="1" applyAlignment="1">
      <alignment vertical="center"/>
    </xf>
    <xf numFmtId="0" fontId="12" fillId="2" borderId="0" xfId="0" applyFont="1" applyFill="1"/>
    <xf numFmtId="0" fontId="3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6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64" fontId="10" fillId="0" borderId="0" xfId="0" applyNumberFormat="1" applyFont="1" applyAlignment="1">
      <alignment horizontal="right" vertical="center"/>
    </xf>
    <xf numFmtId="166" fontId="13" fillId="2" borderId="0" xfId="0" applyNumberFormat="1" applyFont="1" applyFill="1" applyAlignment="1">
      <alignment horizontal="right" vertical="center"/>
    </xf>
    <xf numFmtId="166" fontId="10" fillId="0" borderId="0" xfId="0" applyNumberFormat="1" applyFont="1" applyAlignment="1">
      <alignment horizontal="right" vertical="center"/>
    </xf>
    <xf numFmtId="164" fontId="14" fillId="2" borderId="0" xfId="0" applyNumberFormat="1" applyFont="1" applyFill="1" applyAlignment="1">
      <alignment horizontal="right" vertical="center"/>
    </xf>
    <xf numFmtId="166" fontId="10" fillId="2" borderId="0" xfId="0" applyNumberFormat="1" applyFont="1" applyFill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164" fontId="10" fillId="2" borderId="0" xfId="0" applyNumberFormat="1" applyFont="1" applyFill="1" applyAlignment="1">
      <alignment horizontal="right" vertical="center"/>
    </xf>
    <xf numFmtId="0" fontId="13" fillId="2" borderId="0" xfId="0" applyFont="1" applyFill="1" applyAlignment="1">
      <alignment horizontal="left" vertical="center"/>
    </xf>
    <xf numFmtId="166" fontId="13" fillId="2" borderId="0" xfId="0" applyNumberFormat="1" applyFont="1" applyFill="1" applyAlignment="1">
      <alignment horizontal="left" vertical="center"/>
    </xf>
    <xf numFmtId="164" fontId="13" fillId="2" borderId="0" xfId="0" applyNumberFormat="1" applyFont="1" applyFill="1" applyAlignment="1">
      <alignment horizontal="right" vertical="center"/>
    </xf>
    <xf numFmtId="0" fontId="1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2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9" fillId="2" borderId="0" xfId="0" applyFont="1" applyFill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9" fillId="2" borderId="0" xfId="0" applyFont="1" applyFill="1" applyAlignment="1">
      <alignment vertical="center"/>
    </xf>
    <xf numFmtId="0" fontId="17" fillId="2" borderId="0" xfId="0" applyFont="1" applyFill="1" applyAlignment="1">
      <alignment vertical="center" wrapText="1"/>
    </xf>
    <xf numFmtId="0" fontId="19" fillId="2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ACADEMIA\Postgraduate%20Research\Tasmania\Documents\Manuscript\Nye%20Bay%20(Lithos)%20V-2\Supp\Supplementary%20Tables.xlsx" TargetMode="External"/><Relationship Id="rId1" Type="http://schemas.openxmlformats.org/officeDocument/2006/relationships/externalLinkPath" Target="/ACADEMIA/Postgraduate%20Research/Tasmania/Documents/Manuscript/Nye%20Bay%20(Lithos)%20V-2/Supp/Supplementary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S1"/>
      <sheetName val="Table S2"/>
      <sheetName val="Table S3"/>
      <sheetName val="Table S4"/>
      <sheetName val="Table S5"/>
      <sheetName val="Table S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F46"/>
  <sheetViews>
    <sheetView tabSelected="1" zoomScale="85" zoomScaleNormal="85" workbookViewId="0">
      <selection activeCell="K19" sqref="K19"/>
    </sheetView>
  </sheetViews>
  <sheetFormatPr defaultColWidth="28.33203125" defaultRowHeight="14.4" customHeight="1" x14ac:dyDescent="0.3"/>
  <cols>
    <col min="1" max="2" width="28.33203125" style="4" collapsed="1"/>
    <col min="3" max="3" width="28.33203125" style="2" collapsed="1"/>
    <col min="4" max="5" width="28.33203125" style="4" collapsed="1"/>
    <col min="6" max="6" width="28.33203125" style="2" collapsed="1"/>
    <col min="7" max="9" width="28.33203125" style="2"/>
    <col min="10" max="10" width="5.33203125" style="2" customWidth="1" collapsed="1"/>
    <col min="11" max="11" width="42.88671875" style="2" customWidth="1"/>
    <col min="12" max="12" width="8.88671875" style="2" customWidth="1"/>
    <col min="13" max="13" width="5.33203125" style="2" customWidth="1" collapsed="1"/>
    <col min="14" max="14" width="34.109375" style="2" customWidth="1"/>
    <col min="15" max="15" width="54.6640625" style="2" customWidth="1"/>
    <col min="16" max="69" width="28.33203125" style="2"/>
    <col min="70" max="70" width="28.33203125" style="2" collapsed="1"/>
    <col min="71" max="73" width="28.33203125" style="2"/>
    <col min="74" max="74" width="28.33203125" style="2" collapsed="1"/>
    <col min="75" max="84" width="28.33203125" style="2"/>
    <col min="85" max="16384" width="28.33203125" style="2" collapsed="1"/>
  </cols>
  <sheetData>
    <row r="1" spans="1:15" ht="17.25" customHeight="1" x14ac:dyDescent="0.3">
      <c r="A1" s="6" t="s">
        <v>232</v>
      </c>
      <c r="B1" s="1"/>
      <c r="C1" s="1"/>
      <c r="E1" s="1"/>
      <c r="F1" s="1"/>
      <c r="G1" s="1"/>
      <c r="H1" s="1"/>
      <c r="I1" s="1"/>
    </row>
    <row r="2" spans="1:15" ht="14.4" customHeight="1" x14ac:dyDescent="0.3">
      <c r="A2" s="47" t="s">
        <v>34</v>
      </c>
      <c r="B2" s="47"/>
      <c r="C2" s="47"/>
      <c r="D2" s="47"/>
      <c r="E2" s="47"/>
      <c r="F2" s="47"/>
      <c r="G2" s="47"/>
      <c r="H2" s="47"/>
      <c r="I2" s="47"/>
      <c r="K2" s="50" t="s">
        <v>187</v>
      </c>
      <c r="L2" s="50"/>
      <c r="N2" s="56" t="s">
        <v>233</v>
      </c>
      <c r="O2" s="56"/>
    </row>
    <row r="3" spans="1:15" ht="14.4" customHeight="1" x14ac:dyDescent="0.3">
      <c r="A3" s="15">
        <v>68319</v>
      </c>
      <c r="B3" s="15" t="s">
        <v>120</v>
      </c>
      <c r="C3" s="15" t="s">
        <v>121</v>
      </c>
      <c r="D3" s="15" t="s">
        <v>122</v>
      </c>
      <c r="E3" s="15" t="s">
        <v>123</v>
      </c>
      <c r="F3" s="15" t="s">
        <v>11</v>
      </c>
      <c r="G3" s="15" t="s">
        <v>12</v>
      </c>
      <c r="H3" s="15" t="s">
        <v>13</v>
      </c>
      <c r="I3" s="15" t="s">
        <v>124</v>
      </c>
      <c r="K3" s="3" t="s">
        <v>10</v>
      </c>
      <c r="L3" s="51">
        <v>2.2000000000000002</v>
      </c>
      <c r="N3" s="55" t="s">
        <v>188</v>
      </c>
      <c r="O3" s="54"/>
    </row>
    <row r="4" spans="1:15" ht="14.4" customHeight="1" x14ac:dyDescent="0.3">
      <c r="A4" s="12" t="s">
        <v>14</v>
      </c>
      <c r="B4" s="11">
        <v>37.469378260869561</v>
      </c>
      <c r="C4" s="11">
        <v>37.171916666666668</v>
      </c>
      <c r="D4" s="11">
        <v>36.693314285714287</v>
      </c>
      <c r="E4" s="11">
        <v>36.887587500000002</v>
      </c>
      <c r="F4" s="11">
        <v>44.991624999999999</v>
      </c>
      <c r="G4" s="11">
        <v>33.796714285714287</v>
      </c>
      <c r="H4" s="11">
        <v>25.336650000000002</v>
      </c>
      <c r="I4" s="11">
        <v>66.030199999999994</v>
      </c>
      <c r="K4" s="3" t="s">
        <v>183</v>
      </c>
      <c r="L4" s="51">
        <v>4.5999999999999996</v>
      </c>
      <c r="N4" s="96" t="s">
        <v>221</v>
      </c>
      <c r="O4" s="53" t="s">
        <v>189</v>
      </c>
    </row>
    <row r="5" spans="1:15" ht="14.4" customHeight="1" x14ac:dyDescent="0.3">
      <c r="A5" s="12" t="s">
        <v>15</v>
      </c>
      <c r="B5" s="11">
        <v>7.3189956521739125E-2</v>
      </c>
      <c r="C5" s="11">
        <v>0.23883733333333332</v>
      </c>
      <c r="D5" s="11">
        <v>0.11487742857142856</v>
      </c>
      <c r="E5" s="11">
        <v>0.135464375</v>
      </c>
      <c r="F5" s="11">
        <v>0.16088975000000003</v>
      </c>
      <c r="G5" s="11">
        <v>2.2959157142857145</v>
      </c>
      <c r="H5" s="11">
        <v>0.34740233333333331</v>
      </c>
      <c r="I5" s="11">
        <v>4.1622333333333338E-2</v>
      </c>
      <c r="K5" s="3" t="s">
        <v>11</v>
      </c>
      <c r="L5" s="51">
        <v>6.8</v>
      </c>
      <c r="N5" s="96" t="s">
        <v>222</v>
      </c>
      <c r="O5" s="53" t="s">
        <v>190</v>
      </c>
    </row>
    <row r="6" spans="1:15" ht="14.4" customHeight="1" x14ac:dyDescent="0.3">
      <c r="A6" s="12" t="s">
        <v>16</v>
      </c>
      <c r="B6" s="11">
        <v>21.05112173913043</v>
      </c>
      <c r="C6" s="11">
        <v>20.833733333333331</v>
      </c>
      <c r="D6" s="11">
        <v>20.622000000000003</v>
      </c>
      <c r="E6" s="11">
        <v>20.762318750000006</v>
      </c>
      <c r="F6" s="11">
        <v>34.888600000000004</v>
      </c>
      <c r="G6" s="11">
        <v>18.79664285714286</v>
      </c>
      <c r="H6" s="11">
        <v>20.042966666666668</v>
      </c>
      <c r="I6" s="11">
        <v>20.546983333333333</v>
      </c>
      <c r="K6" s="3" t="s">
        <v>12</v>
      </c>
      <c r="L6" s="51">
        <v>22.3</v>
      </c>
      <c r="N6" s="96" t="s">
        <v>223</v>
      </c>
      <c r="O6" s="53" t="s">
        <v>191</v>
      </c>
    </row>
    <row r="7" spans="1:15" ht="14.4" customHeight="1" x14ac:dyDescent="0.3">
      <c r="A7" s="12" t="s">
        <v>17</v>
      </c>
      <c r="B7" s="11">
        <v>3.2817130434782606E-2</v>
      </c>
      <c r="C7" s="11">
        <v>3.9610166666666662E-2</v>
      </c>
      <c r="D7" s="11">
        <v>3.4470142857142852E-2</v>
      </c>
      <c r="E7" s="11">
        <v>4.4027000000000004E-2</v>
      </c>
      <c r="F7" s="11">
        <v>4.01035E-2</v>
      </c>
      <c r="G7" s="11">
        <v>3.6613E-2</v>
      </c>
      <c r="H7" s="11">
        <v>2.9452166666666668E-2</v>
      </c>
      <c r="I7" s="11">
        <v>4.1351666666666663E-3</v>
      </c>
      <c r="K7" s="3" t="s">
        <v>13</v>
      </c>
      <c r="L7" s="51">
        <v>1.8</v>
      </c>
      <c r="N7" s="96" t="s">
        <v>224</v>
      </c>
      <c r="O7" s="53" t="s">
        <v>192</v>
      </c>
    </row>
    <row r="8" spans="1:15" ht="14.4" customHeight="1" x14ac:dyDescent="0.3">
      <c r="A8" s="12" t="s">
        <v>18</v>
      </c>
      <c r="B8" s="11">
        <v>36.824782608695642</v>
      </c>
      <c r="C8" s="11">
        <v>37.760816666666663</v>
      </c>
      <c r="D8" s="11">
        <v>38.82584285714286</v>
      </c>
      <c r="E8" s="11">
        <v>38.308268750000003</v>
      </c>
      <c r="F8" s="11">
        <v>1.3929080000000003</v>
      </c>
      <c r="G8" s="11">
        <v>22.524914285714285</v>
      </c>
      <c r="H8" s="11">
        <v>29.147733333333335</v>
      </c>
      <c r="I8" s="11">
        <v>2.5164500000000003E-2</v>
      </c>
      <c r="K8" s="3" t="s">
        <v>124</v>
      </c>
      <c r="L8" s="51">
        <v>9</v>
      </c>
      <c r="N8" s="96" t="s">
        <v>225</v>
      </c>
      <c r="O8" s="53" t="s">
        <v>193</v>
      </c>
    </row>
    <row r="9" spans="1:15" ht="14.4" customHeight="1" x14ac:dyDescent="0.3">
      <c r="A9" s="12" t="s">
        <v>19</v>
      </c>
      <c r="B9" s="11">
        <v>0.42801408695652182</v>
      </c>
      <c r="C9" s="11">
        <v>0.44835249999999993</v>
      </c>
      <c r="D9" s="11">
        <v>9.3530285714285719E-2</v>
      </c>
      <c r="E9" s="11">
        <v>0.19305193749999999</v>
      </c>
      <c r="F9" s="11">
        <v>2.3820374999999998E-2</v>
      </c>
      <c r="G9" s="11">
        <v>6.7932999999999993E-2</v>
      </c>
      <c r="H9" s="11">
        <v>7.4879000000000001E-2</v>
      </c>
      <c r="I9" s="11">
        <v>2.3782666666666664E-2</v>
      </c>
      <c r="K9" s="3" t="s">
        <v>184</v>
      </c>
      <c r="L9" s="51">
        <v>52.8</v>
      </c>
      <c r="N9" s="97" t="s">
        <v>194</v>
      </c>
      <c r="O9" s="54"/>
    </row>
    <row r="10" spans="1:15" ht="14.4" customHeight="1" x14ac:dyDescent="0.3">
      <c r="A10" s="12" t="s">
        <v>20</v>
      </c>
      <c r="B10" s="11">
        <v>3.9471256521739138</v>
      </c>
      <c r="C10" s="11">
        <v>3.4482116666666669</v>
      </c>
      <c r="D10" s="11">
        <v>2.4816600000000002</v>
      </c>
      <c r="E10" s="11">
        <v>2.925750625</v>
      </c>
      <c r="F10" s="11">
        <v>0.77158349999999998</v>
      </c>
      <c r="G10" s="11">
        <v>7.8727942857142859</v>
      </c>
      <c r="H10" s="11">
        <v>11.116233333333334</v>
      </c>
      <c r="I10" s="11">
        <v>4.0204999999999998E-3</v>
      </c>
      <c r="K10" s="3" t="s">
        <v>185</v>
      </c>
      <c r="L10" s="51">
        <v>0.4</v>
      </c>
      <c r="N10" s="96" t="s">
        <v>221</v>
      </c>
      <c r="O10" s="53" t="s">
        <v>193</v>
      </c>
    </row>
    <row r="11" spans="1:15" ht="14.4" customHeight="1" x14ac:dyDescent="0.3">
      <c r="A11" s="12" t="s">
        <v>21</v>
      </c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K11" s="3" t="s">
        <v>84</v>
      </c>
      <c r="L11" s="51">
        <v>0.01</v>
      </c>
      <c r="N11" s="96" t="s">
        <v>222</v>
      </c>
      <c r="O11" s="53" t="s">
        <v>195</v>
      </c>
    </row>
    <row r="12" spans="1:15" ht="14.4" customHeight="1" x14ac:dyDescent="0.3">
      <c r="A12" s="12" t="s">
        <v>22</v>
      </c>
      <c r="B12" s="11">
        <v>0.83840682608695649</v>
      </c>
      <c r="C12" s="11">
        <v>0.63307866666666668</v>
      </c>
      <c r="D12" s="11">
        <v>0.81824614285714292</v>
      </c>
      <c r="E12" s="11">
        <v>0.81216793749999994</v>
      </c>
      <c r="F12" s="11">
        <v>8.8798500000000002E-2</v>
      </c>
      <c r="G12" s="11">
        <v>4.141528571428571E-2</v>
      </c>
      <c r="H12" s="11">
        <v>3.9098833333333333E-2</v>
      </c>
      <c r="I12" s="11">
        <v>1.4930683333333334</v>
      </c>
      <c r="K12" s="25" t="s">
        <v>186</v>
      </c>
      <c r="L12" s="52">
        <v>0.03</v>
      </c>
      <c r="N12" s="96" t="s">
        <v>223</v>
      </c>
      <c r="O12" s="53" t="s">
        <v>196</v>
      </c>
    </row>
    <row r="13" spans="1:15" ht="14.4" customHeight="1" x14ac:dyDescent="0.3">
      <c r="A13" s="12" t="s">
        <v>23</v>
      </c>
      <c r="B13" s="11">
        <v>3.9807608695652169E-2</v>
      </c>
      <c r="C13" s="11">
        <v>5.1227166666666664E-2</v>
      </c>
      <c r="D13" s="11">
        <v>6.1336285714285718E-2</v>
      </c>
      <c r="E13" s="11">
        <v>4.5619499999999993E-2</v>
      </c>
      <c r="F13" s="11">
        <v>0.27851462499999996</v>
      </c>
      <c r="G13" s="11">
        <v>0.15768000000000001</v>
      </c>
      <c r="H13" s="11">
        <v>3.5481666666666668E-2</v>
      </c>
      <c r="I13" s="11">
        <v>11.171983333333335</v>
      </c>
      <c r="N13" s="96" t="s">
        <v>224</v>
      </c>
      <c r="O13" s="53" t="s">
        <v>192</v>
      </c>
    </row>
    <row r="14" spans="1:15" ht="14.4" customHeight="1" x14ac:dyDescent="0.3">
      <c r="A14" s="12" t="s">
        <v>24</v>
      </c>
      <c r="B14" s="11">
        <v>2.9036478260869563E-2</v>
      </c>
      <c r="C14" s="11">
        <v>2.8006999999999994E-2</v>
      </c>
      <c r="D14" s="11">
        <v>3.2787999999999998E-2</v>
      </c>
      <c r="E14" s="11">
        <v>3.1248937500000004E-2</v>
      </c>
      <c r="F14" s="11">
        <v>10.987774999999999</v>
      </c>
      <c r="G14" s="11">
        <v>9.0317971428571422</v>
      </c>
      <c r="H14" s="11">
        <v>0.22351750000000004</v>
      </c>
      <c r="I14" s="11">
        <v>0.20425950000000004</v>
      </c>
      <c r="N14" s="96" t="s">
        <v>225</v>
      </c>
      <c r="O14" s="53" t="s">
        <v>197</v>
      </c>
    </row>
    <row r="15" spans="1:15" ht="14.4" customHeight="1" x14ac:dyDescent="0.3">
      <c r="A15" s="12" t="s">
        <v>25</v>
      </c>
      <c r="B15" s="11">
        <v>1.8189521739130438E-2</v>
      </c>
      <c r="C15" s="11">
        <v>1.4819166666666668E-2</v>
      </c>
      <c r="D15" s="11">
        <v>2.0680285714285714E-2</v>
      </c>
      <c r="E15" s="11">
        <v>1.5874812500000002E-2</v>
      </c>
      <c r="F15" s="11">
        <v>3.5831374999999999E-2</v>
      </c>
      <c r="G15" s="11">
        <v>4.0547571428571426E-2</v>
      </c>
      <c r="H15" s="11">
        <v>2.74025E-2</v>
      </c>
      <c r="I15" s="11">
        <v>3.558666666666667E-3</v>
      </c>
      <c r="N15" s="97" t="s">
        <v>198</v>
      </c>
      <c r="O15" s="54"/>
    </row>
    <row r="16" spans="1:15" ht="14.4" customHeight="1" x14ac:dyDescent="0.3">
      <c r="A16" s="13" t="s">
        <v>26</v>
      </c>
      <c r="B16" s="7">
        <v>0.27009482608695651</v>
      </c>
      <c r="C16" s="7">
        <v>0.26589449999999998</v>
      </c>
      <c r="D16" s="7">
        <v>0.28914128571428577</v>
      </c>
      <c r="E16" s="7">
        <v>0.275026875</v>
      </c>
      <c r="F16" s="7">
        <v>6.2148750000000003E-2</v>
      </c>
      <c r="G16" s="7">
        <v>0.43865557142857142</v>
      </c>
      <c r="H16" s="7">
        <v>0.25467483333333335</v>
      </c>
      <c r="I16" s="7">
        <v>0</v>
      </c>
      <c r="N16" s="96" t="s">
        <v>221</v>
      </c>
      <c r="O16" s="53" t="s">
        <v>199</v>
      </c>
    </row>
    <row r="17" spans="1:15" ht="14.4" customHeight="1" x14ac:dyDescent="0.3">
      <c r="A17" s="10" t="s">
        <v>27</v>
      </c>
      <c r="B17" s="8">
        <f>SUM(B4:B16)</f>
        <v>101.02196469565214</v>
      </c>
      <c r="C17" s="8">
        <f t="shared" ref="C17:I17" si="0">SUM(C4:C16)</f>
        <v>100.93450483333334</v>
      </c>
      <c r="D17" s="8">
        <f>SUM(D4:D16)</f>
        <v>100.08788700000001</v>
      </c>
      <c r="E17" s="8">
        <f t="shared" si="0"/>
        <v>100.436407</v>
      </c>
      <c r="F17" s="8">
        <f t="shared" si="0"/>
        <v>93.722598375000018</v>
      </c>
      <c r="G17" s="8">
        <f t="shared" si="0"/>
        <v>95.101623000000004</v>
      </c>
      <c r="H17" s="8">
        <f t="shared" si="0"/>
        <v>86.675492166666658</v>
      </c>
      <c r="I17" s="8">
        <f t="shared" si="0"/>
        <v>99.548778333333317</v>
      </c>
      <c r="N17" s="96" t="s">
        <v>222</v>
      </c>
      <c r="O17" s="53" t="s">
        <v>200</v>
      </c>
    </row>
    <row r="18" spans="1:15" ht="14.4" customHeight="1" x14ac:dyDescent="0.3">
      <c r="A18" s="12" t="s">
        <v>3</v>
      </c>
      <c r="B18" s="11">
        <v>2.9852839196510121</v>
      </c>
      <c r="C18" s="11">
        <v>2.9783941547719812</v>
      </c>
      <c r="D18" s="11">
        <v>2.9834409173211593</v>
      </c>
      <c r="E18" s="11">
        <v>2.9793338676940424</v>
      </c>
      <c r="F18" s="11">
        <v>3.0503767783694742</v>
      </c>
      <c r="G18" s="11">
        <v>2.6161649672647922</v>
      </c>
      <c r="H18" s="11">
        <v>2.73025022950991</v>
      </c>
      <c r="I18" s="11">
        <v>2.8999859040157965</v>
      </c>
      <c r="N18" s="96" t="s">
        <v>223</v>
      </c>
      <c r="O18" s="53" t="s">
        <v>201</v>
      </c>
    </row>
    <row r="19" spans="1:15" ht="14.4" customHeight="1" x14ac:dyDescent="0.3">
      <c r="A19" s="12" t="s">
        <v>4</v>
      </c>
      <c r="B19" s="11">
        <v>4.3858372498668131E-3</v>
      </c>
      <c r="C19" s="11">
        <v>1.4393330486383226E-2</v>
      </c>
      <c r="D19" s="11">
        <v>7.025173824248488E-3</v>
      </c>
      <c r="E19" s="11">
        <v>8.2291671965659518E-3</v>
      </c>
      <c r="F19" s="11">
        <v>8.2043098056754221E-3</v>
      </c>
      <c r="G19" s="11">
        <v>0.13367138684553856</v>
      </c>
      <c r="H19" s="11">
        <v>2.8156447502746217E-2</v>
      </c>
      <c r="I19" s="11">
        <v>1.3749014341037174E-3</v>
      </c>
      <c r="N19" s="98" t="s">
        <v>224</v>
      </c>
      <c r="O19" s="53" t="s">
        <v>202</v>
      </c>
    </row>
    <row r="20" spans="1:15" ht="14.4" customHeight="1" x14ac:dyDescent="0.3">
      <c r="A20" s="12" t="s">
        <v>2</v>
      </c>
      <c r="B20" s="11">
        <v>1.9765804270631551</v>
      </c>
      <c r="C20" s="11">
        <v>1.9672719962164864</v>
      </c>
      <c r="D20" s="11">
        <v>1.9760201839640392</v>
      </c>
      <c r="E20" s="11">
        <v>1.9762635828962973</v>
      </c>
      <c r="F20" s="11">
        <v>2.7876320067143405</v>
      </c>
      <c r="G20" s="11">
        <v>1.7147508552797981</v>
      </c>
      <c r="H20" s="11">
        <v>2.545337390312028</v>
      </c>
      <c r="I20" s="11">
        <v>1.0634851640159568</v>
      </c>
      <c r="N20" s="96" t="s">
        <v>225</v>
      </c>
      <c r="O20" s="53" t="s">
        <v>203</v>
      </c>
    </row>
    <row r="21" spans="1:15" ht="14.4" customHeight="1" x14ac:dyDescent="0.3">
      <c r="A21" s="12" t="s">
        <v>9</v>
      </c>
      <c r="B21" s="11">
        <v>2.0670675188615914E-3</v>
      </c>
      <c r="C21" s="11">
        <v>2.5091047376633066E-3</v>
      </c>
      <c r="D21" s="11">
        <v>2.2157384234197928E-3</v>
      </c>
      <c r="E21" s="11">
        <v>2.8112723367507446E-3</v>
      </c>
      <c r="F21" s="11">
        <v>2.1495571123188537E-3</v>
      </c>
      <c r="G21" s="11">
        <v>2.2406337111324972E-3</v>
      </c>
      <c r="H21" s="11">
        <v>2.5090852319142273E-3</v>
      </c>
      <c r="I21" s="11">
        <v>1.435790902514288E-4</v>
      </c>
      <c r="N21" s="97" t="s">
        <v>204</v>
      </c>
      <c r="O21" s="54"/>
    </row>
    <row r="22" spans="1:15" ht="14.4" customHeight="1" x14ac:dyDescent="0.3">
      <c r="A22" s="12" t="s">
        <v>28</v>
      </c>
      <c r="B22" s="11">
        <v>0</v>
      </c>
      <c r="C22" s="11">
        <v>0</v>
      </c>
      <c r="D22" s="11">
        <v>0</v>
      </c>
      <c r="E22" s="11">
        <v>0</v>
      </c>
      <c r="F22" s="11">
        <v>6.2479310333069416E-2</v>
      </c>
      <c r="G22" s="11">
        <v>7.2658341866269849E-2</v>
      </c>
      <c r="H22" s="11">
        <v>0.34579072653764964</v>
      </c>
      <c r="I22" s="11">
        <v>0</v>
      </c>
      <c r="N22" s="96" t="s">
        <v>221</v>
      </c>
      <c r="O22" s="53" t="s">
        <v>205</v>
      </c>
    </row>
    <row r="23" spans="1:15" ht="14.4" customHeight="1" x14ac:dyDescent="0.3">
      <c r="A23" s="12" t="s">
        <v>29</v>
      </c>
      <c r="B23" s="11">
        <v>2.4533103896867896</v>
      </c>
      <c r="C23" s="11">
        <v>2.5299488799252061</v>
      </c>
      <c r="D23" s="11">
        <v>2.6396998330479784</v>
      </c>
      <c r="E23" s="11">
        <v>2.5872273755311261</v>
      </c>
      <c r="F23" s="11">
        <v>1.6488008211460389E-2</v>
      </c>
      <c r="G23" s="11">
        <v>1.3853397113283852</v>
      </c>
      <c r="H23" s="11">
        <v>2.2806112664689011</v>
      </c>
      <c r="I23" s="11">
        <v>9.2415481679141071E-4</v>
      </c>
      <c r="N23" s="96" t="s">
        <v>222</v>
      </c>
      <c r="O23" s="53" t="s">
        <v>206</v>
      </c>
    </row>
    <row r="24" spans="1:15" ht="14.4" customHeight="1" x14ac:dyDescent="0.3">
      <c r="A24" s="12" t="s">
        <v>30</v>
      </c>
      <c r="B24" s="11">
        <v>2.8880583112572338E-2</v>
      </c>
      <c r="C24" s="11">
        <v>3.0424647248303766E-2</v>
      </c>
      <c r="D24" s="11">
        <v>6.4405284330176747E-3</v>
      </c>
      <c r="E24" s="11">
        <v>1.3205408042608755E-2</v>
      </c>
      <c r="F24" s="11">
        <v>1.3677576136942556E-3</v>
      </c>
      <c r="G24" s="11">
        <v>4.4535894483928818E-3</v>
      </c>
      <c r="H24" s="11">
        <v>6.8336390503140141E-3</v>
      </c>
      <c r="I24" s="11">
        <v>8.8461146347699375E-4</v>
      </c>
      <c r="N24" s="96" t="s">
        <v>223</v>
      </c>
      <c r="O24" s="53" t="s">
        <v>207</v>
      </c>
    </row>
    <row r="25" spans="1:15" ht="14.4" customHeight="1" x14ac:dyDescent="0.3">
      <c r="A25" s="12" t="s">
        <v>6</v>
      </c>
      <c r="B25" s="11">
        <v>0.46882955799865245</v>
      </c>
      <c r="C25" s="11">
        <v>0.41189451697939655</v>
      </c>
      <c r="D25" s="11">
        <v>0.30081373325742039</v>
      </c>
      <c r="E25" s="11">
        <v>0.3522906404598779</v>
      </c>
      <c r="F25" s="11">
        <v>7.7988329266965639E-2</v>
      </c>
      <c r="G25" s="11">
        <v>0.90854078314513431</v>
      </c>
      <c r="H25" s="11">
        <v>1.785812227204457</v>
      </c>
      <c r="I25" s="11">
        <v>2.6324384071851773E-4</v>
      </c>
      <c r="N25" s="96" t="s">
        <v>224</v>
      </c>
      <c r="O25" s="53" t="s">
        <v>202</v>
      </c>
    </row>
    <row r="26" spans="1:15" ht="14.4" customHeight="1" x14ac:dyDescent="0.3">
      <c r="A26" s="12" t="s">
        <v>31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N26" s="96" t="s">
        <v>225</v>
      </c>
      <c r="O26" s="53" t="s">
        <v>208</v>
      </c>
    </row>
    <row r="27" spans="1:15" ht="14.4" customHeight="1" x14ac:dyDescent="0.3">
      <c r="A27" s="12" t="s">
        <v>8</v>
      </c>
      <c r="B27" s="11">
        <v>7.1562561859779827E-2</v>
      </c>
      <c r="C27" s="11">
        <v>5.4343400935197579E-2</v>
      </c>
      <c r="D27" s="11">
        <v>7.1274862270792355E-2</v>
      </c>
      <c r="E27" s="11">
        <v>7.0275942756068036E-2</v>
      </c>
      <c r="F27" s="11">
        <v>6.4498461527474201E-3</v>
      </c>
      <c r="G27" s="11">
        <v>3.4345767554129158E-3</v>
      </c>
      <c r="H27" s="11">
        <v>4.513765345422545E-3</v>
      </c>
      <c r="I27" s="11">
        <v>7.0251382907388624E-2</v>
      </c>
      <c r="N27" s="97" t="s">
        <v>209</v>
      </c>
      <c r="O27" s="54"/>
    </row>
    <row r="28" spans="1:15" ht="14.4" customHeight="1" x14ac:dyDescent="0.3">
      <c r="A28" s="12" t="s">
        <v>5</v>
      </c>
      <c r="B28" s="11">
        <v>6.1487040807190725E-3</v>
      </c>
      <c r="C28" s="11">
        <v>7.9574863046852854E-3</v>
      </c>
      <c r="D28" s="11">
        <v>9.6684381198891348E-3</v>
      </c>
      <c r="E28" s="11">
        <v>7.1432819042703309E-3</v>
      </c>
      <c r="F28" s="11">
        <v>3.6608181828555339E-2</v>
      </c>
      <c r="G28" s="11">
        <v>2.3663316066757496E-2</v>
      </c>
      <c r="H28" s="11">
        <v>7.4125155851541323E-3</v>
      </c>
      <c r="I28" s="11">
        <v>0.95124393569380283</v>
      </c>
      <c r="N28" s="96" t="s">
        <v>225</v>
      </c>
      <c r="O28" s="53" t="s">
        <v>210</v>
      </c>
    </row>
    <row r="29" spans="1:15" ht="14.4" customHeight="1" x14ac:dyDescent="0.3">
      <c r="A29" s="12" t="s">
        <v>7</v>
      </c>
      <c r="B29" s="11">
        <v>2.9509517785916337E-3</v>
      </c>
      <c r="C29" s="11">
        <v>2.8624823946960657E-3</v>
      </c>
      <c r="D29" s="11">
        <v>3.4005913380353195E-3</v>
      </c>
      <c r="E29" s="11">
        <v>3.2194611823916455E-3</v>
      </c>
      <c r="F29" s="11">
        <v>0.95025591459169823</v>
      </c>
      <c r="G29" s="11">
        <v>0.89181307851934499</v>
      </c>
      <c r="H29" s="11">
        <v>3.0723720693006017E-2</v>
      </c>
      <c r="I29" s="11">
        <v>1.14431227217133E-2</v>
      </c>
      <c r="N29" s="96" t="s">
        <v>226</v>
      </c>
      <c r="O29" s="53" t="s">
        <v>211</v>
      </c>
    </row>
    <row r="30" spans="1:15" ht="14.4" customHeight="1" x14ac:dyDescent="0.3">
      <c r="A30" s="14" t="s">
        <v>25</v>
      </c>
      <c r="B30" s="9">
        <v>2.4541064674350305E-3</v>
      </c>
      <c r="C30" s="9">
        <v>2.0111892145811311E-3</v>
      </c>
      <c r="D30" s="9">
        <v>2.8469478845441968E-3</v>
      </c>
      <c r="E30" s="9">
        <v>2.1715369173814021E-3</v>
      </c>
      <c r="F30" s="9">
        <v>4.1288975127782611E-3</v>
      </c>
      <c r="G30" s="9">
        <v>5.33710657032168E-3</v>
      </c>
      <c r="H30" s="9">
        <v>5.0670351540534992E-3</v>
      </c>
      <c r="I30" s="9">
        <v>2.6648320680746327E-4</v>
      </c>
      <c r="N30" s="99" t="s">
        <v>227</v>
      </c>
      <c r="O30" s="53" t="s">
        <v>212</v>
      </c>
    </row>
    <row r="31" spans="1:15" ht="14.4" customHeight="1" x14ac:dyDescent="0.3">
      <c r="A31" s="12" t="s">
        <v>26</v>
      </c>
      <c r="B31" s="11">
        <v>6.7990936520049339E-2</v>
      </c>
      <c r="C31" s="11">
        <v>6.7328841463678984E-2</v>
      </c>
      <c r="D31" s="11">
        <v>7.4266973997620139E-2</v>
      </c>
      <c r="E31" s="11">
        <v>7.0193417161402705E-2</v>
      </c>
      <c r="F31" s="11">
        <v>1.3361821491108671E-2</v>
      </c>
      <c r="G31" s="11">
        <v>0.10772768211552262</v>
      </c>
      <c r="H31" s="11">
        <v>8.7864289211709995E-2</v>
      </c>
      <c r="I31" s="11">
        <v>0</v>
      </c>
      <c r="N31" s="99" t="s">
        <v>228</v>
      </c>
      <c r="O31" s="53" t="s">
        <v>213</v>
      </c>
    </row>
    <row r="32" spans="1:15" ht="14.4" customHeight="1" x14ac:dyDescent="0.3">
      <c r="A32" s="13" t="s">
        <v>33</v>
      </c>
      <c r="B32" s="7">
        <v>0</v>
      </c>
      <c r="C32" s="7">
        <v>0</v>
      </c>
      <c r="D32" s="7">
        <v>0</v>
      </c>
      <c r="E32" s="7">
        <v>0</v>
      </c>
      <c r="F32" s="7">
        <v>1.9825092809961131</v>
      </c>
      <c r="G32" s="7">
        <v>1.8869352113141558</v>
      </c>
      <c r="H32" s="7">
        <v>7.9070686756342363</v>
      </c>
      <c r="I32" s="7">
        <v>0</v>
      </c>
      <c r="N32" s="97" t="s">
        <v>214</v>
      </c>
      <c r="O32" s="54"/>
    </row>
    <row r="33" spans="1:15" ht="14.4" customHeight="1" x14ac:dyDescent="0.3">
      <c r="A33" s="10" t="s">
        <v>32</v>
      </c>
      <c r="B33" s="8">
        <f>SUM(B18:B29)</f>
        <v>8</v>
      </c>
      <c r="C33" s="8">
        <f t="shared" ref="C33:I33" si="1">SUM(C18:C29)</f>
        <v>7.9999999999999991</v>
      </c>
      <c r="D33" s="8">
        <f>SUM(D18:D29)</f>
        <v>8</v>
      </c>
      <c r="E33" s="8">
        <f t="shared" si="1"/>
        <v>7.9999999999999991</v>
      </c>
      <c r="F33" s="8">
        <f t="shared" si="1"/>
        <v>7.0000000000000018</v>
      </c>
      <c r="G33" s="8">
        <f t="shared" si="1"/>
        <v>7.7567312402309581</v>
      </c>
      <c r="H33" s="8">
        <f t="shared" si="1"/>
        <v>9.7679510134415022</v>
      </c>
      <c r="I33" s="8">
        <f t="shared" si="1"/>
        <v>5</v>
      </c>
      <c r="N33" s="96" t="s">
        <v>225</v>
      </c>
      <c r="O33" s="53" t="s">
        <v>215</v>
      </c>
    </row>
    <row r="34" spans="1:15" ht="14.4" customHeight="1" x14ac:dyDescent="0.3">
      <c r="N34" s="96" t="s">
        <v>229</v>
      </c>
      <c r="O34" s="53" t="s">
        <v>216</v>
      </c>
    </row>
    <row r="35" spans="1:15" ht="14.4" customHeight="1" x14ac:dyDescent="0.3">
      <c r="N35" s="97" t="s">
        <v>217</v>
      </c>
      <c r="O35" s="54"/>
    </row>
    <row r="36" spans="1:15" ht="14.4" customHeight="1" x14ac:dyDescent="0.3">
      <c r="N36" s="100" t="s">
        <v>225</v>
      </c>
      <c r="O36" s="54" t="s">
        <v>218</v>
      </c>
    </row>
    <row r="37" spans="1:15" ht="14.4" customHeight="1" x14ac:dyDescent="0.3">
      <c r="N37" s="97" t="s">
        <v>219</v>
      </c>
      <c r="O37" s="54"/>
    </row>
    <row r="38" spans="1:15" ht="14.4" customHeight="1" x14ac:dyDescent="0.3">
      <c r="N38" s="100" t="s">
        <v>230</v>
      </c>
      <c r="O38" s="54" t="s">
        <v>220</v>
      </c>
    </row>
    <row r="39" spans="1:15" ht="14.4" customHeight="1" x14ac:dyDescent="0.3">
      <c r="N39" s="57" t="s">
        <v>234</v>
      </c>
      <c r="O39" s="57"/>
    </row>
    <row r="40" spans="1:15" ht="14.4" customHeight="1" x14ac:dyDescent="0.3">
      <c r="N40" s="58" t="s">
        <v>235</v>
      </c>
      <c r="O40" s="58"/>
    </row>
    <row r="41" spans="1:15" ht="14.4" customHeight="1" x14ac:dyDescent="0.3">
      <c r="N41" s="58" t="s">
        <v>237</v>
      </c>
      <c r="O41" s="59"/>
    </row>
    <row r="42" spans="1:15" ht="14.4" customHeight="1" x14ac:dyDescent="0.3">
      <c r="N42" s="58" t="s">
        <v>236</v>
      </c>
    </row>
    <row r="43" spans="1:15" ht="14.4" customHeight="1" x14ac:dyDescent="0.3">
      <c r="N43" s="58" t="s">
        <v>238</v>
      </c>
    </row>
    <row r="44" spans="1:15" ht="14.4" customHeight="1" x14ac:dyDescent="0.3">
      <c r="N44" s="58" t="s">
        <v>239</v>
      </c>
    </row>
    <row r="45" spans="1:15" ht="14.4" customHeight="1" x14ac:dyDescent="0.3">
      <c r="N45" s="58" t="s">
        <v>240</v>
      </c>
    </row>
    <row r="46" spans="1:15" ht="14.4" customHeight="1" x14ac:dyDescent="0.3">
      <c r="N46" s="58" t="s">
        <v>231</v>
      </c>
    </row>
  </sheetData>
  <mergeCells count="3">
    <mergeCell ref="A2:I2"/>
    <mergeCell ref="K2:L2"/>
    <mergeCell ref="N2:O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54295-AE3A-4E8E-897B-CEEEE6293904}">
  <sheetPr>
    <pageSetUpPr autoPageBreaks="0"/>
  </sheetPr>
  <dimension ref="A1:CE35"/>
  <sheetViews>
    <sheetView zoomScale="85" zoomScaleNormal="85" workbookViewId="0">
      <selection activeCell="W3" sqref="W3"/>
    </sheetView>
  </sheetViews>
  <sheetFormatPr defaultColWidth="9.109375" defaultRowHeight="14.4" x14ac:dyDescent="0.3"/>
  <cols>
    <col min="1" max="1" width="40.88671875" style="35" customWidth="1" collapsed="1"/>
    <col min="2" max="2" width="26.21875" style="35" customWidth="1"/>
    <col min="3" max="3" width="46.5546875" style="40" customWidth="1"/>
    <col min="4" max="4" width="15.6640625" style="35" customWidth="1"/>
    <col min="5" max="5" width="15.6640625" style="35" customWidth="1" collapsed="1"/>
    <col min="6" max="6" width="15.6640625" style="35" customWidth="1"/>
    <col min="7" max="9" width="15.6640625" style="35" customWidth="1" collapsed="1"/>
    <col min="10" max="12" width="15.6640625" style="35" customWidth="1"/>
    <col min="13" max="14" width="35.88671875" style="35" customWidth="1"/>
    <col min="15" max="19" width="15.6640625" style="35" customWidth="1"/>
    <col min="20" max="20" width="6.44140625" style="35" customWidth="1"/>
    <col min="21" max="21" width="15.6640625" style="35" customWidth="1"/>
    <col min="22" max="23" width="6.44140625" style="35" customWidth="1"/>
    <col min="24" max="27" width="15.6640625" style="35" customWidth="1"/>
    <col min="28" max="67" width="9.109375" style="35"/>
    <col min="68" max="68" width="9.109375" style="35" collapsed="1"/>
    <col min="69" max="70" width="9.109375" style="35"/>
    <col min="71" max="71" width="9.109375" style="35" collapsed="1"/>
    <col min="72" max="75" width="9.109375" style="35"/>
    <col min="76" max="76" width="9.109375" style="35" collapsed="1"/>
    <col min="77" max="83" width="9.109375" style="35"/>
    <col min="84" max="16384" width="9.109375" style="35" collapsed="1"/>
  </cols>
  <sheetData>
    <row r="1" spans="1:23" s="2" customFormat="1" ht="17.25" customHeight="1" x14ac:dyDescent="0.3">
      <c r="A1" s="1" t="s">
        <v>177</v>
      </c>
      <c r="C1" s="5"/>
    </row>
    <row r="2" spans="1:23" ht="17.25" customHeight="1" x14ac:dyDescent="0.3">
      <c r="A2" s="33" t="s">
        <v>241</v>
      </c>
      <c r="B2" s="33" t="s">
        <v>35</v>
      </c>
      <c r="C2" s="34" t="s">
        <v>0</v>
      </c>
      <c r="D2" s="16" t="s">
        <v>36</v>
      </c>
      <c r="E2" s="16" t="s">
        <v>125</v>
      </c>
      <c r="F2" s="16" t="s">
        <v>126</v>
      </c>
      <c r="G2" s="16" t="s">
        <v>127</v>
      </c>
      <c r="H2" s="16" t="s">
        <v>128</v>
      </c>
      <c r="I2" s="16" t="s">
        <v>129</v>
      </c>
      <c r="J2" s="16" t="s">
        <v>130</v>
      </c>
      <c r="K2" s="16" t="s">
        <v>131</v>
      </c>
      <c r="L2" s="16" t="s">
        <v>132</v>
      </c>
      <c r="M2" s="16" t="s">
        <v>133</v>
      </c>
      <c r="N2" s="16" t="s">
        <v>134</v>
      </c>
      <c r="O2" s="16" t="s">
        <v>135</v>
      </c>
      <c r="P2" s="16" t="s">
        <v>136</v>
      </c>
      <c r="Q2" s="16" t="s">
        <v>135</v>
      </c>
      <c r="R2" s="16" t="s">
        <v>137</v>
      </c>
      <c r="T2" s="60"/>
      <c r="U2" s="26"/>
      <c r="V2" s="16" t="s">
        <v>37</v>
      </c>
      <c r="W2" s="16" t="s">
        <v>242</v>
      </c>
    </row>
    <row r="3" spans="1:23" ht="17.25" customHeight="1" x14ac:dyDescent="0.3">
      <c r="A3" s="36" t="s">
        <v>144</v>
      </c>
      <c r="B3" s="36" t="s">
        <v>178</v>
      </c>
      <c r="C3" s="36"/>
      <c r="D3" s="30">
        <v>16.739999999999998</v>
      </c>
      <c r="E3" s="30">
        <v>1.1026972799999999</v>
      </c>
      <c r="F3" s="30">
        <f t="shared" ref="F3:F35" si="0">(D3/(10000*0.599*79.87))/((D3/(10000*0.599*79.87))+((100-(D3/(10000*0.599*79.87)))/60.09))</f>
        <v>2.1025104916283102E-5</v>
      </c>
      <c r="G3" s="30">
        <f>LN(F3)</f>
        <v>-10.769793362044794</v>
      </c>
      <c r="H3" s="30">
        <v>0.75</v>
      </c>
      <c r="I3" s="30">
        <f>LN(H3)</f>
        <v>-0.2876820724517809</v>
      </c>
      <c r="J3" s="30">
        <v>6</v>
      </c>
      <c r="K3" s="30">
        <v>8</v>
      </c>
      <c r="L3" s="30">
        <v>8.3145000000000007E-3</v>
      </c>
      <c r="M3" s="30">
        <f>-55.287-(J3*(2.625+0.0403*J3))</f>
        <v>-72.487799999999993</v>
      </c>
      <c r="N3" s="30">
        <f>-55.287-(K3*(2.625+0.0403*K3))</f>
        <v>-78.866199999999992</v>
      </c>
      <c r="O3" s="37">
        <f>M3/(G3-I3)/L3</f>
        <v>831.72549687527157</v>
      </c>
      <c r="P3" s="37">
        <f>O3-273.15</f>
        <v>558.5754968752716</v>
      </c>
      <c r="Q3" s="37">
        <f>N3/(G3-I3)/L3</f>
        <v>904.91130068321206</v>
      </c>
      <c r="R3" s="37">
        <f>Q3-273.15</f>
        <v>631.76130068321208</v>
      </c>
      <c r="S3" s="44">
        <v>68319</v>
      </c>
      <c r="T3" s="60" t="s">
        <v>138</v>
      </c>
      <c r="U3" s="43" t="s">
        <v>180</v>
      </c>
      <c r="V3" s="46">
        <f>MIN(P3:P23)</f>
        <v>495.66733943846316</v>
      </c>
      <c r="W3" s="43"/>
    </row>
    <row r="4" spans="1:23" ht="17.25" customHeight="1" x14ac:dyDescent="0.3">
      <c r="A4" s="36" t="s">
        <v>145</v>
      </c>
      <c r="B4" s="36" t="s">
        <v>178</v>
      </c>
      <c r="C4" s="36"/>
      <c r="D4" s="30">
        <v>15.33</v>
      </c>
      <c r="E4" s="30">
        <v>1.0953269669999999</v>
      </c>
      <c r="F4" s="30">
        <f t="shared" si="0"/>
        <v>1.9254206670619883E-5</v>
      </c>
      <c r="G4" s="30">
        <f t="shared" ref="G4:G35" si="1">LN(F4)</f>
        <v>-10.857780992760432</v>
      </c>
      <c r="H4" s="30">
        <v>0.75</v>
      </c>
      <c r="I4" s="30">
        <f t="shared" ref="I4:I35" si="2">LN(H4)</f>
        <v>-0.2876820724517809</v>
      </c>
      <c r="J4" s="30">
        <v>6</v>
      </c>
      <c r="K4" s="30">
        <v>8</v>
      </c>
      <c r="L4" s="30">
        <v>8.3145000000000007E-3</v>
      </c>
      <c r="M4" s="30">
        <f t="shared" ref="M4:N35" si="3">-55.287-(J4*(2.625+0.0403*J4))</f>
        <v>-72.487799999999993</v>
      </c>
      <c r="N4" s="30">
        <f t="shared" si="3"/>
        <v>-78.866199999999992</v>
      </c>
      <c r="O4" s="37">
        <f t="shared" ref="O4:O35" si="4">M4/(G4-I4)/L4</f>
        <v>824.80204644897174</v>
      </c>
      <c r="P4" s="37">
        <f t="shared" ref="P4:P35" si="5">O4-273.15</f>
        <v>551.65204644897176</v>
      </c>
      <c r="Q4" s="37">
        <f t="shared" ref="Q4:Q35" si="6">N4/(G4-I4)/L4</f>
        <v>897.37863689688334</v>
      </c>
      <c r="R4" s="37">
        <f t="shared" ref="R4:R35" si="7">Q4-273.15</f>
        <v>624.22863689688336</v>
      </c>
      <c r="U4" s="35" t="s">
        <v>181</v>
      </c>
      <c r="V4" s="45">
        <f>MAX(P3:P23)</f>
        <v>565.92606141481451</v>
      </c>
      <c r="W4" s="45"/>
    </row>
    <row r="5" spans="1:23" ht="17.25" customHeight="1" x14ac:dyDescent="0.3">
      <c r="A5" s="36" t="s">
        <v>146</v>
      </c>
      <c r="B5" s="36" t="s">
        <v>178</v>
      </c>
      <c r="C5" s="36"/>
      <c r="D5" s="30">
        <v>14.98</v>
      </c>
      <c r="E5" s="30">
        <v>1.096657338</v>
      </c>
      <c r="F5" s="30">
        <f t="shared" si="0"/>
        <v>1.8814621044166655E-5</v>
      </c>
      <c r="G5" s="30">
        <f t="shared" si="1"/>
        <v>-10.880876275276817</v>
      </c>
      <c r="H5" s="30">
        <v>0.75</v>
      </c>
      <c r="I5" s="30">
        <f t="shared" si="2"/>
        <v>-0.2876820724517809</v>
      </c>
      <c r="J5" s="30">
        <v>6</v>
      </c>
      <c r="K5" s="30">
        <v>8</v>
      </c>
      <c r="L5" s="30">
        <v>8.3145000000000007E-3</v>
      </c>
      <c r="M5" s="30">
        <f t="shared" si="3"/>
        <v>-72.487799999999993</v>
      </c>
      <c r="N5" s="30">
        <f t="shared" si="3"/>
        <v>-78.866199999999992</v>
      </c>
      <c r="O5" s="37">
        <f t="shared" si="4"/>
        <v>823.00381298717491</v>
      </c>
      <c r="P5" s="37">
        <f t="shared" si="5"/>
        <v>549.85381298717493</v>
      </c>
      <c r="Q5" s="37">
        <f t="shared" si="6"/>
        <v>895.42217194906095</v>
      </c>
      <c r="R5" s="37">
        <f t="shared" si="7"/>
        <v>622.27217194906098</v>
      </c>
      <c r="U5" s="35" t="s">
        <v>182</v>
      </c>
      <c r="V5" s="45">
        <f>AVERAGE(P3:P23)</f>
        <v>540.13321848174348</v>
      </c>
      <c r="W5" s="45">
        <f>_xlfn.STDEV.P(P3:P23)</f>
        <v>18.220597899795369</v>
      </c>
    </row>
    <row r="6" spans="1:23" ht="17.25" customHeight="1" x14ac:dyDescent="0.3">
      <c r="A6" s="36" t="s">
        <v>147</v>
      </c>
      <c r="B6" s="36" t="s">
        <v>178</v>
      </c>
      <c r="C6" s="36"/>
      <c r="D6" s="30">
        <v>14.040000000000001</v>
      </c>
      <c r="E6" s="30">
        <v>1.0961238600000001</v>
      </c>
      <c r="F6" s="30">
        <f t="shared" si="0"/>
        <v>1.763401776640585E-5</v>
      </c>
      <c r="G6" s="30">
        <f t="shared" si="1"/>
        <v>-10.945680693791392</v>
      </c>
      <c r="H6" s="30">
        <v>0.75</v>
      </c>
      <c r="I6" s="30">
        <f t="shared" si="2"/>
        <v>-0.2876820724517809</v>
      </c>
      <c r="J6" s="30">
        <v>6</v>
      </c>
      <c r="K6" s="30">
        <v>8</v>
      </c>
      <c r="L6" s="30">
        <v>8.3145000000000007E-3</v>
      </c>
      <c r="M6" s="30">
        <f t="shared" si="3"/>
        <v>-72.487799999999993</v>
      </c>
      <c r="N6" s="30">
        <f t="shared" si="3"/>
        <v>-78.866199999999992</v>
      </c>
      <c r="O6" s="37">
        <f t="shared" si="4"/>
        <v>817.99965738247033</v>
      </c>
      <c r="P6" s="37">
        <f t="shared" si="5"/>
        <v>544.84965738247035</v>
      </c>
      <c r="Q6" s="37">
        <f t="shared" si="6"/>
        <v>889.97768699087817</v>
      </c>
      <c r="R6" s="37">
        <f t="shared" si="7"/>
        <v>616.82768699087819</v>
      </c>
      <c r="T6" s="35" t="s">
        <v>142</v>
      </c>
      <c r="U6" s="35" t="s">
        <v>180</v>
      </c>
      <c r="V6" s="45">
        <f>MIN(R3:R23)</f>
        <v>563.31768222544645</v>
      </c>
    </row>
    <row r="7" spans="1:23" ht="17.25" customHeight="1" x14ac:dyDescent="0.3">
      <c r="A7" s="36" t="s">
        <v>148</v>
      </c>
      <c r="B7" s="36" t="s">
        <v>178</v>
      </c>
      <c r="C7" s="36"/>
      <c r="D7" s="30">
        <v>15.94</v>
      </c>
      <c r="E7" s="30">
        <v>1.100212274</v>
      </c>
      <c r="F7" s="30">
        <f t="shared" si="0"/>
        <v>2.0020340711193123E-5</v>
      </c>
      <c r="G7" s="30">
        <f t="shared" si="1"/>
        <v>-10.818761765680899</v>
      </c>
      <c r="H7" s="30">
        <v>0.75</v>
      </c>
      <c r="I7" s="30">
        <f t="shared" si="2"/>
        <v>-0.2876820724517809</v>
      </c>
      <c r="J7" s="30">
        <v>6</v>
      </c>
      <c r="K7" s="30">
        <v>8</v>
      </c>
      <c r="L7" s="30">
        <v>8.3145000000000007E-3</v>
      </c>
      <c r="M7" s="30">
        <f t="shared" si="3"/>
        <v>-72.487799999999993</v>
      </c>
      <c r="N7" s="30">
        <f t="shared" si="3"/>
        <v>-78.866199999999992</v>
      </c>
      <c r="O7" s="37">
        <f t="shared" si="4"/>
        <v>827.85806152848431</v>
      </c>
      <c r="P7" s="37">
        <f t="shared" si="5"/>
        <v>554.70806152848434</v>
      </c>
      <c r="Q7" s="37">
        <f t="shared" si="6"/>
        <v>900.70355911088143</v>
      </c>
      <c r="R7" s="37">
        <f t="shared" si="7"/>
        <v>627.55355911088145</v>
      </c>
      <c r="U7" s="35" t="s">
        <v>181</v>
      </c>
      <c r="V7" s="45">
        <f>MAX(R3:R23)</f>
        <v>639.75866152308447</v>
      </c>
      <c r="W7" s="45"/>
    </row>
    <row r="8" spans="1:23" ht="17.25" customHeight="1" x14ac:dyDescent="0.3">
      <c r="A8" s="36" t="s">
        <v>149</v>
      </c>
      <c r="B8" s="36" t="s">
        <v>178</v>
      </c>
      <c r="C8" s="36"/>
      <c r="D8" s="30">
        <v>16.059999999999999</v>
      </c>
      <c r="E8" s="30">
        <v>1.099209034</v>
      </c>
      <c r="F8" s="30">
        <f t="shared" si="0"/>
        <v>2.0171055468534904E-5</v>
      </c>
      <c r="G8" s="30">
        <f t="shared" si="1"/>
        <v>-10.811261878733887</v>
      </c>
      <c r="H8" s="30">
        <v>0.75</v>
      </c>
      <c r="I8" s="30">
        <f t="shared" si="2"/>
        <v>-0.2876820724517809</v>
      </c>
      <c r="J8" s="30">
        <v>6</v>
      </c>
      <c r="K8" s="30">
        <v>8</v>
      </c>
      <c r="L8" s="30">
        <v>8.3145000000000007E-3</v>
      </c>
      <c r="M8" s="30">
        <f t="shared" si="3"/>
        <v>-72.487799999999993</v>
      </c>
      <c r="N8" s="30">
        <f t="shared" si="3"/>
        <v>-78.866199999999992</v>
      </c>
      <c r="O8" s="37">
        <f t="shared" si="4"/>
        <v>828.44805485622328</v>
      </c>
      <c r="P8" s="37">
        <f t="shared" si="5"/>
        <v>555.2980548562233</v>
      </c>
      <c r="Q8" s="37">
        <f t="shared" si="6"/>
        <v>901.34546756698205</v>
      </c>
      <c r="R8" s="37">
        <f t="shared" si="7"/>
        <v>628.19546756698207</v>
      </c>
      <c r="U8" s="35" t="s">
        <v>182</v>
      </c>
      <c r="V8" s="45">
        <f>AVERAGE(R3:R23)</f>
        <v>611.69623571725003</v>
      </c>
      <c r="W8" s="45">
        <f>_xlfn.STDEV.P(R3:R23)</f>
        <v>19.82387819860503</v>
      </c>
    </row>
    <row r="9" spans="1:23" ht="17.25" customHeight="1" x14ac:dyDescent="0.3">
      <c r="A9" s="36" t="s">
        <v>150</v>
      </c>
      <c r="B9" s="36" t="s">
        <v>178</v>
      </c>
      <c r="C9" s="36"/>
      <c r="D9" s="30">
        <v>12.48</v>
      </c>
      <c r="E9" s="30">
        <v>1.111179264</v>
      </c>
      <c r="F9" s="30">
        <f t="shared" si="0"/>
        <v>1.5674712659945054E-5</v>
      </c>
      <c r="G9" s="30">
        <f t="shared" si="1"/>
        <v>-11.06346180271729</v>
      </c>
      <c r="H9" s="30">
        <v>0.75</v>
      </c>
      <c r="I9" s="30">
        <f t="shared" si="2"/>
        <v>-0.2876820724517809</v>
      </c>
      <c r="J9" s="30">
        <v>6</v>
      </c>
      <c r="K9" s="30">
        <v>8</v>
      </c>
      <c r="L9" s="30">
        <v>8.3145000000000007E-3</v>
      </c>
      <c r="M9" s="30">
        <f t="shared" si="3"/>
        <v>-72.487799999999993</v>
      </c>
      <c r="N9" s="30">
        <f t="shared" si="3"/>
        <v>-78.866199999999992</v>
      </c>
      <c r="O9" s="37">
        <f t="shared" si="4"/>
        <v>809.05878171878976</v>
      </c>
      <c r="P9" s="37">
        <f t="shared" si="5"/>
        <v>535.90878171878978</v>
      </c>
      <c r="Q9" s="37">
        <f t="shared" si="6"/>
        <v>880.25007919664301</v>
      </c>
      <c r="R9" s="37">
        <f t="shared" si="7"/>
        <v>607.10007919664304</v>
      </c>
      <c r="T9" s="35" t="s">
        <v>138</v>
      </c>
      <c r="U9" s="35" t="s">
        <v>139</v>
      </c>
      <c r="V9" s="45">
        <f>MIN(P26:P35,P24)</f>
        <v>568.6608947976157</v>
      </c>
    </row>
    <row r="10" spans="1:23" x14ac:dyDescent="0.3">
      <c r="A10" s="36" t="s">
        <v>151</v>
      </c>
      <c r="B10" s="36" t="s">
        <v>178</v>
      </c>
      <c r="C10" s="36"/>
      <c r="D10" s="30">
        <v>8.32</v>
      </c>
      <c r="E10" s="30">
        <v>1.1027993600000001</v>
      </c>
      <c r="F10" s="30">
        <f t="shared" si="0"/>
        <v>1.0449862130862912E-5</v>
      </c>
      <c r="G10" s="30">
        <f t="shared" si="1"/>
        <v>-11.468921772859346</v>
      </c>
      <c r="H10" s="30">
        <v>0.75</v>
      </c>
      <c r="I10" s="30">
        <f t="shared" si="2"/>
        <v>-0.2876820724517809</v>
      </c>
      <c r="J10" s="30">
        <v>6</v>
      </c>
      <c r="K10" s="30">
        <v>8</v>
      </c>
      <c r="L10" s="30">
        <v>8.3145000000000007E-3</v>
      </c>
      <c r="M10" s="30">
        <f t="shared" si="3"/>
        <v>-72.487799999999993</v>
      </c>
      <c r="N10" s="30">
        <f t="shared" si="3"/>
        <v>-78.866199999999992</v>
      </c>
      <c r="O10" s="37">
        <f t="shared" si="4"/>
        <v>779.72026843506944</v>
      </c>
      <c r="P10" s="37">
        <f t="shared" si="5"/>
        <v>506.57026843506947</v>
      </c>
      <c r="Q10" s="37">
        <f t="shared" si="6"/>
        <v>848.32998979764693</v>
      </c>
      <c r="R10" s="37">
        <f t="shared" si="7"/>
        <v>575.17998979764695</v>
      </c>
      <c r="U10" s="35" t="s">
        <v>140</v>
      </c>
      <c r="V10" s="45">
        <f>MAX(P26:P35,P24)</f>
        <v>601.37170830338903</v>
      </c>
      <c r="W10" s="45"/>
    </row>
    <row r="11" spans="1:23" x14ac:dyDescent="0.3">
      <c r="A11" s="36" t="s">
        <v>152</v>
      </c>
      <c r="B11" s="36" t="s">
        <v>178</v>
      </c>
      <c r="C11" s="36"/>
      <c r="D11" s="30">
        <v>11.15</v>
      </c>
      <c r="E11" s="30">
        <v>1.1039971799999999</v>
      </c>
      <c r="F11" s="30">
        <f t="shared" si="0"/>
        <v>1.4004273497760048E-5</v>
      </c>
      <c r="G11" s="30">
        <f t="shared" si="1"/>
        <v>-11.176148025088265</v>
      </c>
      <c r="H11" s="30">
        <v>0.75</v>
      </c>
      <c r="I11" s="30">
        <f t="shared" si="2"/>
        <v>-0.2876820724517809</v>
      </c>
      <c r="J11" s="30">
        <v>6</v>
      </c>
      <c r="K11" s="30">
        <v>8</v>
      </c>
      <c r="L11" s="30">
        <v>8.3145000000000007E-3</v>
      </c>
      <c r="M11" s="30">
        <f t="shared" si="3"/>
        <v>-72.487799999999993</v>
      </c>
      <c r="N11" s="30">
        <f t="shared" si="3"/>
        <v>-78.866199999999992</v>
      </c>
      <c r="O11" s="37">
        <f t="shared" si="4"/>
        <v>800.68572180525086</v>
      </c>
      <c r="P11" s="37">
        <f t="shared" si="5"/>
        <v>527.53572180525089</v>
      </c>
      <c r="Q11" s="37">
        <f t="shared" si="6"/>
        <v>871.1402508151341</v>
      </c>
      <c r="R11" s="37">
        <f t="shared" si="7"/>
        <v>597.99025081513412</v>
      </c>
      <c r="U11" s="35" t="s">
        <v>141</v>
      </c>
      <c r="V11" s="45">
        <f>AVERAGE(P26:P35,P24)</f>
        <v>580.67732058502111</v>
      </c>
      <c r="W11" s="45">
        <f>_xlfn.STDEV.P(P26:P35,P24)</f>
        <v>11.969098467979672</v>
      </c>
    </row>
    <row r="12" spans="1:23" x14ac:dyDescent="0.3">
      <c r="A12" s="36" t="s">
        <v>153</v>
      </c>
      <c r="B12" s="36" t="s">
        <v>178</v>
      </c>
      <c r="C12" s="36"/>
      <c r="D12" s="30">
        <v>13.74</v>
      </c>
      <c r="E12" s="30">
        <v>1.10536239</v>
      </c>
      <c r="F12" s="30">
        <f t="shared" si="0"/>
        <v>1.725722890921711E-5</v>
      </c>
      <c r="G12" s="30">
        <f t="shared" si="1"/>
        <v>-10.967279435070049</v>
      </c>
      <c r="H12" s="30">
        <v>0.75</v>
      </c>
      <c r="I12" s="30">
        <f t="shared" si="2"/>
        <v>-0.2876820724517809</v>
      </c>
      <c r="J12" s="30">
        <v>6</v>
      </c>
      <c r="K12" s="30">
        <v>8</v>
      </c>
      <c r="L12" s="30">
        <v>8.3145000000000007E-3</v>
      </c>
      <c r="M12" s="30">
        <f t="shared" si="3"/>
        <v>-72.487799999999993</v>
      </c>
      <c r="N12" s="30">
        <f t="shared" si="3"/>
        <v>-78.866199999999992</v>
      </c>
      <c r="O12" s="37">
        <f t="shared" si="4"/>
        <v>816.34531009146883</v>
      </c>
      <c r="P12" s="37">
        <f t="shared" si="5"/>
        <v>543.19531009146885</v>
      </c>
      <c r="Q12" s="37">
        <f t="shared" si="6"/>
        <v>888.17776915199249</v>
      </c>
      <c r="R12" s="37">
        <f t="shared" si="7"/>
        <v>615.02776915199252</v>
      </c>
      <c r="T12" s="35" t="s">
        <v>142</v>
      </c>
      <c r="U12" s="35" t="s">
        <v>139</v>
      </c>
      <c r="V12" s="45">
        <f>MIN(R26:R35,R24)</f>
        <v>642.73414038345379</v>
      </c>
    </row>
    <row r="13" spans="1:23" x14ac:dyDescent="0.3">
      <c r="A13" s="36" t="s">
        <v>154</v>
      </c>
      <c r="B13" s="36" t="s">
        <v>178</v>
      </c>
      <c r="C13" s="36"/>
      <c r="D13" s="30">
        <v>17.830000000000002</v>
      </c>
      <c r="E13" s="30">
        <v>1.1032508630000002</v>
      </c>
      <c r="F13" s="30">
        <f t="shared" si="0"/>
        <v>2.239409295008894E-5</v>
      </c>
      <c r="G13" s="30">
        <f t="shared" si="1"/>
        <v>-10.706713341465555</v>
      </c>
      <c r="H13" s="30">
        <v>0.75</v>
      </c>
      <c r="I13" s="30">
        <f t="shared" si="2"/>
        <v>-0.2876820724517809</v>
      </c>
      <c r="J13" s="30">
        <v>6</v>
      </c>
      <c r="K13" s="30">
        <v>8</v>
      </c>
      <c r="L13" s="30">
        <v>8.3145000000000007E-3</v>
      </c>
      <c r="M13" s="30">
        <f t="shared" si="3"/>
        <v>-72.487799999999993</v>
      </c>
      <c r="N13" s="30">
        <f t="shared" si="3"/>
        <v>-78.866199999999992</v>
      </c>
      <c r="O13" s="37">
        <f t="shared" si="4"/>
        <v>836.76101890266023</v>
      </c>
      <c r="P13" s="37">
        <f t="shared" si="5"/>
        <v>563.61101890266025</v>
      </c>
      <c r="Q13" s="37">
        <f t="shared" si="6"/>
        <v>910.3899120814948</v>
      </c>
      <c r="R13" s="37">
        <f t="shared" si="7"/>
        <v>637.23991208149482</v>
      </c>
      <c r="U13" s="35" t="s">
        <v>140</v>
      </c>
      <c r="V13" s="45">
        <f>MAX(R26:R35,R24)</f>
        <v>678.32326793469713</v>
      </c>
      <c r="W13" s="45"/>
    </row>
    <row r="14" spans="1:23" x14ac:dyDescent="0.3">
      <c r="A14" s="36" t="s">
        <v>155</v>
      </c>
      <c r="B14" s="36" t="s">
        <v>178</v>
      </c>
      <c r="C14" s="36"/>
      <c r="D14" s="30">
        <v>11.75</v>
      </c>
      <c r="E14" s="30">
        <v>1.11972095</v>
      </c>
      <c r="F14" s="30">
        <f t="shared" si="0"/>
        <v>1.4757855754124365E-5</v>
      </c>
      <c r="G14" s="30">
        <f t="shared" si="1"/>
        <v>-11.123735023456069</v>
      </c>
      <c r="H14" s="30">
        <v>0.75</v>
      </c>
      <c r="I14" s="30">
        <f t="shared" si="2"/>
        <v>-0.2876820724517809</v>
      </c>
      <c r="J14" s="30">
        <v>6</v>
      </c>
      <c r="K14" s="30">
        <v>8</v>
      </c>
      <c r="L14" s="30">
        <v>8.3145000000000007E-3</v>
      </c>
      <c r="M14" s="30">
        <f t="shared" si="3"/>
        <v>-72.487799999999993</v>
      </c>
      <c r="N14" s="30">
        <f t="shared" si="3"/>
        <v>-78.866199999999992</v>
      </c>
      <c r="O14" s="37">
        <f t="shared" si="4"/>
        <v>804.55856574885354</v>
      </c>
      <c r="P14" s="37">
        <f t="shared" si="5"/>
        <v>531.40856574885356</v>
      </c>
      <c r="Q14" s="37">
        <f t="shared" si="6"/>
        <v>875.35387690152322</v>
      </c>
      <c r="R14" s="37">
        <f t="shared" si="7"/>
        <v>602.20387690152324</v>
      </c>
      <c r="U14" s="35" t="s">
        <v>141</v>
      </c>
      <c r="V14" s="45">
        <f>AVERAGE(R26:R35,R24)</f>
        <v>655.80792437792843</v>
      </c>
      <c r="W14" s="45">
        <f>_xlfn.STDEV.P(R26:R35,R24)</f>
        <v>13.022292214626164</v>
      </c>
    </row>
    <row r="15" spans="1:23" x14ac:dyDescent="0.3">
      <c r="A15" s="36" t="s">
        <v>156</v>
      </c>
      <c r="B15" s="36" t="s">
        <v>178</v>
      </c>
      <c r="C15" s="36"/>
      <c r="D15" s="30">
        <v>7.1000000000000005</v>
      </c>
      <c r="E15" s="30">
        <v>1.1125061000000001</v>
      </c>
      <c r="F15" s="30">
        <f t="shared" si="0"/>
        <v>8.917564053567318E-6</v>
      </c>
      <c r="G15" s="30">
        <f t="shared" si="1"/>
        <v>-11.627487736832817</v>
      </c>
      <c r="H15" s="30">
        <v>0.75</v>
      </c>
      <c r="I15" s="30">
        <f t="shared" si="2"/>
        <v>-0.2876820724517809</v>
      </c>
      <c r="J15" s="30">
        <v>6</v>
      </c>
      <c r="K15" s="30">
        <v>8</v>
      </c>
      <c r="L15" s="30">
        <v>8.3145000000000007E-3</v>
      </c>
      <c r="M15" s="30">
        <f t="shared" si="3"/>
        <v>-72.487799999999993</v>
      </c>
      <c r="N15" s="30">
        <f t="shared" si="3"/>
        <v>-78.866199999999992</v>
      </c>
      <c r="O15" s="37">
        <f t="shared" si="4"/>
        <v>768.81733943846314</v>
      </c>
      <c r="P15" s="37">
        <f t="shared" si="5"/>
        <v>495.66733943846316</v>
      </c>
      <c r="Q15" s="37">
        <f t="shared" si="6"/>
        <v>836.46768222544642</v>
      </c>
      <c r="R15" s="37">
        <f t="shared" si="7"/>
        <v>563.31768222544645</v>
      </c>
    </row>
    <row r="16" spans="1:23" x14ac:dyDescent="0.3">
      <c r="A16" s="36" t="s">
        <v>157</v>
      </c>
      <c r="B16" s="36" t="s">
        <v>178</v>
      </c>
      <c r="C16" s="36"/>
      <c r="D16" s="30">
        <v>9.5500000000000007</v>
      </c>
      <c r="E16" s="30">
        <v>1.10591865</v>
      </c>
      <c r="F16" s="30">
        <f t="shared" si="0"/>
        <v>1.1994715353772419E-5</v>
      </c>
      <c r="G16" s="30">
        <f t="shared" si="1"/>
        <v>-11.331044392360822</v>
      </c>
      <c r="H16" s="30">
        <v>0.75</v>
      </c>
      <c r="I16" s="30">
        <f t="shared" si="2"/>
        <v>-0.2876820724517809</v>
      </c>
      <c r="J16" s="30">
        <v>6</v>
      </c>
      <c r="K16" s="30">
        <v>8</v>
      </c>
      <c r="L16" s="30">
        <v>8.3145000000000007E-3</v>
      </c>
      <c r="M16" s="30">
        <f t="shared" si="3"/>
        <v>-72.487799999999993</v>
      </c>
      <c r="N16" s="30">
        <f t="shared" si="3"/>
        <v>-78.866199999999992</v>
      </c>
      <c r="O16" s="37">
        <f t="shared" si="4"/>
        <v>789.45514672839693</v>
      </c>
      <c r="P16" s="37">
        <f t="shared" si="5"/>
        <v>516.30514672839695</v>
      </c>
      <c r="Q16" s="37">
        <f t="shared" si="6"/>
        <v>858.92146668696125</v>
      </c>
      <c r="R16" s="37">
        <f t="shared" si="7"/>
        <v>585.77146668696128</v>
      </c>
    </row>
    <row r="17" spans="1:18" x14ac:dyDescent="0.3">
      <c r="A17" s="36" t="s">
        <v>158</v>
      </c>
      <c r="B17" s="36" t="s">
        <v>178</v>
      </c>
      <c r="C17" s="36"/>
      <c r="D17" s="30">
        <v>12.260000000000002</v>
      </c>
      <c r="E17" s="30">
        <v>1.107541428</v>
      </c>
      <c r="F17" s="30">
        <f t="shared" si="0"/>
        <v>1.5398399793882482E-5</v>
      </c>
      <c r="G17" s="30">
        <f t="shared" si="1"/>
        <v>-11.081246963431806</v>
      </c>
      <c r="H17" s="30">
        <v>0.75</v>
      </c>
      <c r="I17" s="30">
        <f t="shared" si="2"/>
        <v>-0.2876820724517809</v>
      </c>
      <c r="J17" s="30">
        <v>6</v>
      </c>
      <c r="K17" s="30">
        <v>8</v>
      </c>
      <c r="L17" s="30">
        <v>8.3145000000000007E-3</v>
      </c>
      <c r="M17" s="30">
        <f t="shared" si="3"/>
        <v>-72.487799999999993</v>
      </c>
      <c r="N17" s="30">
        <f t="shared" si="3"/>
        <v>-78.866199999999992</v>
      </c>
      <c r="O17" s="37">
        <f t="shared" si="4"/>
        <v>807.72565030153362</v>
      </c>
      <c r="P17" s="37">
        <f t="shared" si="5"/>
        <v>534.57565030153364</v>
      </c>
      <c r="Q17" s="37">
        <f t="shared" si="6"/>
        <v>878.79964189575082</v>
      </c>
      <c r="R17" s="37">
        <f t="shared" si="7"/>
        <v>605.64964189575085</v>
      </c>
    </row>
    <row r="18" spans="1:18" x14ac:dyDescent="0.3">
      <c r="A18" s="36" t="s">
        <v>159</v>
      </c>
      <c r="B18" s="36" t="s">
        <v>178</v>
      </c>
      <c r="C18" s="36"/>
      <c r="D18" s="30">
        <v>15.549999999999999</v>
      </c>
      <c r="E18" s="30">
        <v>1.1054168449999999</v>
      </c>
      <c r="F18" s="30">
        <f t="shared" si="0"/>
        <v>1.9530517441297334E-5</v>
      </c>
      <c r="G18" s="30">
        <f t="shared" si="1"/>
        <v>-10.843532318736582</v>
      </c>
      <c r="H18" s="30">
        <v>0.75</v>
      </c>
      <c r="I18" s="30">
        <f t="shared" si="2"/>
        <v>-0.2876820724517809</v>
      </c>
      <c r="J18" s="30">
        <v>6</v>
      </c>
      <c r="K18" s="30">
        <v>8</v>
      </c>
      <c r="L18" s="30">
        <v>8.3145000000000007E-3</v>
      </c>
      <c r="M18" s="30">
        <f t="shared" si="3"/>
        <v>-72.487799999999993</v>
      </c>
      <c r="N18" s="30">
        <f t="shared" si="3"/>
        <v>-78.866199999999992</v>
      </c>
      <c r="O18" s="37">
        <f t="shared" si="4"/>
        <v>825.9153945185119</v>
      </c>
      <c r="P18" s="37">
        <f t="shared" si="5"/>
        <v>552.76539451851193</v>
      </c>
      <c r="Q18" s="37">
        <f t="shared" si="6"/>
        <v>898.58995151150759</v>
      </c>
      <c r="R18" s="37">
        <f t="shared" si="7"/>
        <v>625.43995151150762</v>
      </c>
    </row>
    <row r="19" spans="1:18" x14ac:dyDescent="0.3">
      <c r="A19" s="36" t="s">
        <v>160</v>
      </c>
      <c r="B19" s="36" t="s">
        <v>178</v>
      </c>
      <c r="C19" s="36"/>
      <c r="D19" s="30">
        <v>11.12</v>
      </c>
      <c r="E19" s="30">
        <v>1.1059418240000001</v>
      </c>
      <c r="F19" s="30">
        <f t="shared" si="0"/>
        <v>1.3966594355623535E-5</v>
      </c>
      <c r="G19" s="30">
        <f t="shared" si="1"/>
        <v>-11.178842197119351</v>
      </c>
      <c r="H19" s="30">
        <v>0.75</v>
      </c>
      <c r="I19" s="30">
        <f t="shared" si="2"/>
        <v>-0.2876820724517809</v>
      </c>
      <c r="J19" s="30">
        <v>6</v>
      </c>
      <c r="K19" s="30">
        <v>8</v>
      </c>
      <c r="L19" s="30">
        <v>8.3145000000000007E-3</v>
      </c>
      <c r="M19" s="30">
        <f t="shared" si="3"/>
        <v>-72.487799999999993</v>
      </c>
      <c r="N19" s="30">
        <f t="shared" si="3"/>
        <v>-78.866199999999992</v>
      </c>
      <c r="O19" s="37">
        <f t="shared" si="4"/>
        <v>800.48765428510751</v>
      </c>
      <c r="P19" s="37">
        <f t="shared" si="5"/>
        <v>527.33765428510753</v>
      </c>
      <c r="Q19" s="37">
        <f t="shared" si="6"/>
        <v>870.9247547915669</v>
      </c>
      <c r="R19" s="37">
        <f t="shared" si="7"/>
        <v>597.77475479156692</v>
      </c>
    </row>
    <row r="20" spans="1:18" x14ac:dyDescent="0.3">
      <c r="A20" s="36" t="s">
        <v>161</v>
      </c>
      <c r="B20" s="36" t="s">
        <v>178</v>
      </c>
      <c r="C20" s="36"/>
      <c r="D20" s="30">
        <v>10.93</v>
      </c>
      <c r="E20" s="30">
        <v>1.10750411</v>
      </c>
      <c r="F20" s="30">
        <f t="shared" si="0"/>
        <v>1.3727959723917367E-5</v>
      </c>
      <c r="G20" s="30">
        <f t="shared" si="1"/>
        <v>-11.196075949086799</v>
      </c>
      <c r="H20" s="30">
        <v>0.75</v>
      </c>
      <c r="I20" s="30">
        <f t="shared" si="2"/>
        <v>-0.2876820724517809</v>
      </c>
      <c r="J20" s="30">
        <v>6</v>
      </c>
      <c r="K20" s="30">
        <v>8</v>
      </c>
      <c r="L20" s="30">
        <v>8.3145000000000007E-3</v>
      </c>
      <c r="M20" s="30">
        <f t="shared" si="3"/>
        <v>-72.487799999999993</v>
      </c>
      <c r="N20" s="30">
        <f t="shared" si="3"/>
        <v>-78.866199999999992</v>
      </c>
      <c r="O20" s="37">
        <f t="shared" si="4"/>
        <v>799.22299462549415</v>
      </c>
      <c r="P20" s="37">
        <f t="shared" si="5"/>
        <v>526.07299462549418</v>
      </c>
      <c r="Q20" s="37">
        <f t="shared" si="6"/>
        <v>869.54881426575434</v>
      </c>
      <c r="R20" s="37">
        <f t="shared" si="7"/>
        <v>596.39881426575437</v>
      </c>
    </row>
    <row r="21" spans="1:18" x14ac:dyDescent="0.3">
      <c r="A21" s="36" t="s">
        <v>162</v>
      </c>
      <c r="B21" s="36" t="s">
        <v>178</v>
      </c>
      <c r="C21" s="36"/>
      <c r="D21" s="30">
        <v>18.350000000000001</v>
      </c>
      <c r="E21" s="30">
        <v>1.1108007350000002</v>
      </c>
      <c r="F21" s="30">
        <f t="shared" si="0"/>
        <v>2.3047186860215389E-5</v>
      </c>
      <c r="G21" s="30">
        <f t="shared" si="1"/>
        <v>-10.677966841079689</v>
      </c>
      <c r="H21" s="30">
        <v>0.75</v>
      </c>
      <c r="I21" s="30">
        <f t="shared" si="2"/>
        <v>-0.2876820724517809</v>
      </c>
      <c r="J21" s="30">
        <v>6</v>
      </c>
      <c r="K21" s="30">
        <v>8</v>
      </c>
      <c r="L21" s="30">
        <v>8.3145000000000007E-3</v>
      </c>
      <c r="M21" s="30">
        <f t="shared" si="3"/>
        <v>-72.487799999999993</v>
      </c>
      <c r="N21" s="30">
        <f t="shared" si="3"/>
        <v>-78.866199999999992</v>
      </c>
      <c r="O21" s="37">
        <f t="shared" si="4"/>
        <v>839.07606141481449</v>
      </c>
      <c r="P21" s="37">
        <f t="shared" si="5"/>
        <v>565.92606141481451</v>
      </c>
      <c r="Q21" s="37">
        <f t="shared" si="6"/>
        <v>912.90866152308445</v>
      </c>
      <c r="R21" s="37">
        <f t="shared" si="7"/>
        <v>639.75866152308447</v>
      </c>
    </row>
    <row r="22" spans="1:18" x14ac:dyDescent="0.3">
      <c r="A22" s="36" t="s">
        <v>163</v>
      </c>
      <c r="B22" s="36" t="s">
        <v>178</v>
      </c>
      <c r="C22" s="36"/>
      <c r="D22" s="30">
        <v>14.450000000000001</v>
      </c>
      <c r="E22" s="30">
        <v>1.1144519149999998</v>
      </c>
      <c r="F22" s="30">
        <f t="shared" si="0"/>
        <v>1.814896208633788E-5</v>
      </c>
      <c r="G22" s="30">
        <f t="shared" si="1"/>
        <v>-10.916897184214294</v>
      </c>
      <c r="H22" s="30">
        <v>0.75</v>
      </c>
      <c r="I22" s="30">
        <f t="shared" si="2"/>
        <v>-0.2876820724517809</v>
      </c>
      <c r="J22" s="30">
        <v>6</v>
      </c>
      <c r="K22" s="30">
        <v>8</v>
      </c>
      <c r="L22" s="30">
        <v>8.3145000000000007E-3</v>
      </c>
      <c r="M22" s="30">
        <f t="shared" si="3"/>
        <v>-72.487799999999993</v>
      </c>
      <c r="N22" s="30">
        <f t="shared" si="3"/>
        <v>-78.866199999999992</v>
      </c>
      <c r="O22" s="37">
        <f t="shared" si="4"/>
        <v>820.21476929099447</v>
      </c>
      <c r="P22" s="37">
        <f t="shared" si="5"/>
        <v>547.06476929099449</v>
      </c>
      <c r="Q22" s="37">
        <f t="shared" si="6"/>
        <v>892.38771266140554</v>
      </c>
      <c r="R22" s="37">
        <f t="shared" si="7"/>
        <v>619.23771266140557</v>
      </c>
    </row>
    <row r="23" spans="1:18" x14ac:dyDescent="0.3">
      <c r="A23" s="36" t="s">
        <v>164</v>
      </c>
      <c r="B23" s="36" t="s">
        <v>178</v>
      </c>
      <c r="C23" s="36"/>
      <c r="D23" s="30">
        <v>15.78</v>
      </c>
      <c r="E23" s="30">
        <v>1.1143488839999998</v>
      </c>
      <c r="F23" s="30">
        <f t="shared" si="0"/>
        <v>1.9819387631910045E-5</v>
      </c>
      <c r="G23" s="30">
        <f t="shared" si="1"/>
        <v>-10.82884992601249</v>
      </c>
      <c r="H23" s="30">
        <v>0.75</v>
      </c>
      <c r="I23" s="30">
        <f t="shared" si="2"/>
        <v>-0.2876820724517809</v>
      </c>
      <c r="J23" s="30">
        <v>6</v>
      </c>
      <c r="K23" s="30">
        <v>8</v>
      </c>
      <c r="L23" s="30">
        <v>8.3145000000000007E-3</v>
      </c>
      <c r="M23" s="30">
        <f t="shared" si="3"/>
        <v>-72.487799999999993</v>
      </c>
      <c r="N23" s="30">
        <f t="shared" si="3"/>
        <v>-78.866199999999992</v>
      </c>
      <c r="O23" s="37">
        <f t="shared" si="4"/>
        <v>827.06578073260653</v>
      </c>
      <c r="P23" s="37">
        <f t="shared" si="5"/>
        <v>553.91578073260655</v>
      </c>
      <c r="Q23" s="37">
        <f t="shared" si="6"/>
        <v>899.84156335843954</v>
      </c>
      <c r="R23" s="37">
        <f t="shared" si="7"/>
        <v>626.69156335843957</v>
      </c>
    </row>
    <row r="24" spans="1:18" x14ac:dyDescent="0.3">
      <c r="A24" s="41" t="s">
        <v>165</v>
      </c>
      <c r="B24" s="41" t="s">
        <v>179</v>
      </c>
      <c r="C24" s="42"/>
      <c r="D24" s="30">
        <v>27.47</v>
      </c>
      <c r="E24" s="30">
        <v>1.118353146</v>
      </c>
      <c r="F24" s="30">
        <f t="shared" si="0"/>
        <v>3.4501312909553405E-5</v>
      </c>
      <c r="G24" s="30">
        <f t="shared" si="1"/>
        <v>-10.274513179301673</v>
      </c>
      <c r="H24" s="30">
        <v>0.75</v>
      </c>
      <c r="I24" s="30">
        <f t="shared" si="2"/>
        <v>-0.2876820724517809</v>
      </c>
      <c r="J24" s="30">
        <v>6</v>
      </c>
      <c r="K24" s="30">
        <v>8</v>
      </c>
      <c r="L24" s="30">
        <v>8.3145000000000007E-3</v>
      </c>
      <c r="M24" s="30">
        <f t="shared" si="3"/>
        <v>-72.487799999999993</v>
      </c>
      <c r="N24" s="30">
        <f t="shared" si="3"/>
        <v>-78.866199999999992</v>
      </c>
      <c r="O24" s="37">
        <f t="shared" si="4"/>
        <v>872.97353157988903</v>
      </c>
      <c r="P24" s="37">
        <f t="shared" si="5"/>
        <v>599.82353157988905</v>
      </c>
      <c r="Q24" s="37">
        <f t="shared" si="6"/>
        <v>949.78886290225171</v>
      </c>
      <c r="R24" s="37">
        <f t="shared" si="7"/>
        <v>676.63886290225173</v>
      </c>
    </row>
    <row r="25" spans="1:18" x14ac:dyDescent="0.3">
      <c r="A25" s="41" t="s">
        <v>166</v>
      </c>
      <c r="B25" s="41" t="s">
        <v>179</v>
      </c>
      <c r="C25" s="42" t="s">
        <v>143</v>
      </c>
      <c r="D25" s="38">
        <v>68.75</v>
      </c>
      <c r="E25" s="38">
        <v>1.129775625</v>
      </c>
      <c r="F25" s="38">
        <f t="shared" si="0"/>
        <v>8.634307746424007E-5</v>
      </c>
      <c r="G25" s="38">
        <f t="shared" si="1"/>
        <v>-9.3571819249206172</v>
      </c>
      <c r="H25" s="38">
        <v>0.75</v>
      </c>
      <c r="I25" s="38">
        <f t="shared" si="2"/>
        <v>-0.2876820724517809</v>
      </c>
      <c r="J25" s="38">
        <v>6</v>
      </c>
      <c r="K25" s="38">
        <v>8</v>
      </c>
      <c r="L25" s="38">
        <v>8.3145000000000007E-3</v>
      </c>
      <c r="M25" s="38">
        <f t="shared" si="3"/>
        <v>-72.487799999999993</v>
      </c>
      <c r="N25" s="38">
        <f t="shared" si="3"/>
        <v>-78.866199999999992</v>
      </c>
      <c r="O25" s="39">
        <f t="shared" si="4"/>
        <v>961.2701210051207</v>
      </c>
      <c r="P25" s="39">
        <f t="shared" si="5"/>
        <v>688.12012100512072</v>
      </c>
      <c r="Q25" s="39">
        <f t="shared" si="6"/>
        <v>1045.8549109948715</v>
      </c>
      <c r="R25" s="39">
        <f t="shared" si="7"/>
        <v>772.70491099487151</v>
      </c>
    </row>
    <row r="26" spans="1:18" x14ac:dyDescent="0.3">
      <c r="A26" s="41" t="s">
        <v>167</v>
      </c>
      <c r="B26" s="41" t="s">
        <v>179</v>
      </c>
      <c r="C26" s="42"/>
      <c r="D26" s="30">
        <v>20</v>
      </c>
      <c r="E26" s="30">
        <v>1.11215</v>
      </c>
      <c r="F26" s="30">
        <f t="shared" si="0"/>
        <v>2.5119498521003302E-5</v>
      </c>
      <c r="G26" s="30">
        <f t="shared" si="1"/>
        <v>-10.591866179899402</v>
      </c>
      <c r="H26" s="30">
        <v>0.75</v>
      </c>
      <c r="I26" s="30">
        <f t="shared" si="2"/>
        <v>-0.2876820724517809</v>
      </c>
      <c r="J26" s="30">
        <v>6</v>
      </c>
      <c r="K26" s="30">
        <v>8</v>
      </c>
      <c r="L26" s="30">
        <v>8.3145000000000007E-3</v>
      </c>
      <c r="M26" s="30">
        <f t="shared" si="3"/>
        <v>-72.487799999999993</v>
      </c>
      <c r="N26" s="30">
        <f t="shared" si="3"/>
        <v>-78.866199999999992</v>
      </c>
      <c r="O26" s="37">
        <f t="shared" si="4"/>
        <v>846.08729131084772</v>
      </c>
      <c r="P26" s="37">
        <f t="shared" si="5"/>
        <v>572.93729131084774</v>
      </c>
      <c r="Q26" s="37">
        <f t="shared" si="6"/>
        <v>920.53682873503647</v>
      </c>
      <c r="R26" s="37">
        <f t="shared" si="7"/>
        <v>647.38682873503649</v>
      </c>
    </row>
    <row r="27" spans="1:18" x14ac:dyDescent="0.3">
      <c r="A27" s="41" t="s">
        <v>168</v>
      </c>
      <c r="B27" s="41" t="s">
        <v>179</v>
      </c>
      <c r="C27" s="42"/>
      <c r="D27" s="30">
        <v>22.009999999999998</v>
      </c>
      <c r="E27" s="30">
        <v>1.114817505</v>
      </c>
      <c r="F27" s="30">
        <f t="shared" si="0"/>
        <v>2.7643939496354563E-5</v>
      </c>
      <c r="G27" s="30">
        <f t="shared" si="1"/>
        <v>-10.496104040409401</v>
      </c>
      <c r="H27" s="30">
        <v>0.75</v>
      </c>
      <c r="I27" s="30">
        <f t="shared" si="2"/>
        <v>-0.2876820724517809</v>
      </c>
      <c r="J27" s="30">
        <v>6</v>
      </c>
      <c r="K27" s="30">
        <v>8</v>
      </c>
      <c r="L27" s="30">
        <v>8.3145000000000007E-3</v>
      </c>
      <c r="M27" s="30">
        <f t="shared" si="3"/>
        <v>-72.487799999999993</v>
      </c>
      <c r="N27" s="30">
        <f t="shared" si="3"/>
        <v>-78.866199999999992</v>
      </c>
      <c r="O27" s="37">
        <f t="shared" si="4"/>
        <v>854.0241819943974</v>
      </c>
      <c r="P27" s="37">
        <f t="shared" si="5"/>
        <v>580.87418199439742</v>
      </c>
      <c r="Q27" s="37">
        <f t="shared" si="6"/>
        <v>929.17210816173952</v>
      </c>
      <c r="R27" s="37">
        <f t="shared" si="7"/>
        <v>656.02210816173954</v>
      </c>
    </row>
    <row r="28" spans="1:18" x14ac:dyDescent="0.3">
      <c r="A28" s="41" t="s">
        <v>169</v>
      </c>
      <c r="B28" s="41" t="s">
        <v>179</v>
      </c>
      <c r="C28" s="42"/>
      <c r="D28" s="30">
        <v>20.509999999999998</v>
      </c>
      <c r="E28" s="30">
        <v>1.1119722109999999</v>
      </c>
      <c r="F28" s="30">
        <f t="shared" si="0"/>
        <v>2.5760029507370486E-5</v>
      </c>
      <c r="G28" s="30">
        <f t="shared" si="1"/>
        <v>-10.56668651125632</v>
      </c>
      <c r="H28" s="30">
        <v>0.75</v>
      </c>
      <c r="I28" s="30">
        <f t="shared" si="2"/>
        <v>-0.2876820724517809</v>
      </c>
      <c r="J28" s="30">
        <v>6</v>
      </c>
      <c r="K28" s="30">
        <v>8</v>
      </c>
      <c r="L28" s="30">
        <v>8.3145000000000007E-3</v>
      </c>
      <c r="M28" s="30">
        <f t="shared" si="3"/>
        <v>-72.487799999999993</v>
      </c>
      <c r="N28" s="30">
        <f t="shared" si="3"/>
        <v>-78.866199999999992</v>
      </c>
      <c r="O28" s="37">
        <f t="shared" si="4"/>
        <v>848.15988479644864</v>
      </c>
      <c r="P28" s="37">
        <f t="shared" si="5"/>
        <v>575.00988479644866</v>
      </c>
      <c r="Q28" s="37">
        <f t="shared" si="6"/>
        <v>922.7917953963796</v>
      </c>
      <c r="R28" s="37">
        <f t="shared" si="7"/>
        <v>649.64179539637962</v>
      </c>
    </row>
    <row r="29" spans="1:18" x14ac:dyDescent="0.3">
      <c r="A29" s="41" t="s">
        <v>170</v>
      </c>
      <c r="B29" s="41" t="s">
        <v>179</v>
      </c>
      <c r="C29" s="42"/>
      <c r="D29" s="30">
        <v>20.09</v>
      </c>
      <c r="E29" s="30">
        <v>1.1115696549999998</v>
      </c>
      <c r="F29" s="30">
        <f t="shared" si="0"/>
        <v>2.5232533459585125E-5</v>
      </c>
      <c r="G29" s="30">
        <f t="shared" si="1"/>
        <v>-10.587376385783147</v>
      </c>
      <c r="H29" s="30">
        <v>0.75</v>
      </c>
      <c r="I29" s="30">
        <f t="shared" si="2"/>
        <v>-0.2876820724517809</v>
      </c>
      <c r="J29" s="30">
        <v>6</v>
      </c>
      <c r="K29" s="30">
        <v>8</v>
      </c>
      <c r="L29" s="30">
        <v>8.3145000000000007E-3</v>
      </c>
      <c r="M29" s="30">
        <f t="shared" si="3"/>
        <v>-72.487799999999993</v>
      </c>
      <c r="N29" s="30">
        <f t="shared" si="3"/>
        <v>-78.866199999999992</v>
      </c>
      <c r="O29" s="37">
        <f t="shared" si="4"/>
        <v>846.45611368817288</v>
      </c>
      <c r="P29" s="37">
        <f t="shared" si="5"/>
        <v>573.3061136881729</v>
      </c>
      <c r="Q29" s="37">
        <f t="shared" si="6"/>
        <v>920.93810480321076</v>
      </c>
      <c r="R29" s="37">
        <f t="shared" si="7"/>
        <v>647.78810480321079</v>
      </c>
    </row>
    <row r="30" spans="1:18" x14ac:dyDescent="0.3">
      <c r="A30" s="41" t="s">
        <v>171</v>
      </c>
      <c r="B30" s="41" t="s">
        <v>179</v>
      </c>
      <c r="C30" s="42"/>
      <c r="D30" s="30">
        <v>26.81</v>
      </c>
      <c r="E30" s="30">
        <v>1.1192906899999999</v>
      </c>
      <c r="F30" s="30">
        <f t="shared" si="0"/>
        <v>3.3672404553874496E-5</v>
      </c>
      <c r="G30" s="30">
        <f t="shared" si="1"/>
        <v>-10.298831912019756</v>
      </c>
      <c r="H30" s="30">
        <v>0.75</v>
      </c>
      <c r="I30" s="30">
        <f t="shared" si="2"/>
        <v>-0.2876820724517809</v>
      </c>
      <c r="J30" s="30">
        <v>6</v>
      </c>
      <c r="K30" s="30">
        <v>8</v>
      </c>
      <c r="L30" s="30">
        <v>8.3145000000000007E-3</v>
      </c>
      <c r="M30" s="30">
        <f t="shared" si="3"/>
        <v>-72.487799999999993</v>
      </c>
      <c r="N30" s="30">
        <f t="shared" si="3"/>
        <v>-78.866199999999992</v>
      </c>
      <c r="O30" s="37">
        <f t="shared" si="4"/>
        <v>870.85293501259514</v>
      </c>
      <c r="P30" s="37">
        <f t="shared" si="5"/>
        <v>597.70293501259516</v>
      </c>
      <c r="Q30" s="37">
        <f t="shared" si="6"/>
        <v>947.48166923662097</v>
      </c>
      <c r="R30" s="37">
        <f t="shared" si="7"/>
        <v>674.331669236621</v>
      </c>
    </row>
    <row r="31" spans="1:18" x14ac:dyDescent="0.3">
      <c r="A31" s="41" t="s">
        <v>172</v>
      </c>
      <c r="B31" s="41" t="s">
        <v>179</v>
      </c>
      <c r="C31" s="42"/>
      <c r="D31" s="30">
        <v>19.52</v>
      </c>
      <c r="E31" s="30">
        <v>1.113204128</v>
      </c>
      <c r="F31" s="30">
        <f t="shared" si="0"/>
        <v>2.451664509082977E-5</v>
      </c>
      <c r="G31" s="30">
        <f t="shared" si="1"/>
        <v>-10.616158279633057</v>
      </c>
      <c r="H31" s="30">
        <v>0.75</v>
      </c>
      <c r="I31" s="30">
        <f t="shared" si="2"/>
        <v>-0.2876820724517809</v>
      </c>
      <c r="J31" s="30">
        <v>6</v>
      </c>
      <c r="K31" s="30">
        <v>8</v>
      </c>
      <c r="L31" s="30">
        <v>8.3145000000000007E-3</v>
      </c>
      <c r="M31" s="30">
        <f t="shared" si="3"/>
        <v>-72.487799999999993</v>
      </c>
      <c r="N31" s="30">
        <f t="shared" si="3"/>
        <v>-78.866199999999992</v>
      </c>
      <c r="O31" s="37">
        <f t="shared" si="4"/>
        <v>844.09733301965173</v>
      </c>
      <c r="P31" s="37">
        <f t="shared" si="5"/>
        <v>570.94733301965175</v>
      </c>
      <c r="Q31" s="37">
        <f t="shared" si="6"/>
        <v>918.37176856511655</v>
      </c>
      <c r="R31" s="37">
        <f t="shared" si="7"/>
        <v>645.22176856511658</v>
      </c>
    </row>
    <row r="32" spans="1:18" x14ac:dyDescent="0.3">
      <c r="A32" s="41" t="s">
        <v>173</v>
      </c>
      <c r="B32" s="41" t="s">
        <v>179</v>
      </c>
      <c r="C32" s="42"/>
      <c r="D32" s="30">
        <v>20.110000000000003</v>
      </c>
      <c r="E32" s="30">
        <v>1.1087668610000001</v>
      </c>
      <c r="F32" s="30">
        <f t="shared" si="0"/>
        <v>2.5257652331412929E-5</v>
      </c>
      <c r="G32" s="30">
        <f t="shared" si="1"/>
        <v>-10.586381385526893</v>
      </c>
      <c r="H32" s="30">
        <v>0.75</v>
      </c>
      <c r="I32" s="30">
        <f t="shared" si="2"/>
        <v>-0.2876820724517809</v>
      </c>
      <c r="J32" s="30">
        <v>6</v>
      </c>
      <c r="K32" s="30">
        <v>8</v>
      </c>
      <c r="L32" s="30">
        <v>8.3145000000000007E-3</v>
      </c>
      <c r="M32" s="30">
        <f t="shared" si="3"/>
        <v>-72.487799999999993</v>
      </c>
      <c r="N32" s="30">
        <f t="shared" si="3"/>
        <v>-78.866199999999992</v>
      </c>
      <c r="O32" s="37">
        <f t="shared" si="4"/>
        <v>846.53789334057603</v>
      </c>
      <c r="P32" s="37">
        <f t="shared" si="5"/>
        <v>573.38789334057606</v>
      </c>
      <c r="Q32" s="37">
        <f t="shared" si="6"/>
        <v>921.02708047114868</v>
      </c>
      <c r="R32" s="37">
        <f t="shared" si="7"/>
        <v>647.8770804711487</v>
      </c>
    </row>
    <row r="33" spans="1:18" x14ac:dyDescent="0.3">
      <c r="A33" s="41" t="s">
        <v>174</v>
      </c>
      <c r="B33" s="41" t="s">
        <v>179</v>
      </c>
      <c r="C33" s="42"/>
      <c r="D33" s="30">
        <v>18.98</v>
      </c>
      <c r="E33" s="30">
        <v>1.113402862</v>
      </c>
      <c r="F33" s="30">
        <f t="shared" si="0"/>
        <v>2.383843412749144E-5</v>
      </c>
      <c r="G33" s="30">
        <f t="shared" si="1"/>
        <v>-10.644211400495987</v>
      </c>
      <c r="H33" s="30">
        <v>0.75</v>
      </c>
      <c r="I33" s="30">
        <f t="shared" si="2"/>
        <v>-0.2876820724517809</v>
      </c>
      <c r="J33" s="30">
        <v>6</v>
      </c>
      <c r="K33" s="30">
        <v>8</v>
      </c>
      <c r="L33" s="30">
        <v>8.3145000000000007E-3</v>
      </c>
      <c r="M33" s="30">
        <f t="shared" si="3"/>
        <v>-72.487799999999993</v>
      </c>
      <c r="N33" s="30">
        <f t="shared" si="3"/>
        <v>-78.866199999999992</v>
      </c>
      <c r="O33" s="37">
        <f t="shared" si="4"/>
        <v>841.81089479761567</v>
      </c>
      <c r="P33" s="37">
        <f t="shared" si="5"/>
        <v>568.6608947976157</v>
      </c>
      <c r="Q33" s="37">
        <f t="shared" si="6"/>
        <v>915.88414038345377</v>
      </c>
      <c r="R33" s="37">
        <f t="shared" si="7"/>
        <v>642.73414038345379</v>
      </c>
    </row>
    <row r="34" spans="1:18" x14ac:dyDescent="0.3">
      <c r="A34" s="41" t="s">
        <v>175</v>
      </c>
      <c r="B34" s="41" t="s">
        <v>179</v>
      </c>
      <c r="C34" s="42"/>
      <c r="D34" s="30">
        <v>20.119999999999997</v>
      </c>
      <c r="E34" s="30">
        <v>1.1152495879999997</v>
      </c>
      <c r="F34" s="30">
        <f t="shared" si="0"/>
        <v>2.5270211766861469E-5</v>
      </c>
      <c r="G34" s="30">
        <f t="shared" si="1"/>
        <v>-10.585884256430647</v>
      </c>
      <c r="H34" s="30">
        <v>0.75</v>
      </c>
      <c r="I34" s="30">
        <f t="shared" si="2"/>
        <v>-0.2876820724517809</v>
      </c>
      <c r="J34" s="30">
        <v>6</v>
      </c>
      <c r="K34" s="30">
        <v>8</v>
      </c>
      <c r="L34" s="30">
        <v>8.3145000000000007E-3</v>
      </c>
      <c r="M34" s="30">
        <f t="shared" si="3"/>
        <v>-72.487799999999993</v>
      </c>
      <c r="N34" s="30">
        <f t="shared" si="3"/>
        <v>-78.866199999999992</v>
      </c>
      <c r="O34" s="37">
        <f t="shared" si="4"/>
        <v>846.57875859164949</v>
      </c>
      <c r="P34" s="37">
        <f t="shared" si="5"/>
        <v>573.42875859164951</v>
      </c>
      <c r="Q34" s="37">
        <f t="shared" si="6"/>
        <v>921.07154156755678</v>
      </c>
      <c r="R34" s="37">
        <f t="shared" si="7"/>
        <v>647.9215415675568</v>
      </c>
    </row>
    <row r="35" spans="1:18" x14ac:dyDescent="0.3">
      <c r="A35" s="41" t="s">
        <v>176</v>
      </c>
      <c r="B35" s="41" t="s">
        <v>179</v>
      </c>
      <c r="C35" s="42"/>
      <c r="D35" s="30">
        <v>27.959999999999997</v>
      </c>
      <c r="E35" s="30">
        <v>1.1204326920000001</v>
      </c>
      <c r="F35" s="30">
        <f t="shared" si="0"/>
        <v>3.5116713693489907E-5</v>
      </c>
      <c r="G35" s="30">
        <f t="shared" si="1"/>
        <v>-10.256833367223427</v>
      </c>
      <c r="H35" s="30">
        <v>0.75</v>
      </c>
      <c r="I35" s="30">
        <f t="shared" si="2"/>
        <v>-0.2876820724517809</v>
      </c>
      <c r="J35" s="30">
        <v>6</v>
      </c>
      <c r="K35" s="30">
        <v>8</v>
      </c>
      <c r="L35" s="30">
        <v>8.3145000000000007E-3</v>
      </c>
      <c r="M35" s="30">
        <f t="shared" si="3"/>
        <v>-72.487799999999993</v>
      </c>
      <c r="N35" s="30">
        <f t="shared" si="3"/>
        <v>-78.866199999999992</v>
      </c>
      <c r="O35" s="37">
        <f t="shared" si="4"/>
        <v>874.521708303389</v>
      </c>
      <c r="P35" s="37">
        <f t="shared" si="5"/>
        <v>601.37170830338903</v>
      </c>
      <c r="Q35" s="37">
        <f t="shared" si="6"/>
        <v>951.47326793469711</v>
      </c>
      <c r="R35" s="37">
        <f t="shared" si="7"/>
        <v>678.32326793469713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13B84-697A-4B2B-AC18-706585103709}">
  <dimension ref="A1:CJ37"/>
  <sheetViews>
    <sheetView zoomScale="85" zoomScaleNormal="85" workbookViewId="0">
      <selection activeCell="A22" sqref="A22:B22"/>
    </sheetView>
  </sheetViews>
  <sheetFormatPr defaultColWidth="28.33203125" defaultRowHeight="21.9" customHeight="1" x14ac:dyDescent="0.3"/>
  <cols>
    <col min="1" max="1" width="34.109375" style="4" customWidth="1" collapsed="1"/>
    <col min="2" max="2" width="167" style="4" customWidth="1" collapsed="1"/>
    <col min="3" max="3" width="3.109375" style="2" customWidth="1"/>
    <col min="4" max="4" width="34.109375" style="4" customWidth="1" collapsed="1"/>
    <col min="5" max="5" width="167" style="4" customWidth="1" collapsed="1"/>
    <col min="6" max="62" width="28.33203125" style="2"/>
    <col min="63" max="63" width="28.33203125" style="2" collapsed="1"/>
    <col min="64" max="88" width="28.33203125" style="2"/>
    <col min="89" max="16384" width="28.33203125" style="2" collapsed="1"/>
  </cols>
  <sheetData>
    <row r="1" spans="1:5" ht="17.25" customHeight="1" thickBot="1" x14ac:dyDescent="0.35">
      <c r="A1" s="23" t="s">
        <v>116</v>
      </c>
      <c r="B1" s="24"/>
      <c r="D1" s="23"/>
      <c r="E1" s="24"/>
    </row>
    <row r="2" spans="1:5" ht="21.9" customHeight="1" x14ac:dyDescent="0.3">
      <c r="A2" s="48" t="s">
        <v>38</v>
      </c>
      <c r="B2" s="48"/>
      <c r="D2" s="48" t="s">
        <v>38</v>
      </c>
      <c r="E2" s="48"/>
    </row>
    <row r="3" spans="1:5" s="17" customFormat="1" ht="21.9" customHeight="1" x14ac:dyDescent="0.3">
      <c r="A3" s="18" t="s">
        <v>39</v>
      </c>
      <c r="B3" s="19" t="s">
        <v>40</v>
      </c>
      <c r="D3" s="18" t="s">
        <v>39</v>
      </c>
      <c r="E3" s="19" t="s">
        <v>40</v>
      </c>
    </row>
    <row r="4" spans="1:5" s="17" customFormat="1" ht="21.9" customHeight="1" x14ac:dyDescent="0.3">
      <c r="A4" s="18" t="s">
        <v>41</v>
      </c>
      <c r="B4" s="19" t="s">
        <v>10</v>
      </c>
      <c r="D4" s="18" t="s">
        <v>41</v>
      </c>
      <c r="E4" s="19" t="s">
        <v>10</v>
      </c>
    </row>
    <row r="5" spans="1:5" s="17" customFormat="1" ht="21.9" customHeight="1" x14ac:dyDescent="0.3">
      <c r="A5" s="18" t="s">
        <v>42</v>
      </c>
      <c r="B5" s="19">
        <v>68319</v>
      </c>
      <c r="D5" s="18" t="s">
        <v>42</v>
      </c>
      <c r="E5" s="19" t="s">
        <v>257</v>
      </c>
    </row>
    <row r="6" spans="1:5" s="17" customFormat="1" ht="21.9" customHeight="1" x14ac:dyDescent="0.3">
      <c r="A6" s="18" t="s">
        <v>38</v>
      </c>
      <c r="B6" s="19" t="s">
        <v>256</v>
      </c>
      <c r="D6" s="18" t="s">
        <v>38</v>
      </c>
      <c r="E6" s="19" t="s">
        <v>261</v>
      </c>
    </row>
    <row r="7" spans="1:5" ht="21.9" customHeight="1" x14ac:dyDescent="0.3">
      <c r="A7" s="49" t="s">
        <v>80</v>
      </c>
      <c r="B7" s="49"/>
      <c r="D7" s="49" t="s">
        <v>80</v>
      </c>
      <c r="E7" s="49"/>
    </row>
    <row r="8" spans="1:5" s="17" customFormat="1" ht="21.9" customHeight="1" x14ac:dyDescent="0.3">
      <c r="A8" s="18" t="s">
        <v>46</v>
      </c>
      <c r="B8" s="20">
        <v>45266</v>
      </c>
      <c r="D8" s="18" t="s">
        <v>46</v>
      </c>
      <c r="E8" s="20" t="s">
        <v>258</v>
      </c>
    </row>
    <row r="9" spans="1:5" s="17" customFormat="1" ht="21.9" customHeight="1" x14ac:dyDescent="0.3">
      <c r="A9" s="18" t="s">
        <v>39</v>
      </c>
      <c r="B9" s="19" t="s">
        <v>243</v>
      </c>
      <c r="D9" s="18" t="s">
        <v>39</v>
      </c>
      <c r="E9" s="19" t="s">
        <v>65</v>
      </c>
    </row>
    <row r="10" spans="1:5" s="17" customFormat="1" ht="21.9" customHeight="1" x14ac:dyDescent="0.3">
      <c r="A10" s="18" t="s">
        <v>43</v>
      </c>
      <c r="B10" s="19" t="s">
        <v>244</v>
      </c>
      <c r="D10" s="18" t="s">
        <v>43</v>
      </c>
      <c r="E10" s="19" t="s">
        <v>66</v>
      </c>
    </row>
    <row r="11" spans="1:5" s="17" customFormat="1" ht="21.9" customHeight="1" x14ac:dyDescent="0.3">
      <c r="A11" s="18" t="s">
        <v>44</v>
      </c>
      <c r="B11" s="19">
        <v>193</v>
      </c>
      <c r="D11" s="18" t="s">
        <v>44</v>
      </c>
      <c r="E11" s="19">
        <v>193</v>
      </c>
    </row>
    <row r="12" spans="1:5" s="17" customFormat="1" ht="21.9" customHeight="1" x14ac:dyDescent="0.3">
      <c r="A12" s="18" t="s">
        <v>51</v>
      </c>
      <c r="B12" s="19" t="s">
        <v>245</v>
      </c>
      <c r="D12" s="18" t="s">
        <v>51</v>
      </c>
      <c r="E12" s="19" t="s">
        <v>52</v>
      </c>
    </row>
    <row r="13" spans="1:5" s="17" customFormat="1" ht="21.9" customHeight="1" x14ac:dyDescent="0.3">
      <c r="A13" s="18" t="s">
        <v>45</v>
      </c>
      <c r="B13" s="19">
        <v>4</v>
      </c>
      <c r="D13" s="18" t="s">
        <v>45</v>
      </c>
      <c r="E13" s="19" t="s">
        <v>67</v>
      </c>
    </row>
    <row r="14" spans="1:5" s="17" customFormat="1" ht="21.9" customHeight="1" x14ac:dyDescent="0.3">
      <c r="A14" s="18" t="s">
        <v>47</v>
      </c>
      <c r="B14" s="19" t="s">
        <v>246</v>
      </c>
      <c r="D14" s="18" t="s">
        <v>47</v>
      </c>
      <c r="E14" s="19" t="s">
        <v>260</v>
      </c>
    </row>
    <row r="15" spans="1:5" s="17" customFormat="1" ht="21.9" customHeight="1" x14ac:dyDescent="0.3">
      <c r="A15" s="18" t="s">
        <v>48</v>
      </c>
      <c r="B15" s="19">
        <v>50</v>
      </c>
      <c r="D15" s="18" t="s">
        <v>48</v>
      </c>
      <c r="E15" s="19">
        <v>10</v>
      </c>
    </row>
    <row r="16" spans="1:5" s="17" customFormat="1" ht="21.9" customHeight="1" x14ac:dyDescent="0.3">
      <c r="A16" s="18" t="s">
        <v>49</v>
      </c>
      <c r="B16" s="19">
        <v>3</v>
      </c>
      <c r="D16" s="18" t="s">
        <v>49</v>
      </c>
      <c r="E16" s="19" t="s">
        <v>259</v>
      </c>
    </row>
    <row r="17" spans="1:5" s="17" customFormat="1" ht="21.9" customHeight="1" x14ac:dyDescent="0.3">
      <c r="A17" s="18" t="s">
        <v>50</v>
      </c>
      <c r="B17" s="19" t="s">
        <v>247</v>
      </c>
      <c r="D17" s="18" t="s">
        <v>50</v>
      </c>
      <c r="E17" s="19">
        <v>40</v>
      </c>
    </row>
    <row r="18" spans="1:5" s="17" customFormat="1" ht="21.9" customHeight="1" x14ac:dyDescent="0.3">
      <c r="A18" s="18"/>
      <c r="B18" s="19"/>
      <c r="D18" s="18" t="s">
        <v>58</v>
      </c>
      <c r="E18" s="19">
        <v>30</v>
      </c>
    </row>
    <row r="19" spans="1:5" s="17" customFormat="1" ht="21.9" customHeight="1" x14ac:dyDescent="0.3">
      <c r="A19" s="18" t="s">
        <v>59</v>
      </c>
      <c r="B19" s="19">
        <v>0.01</v>
      </c>
      <c r="D19" s="18" t="s">
        <v>59</v>
      </c>
      <c r="E19" s="19">
        <v>30</v>
      </c>
    </row>
    <row r="20" spans="1:5" s="17" customFormat="1" ht="21.9" customHeight="1" x14ac:dyDescent="0.3">
      <c r="A20" s="18" t="s">
        <v>114</v>
      </c>
      <c r="B20" s="19">
        <v>500</v>
      </c>
      <c r="D20" s="18" t="s">
        <v>114</v>
      </c>
      <c r="E20" s="31" t="s">
        <v>1</v>
      </c>
    </row>
    <row r="21" spans="1:5" s="17" customFormat="1" ht="21.9" customHeight="1" x14ac:dyDescent="0.3">
      <c r="A21" s="18" t="s">
        <v>115</v>
      </c>
      <c r="B21" s="19">
        <v>10</v>
      </c>
      <c r="D21" s="18" t="s">
        <v>115</v>
      </c>
      <c r="E21" s="31" t="s">
        <v>1</v>
      </c>
    </row>
    <row r="22" spans="1:5" s="17" customFormat="1" ht="21.9" customHeight="1" x14ac:dyDescent="0.3">
      <c r="A22" s="49" t="s">
        <v>81</v>
      </c>
      <c r="B22" s="49"/>
      <c r="D22" s="49" t="s">
        <v>81</v>
      </c>
      <c r="E22" s="49"/>
    </row>
    <row r="23" spans="1:5" s="17" customFormat="1" ht="21.9" customHeight="1" x14ac:dyDescent="0.3">
      <c r="A23" s="18" t="s">
        <v>43</v>
      </c>
      <c r="B23" s="19" t="s">
        <v>248</v>
      </c>
      <c r="D23" s="18" t="s">
        <v>43</v>
      </c>
      <c r="E23" s="19" t="s">
        <v>69</v>
      </c>
    </row>
    <row r="24" spans="1:5" s="17" customFormat="1" ht="21.9" customHeight="1" x14ac:dyDescent="0.3">
      <c r="A24" s="18" t="s">
        <v>53</v>
      </c>
      <c r="B24" s="19">
        <v>1100</v>
      </c>
      <c r="D24" s="18" t="s">
        <v>53</v>
      </c>
      <c r="E24" s="19">
        <v>1350</v>
      </c>
    </row>
    <row r="25" spans="1:5" s="17" customFormat="1" ht="21.9" customHeight="1" x14ac:dyDescent="0.3">
      <c r="A25" s="18" t="s">
        <v>54</v>
      </c>
      <c r="B25" s="19">
        <v>5</v>
      </c>
      <c r="D25" s="18" t="s">
        <v>54</v>
      </c>
      <c r="E25" s="19">
        <v>4.5</v>
      </c>
    </row>
    <row r="26" spans="1:5" s="17" customFormat="1" ht="21.9" customHeight="1" x14ac:dyDescent="0.3">
      <c r="A26" s="18" t="s">
        <v>74</v>
      </c>
      <c r="B26" s="19" t="s">
        <v>249</v>
      </c>
      <c r="D26" s="18" t="s">
        <v>74</v>
      </c>
      <c r="E26" s="19" t="s">
        <v>70</v>
      </c>
    </row>
    <row r="27" spans="1:5" s="17" customFormat="1" ht="21.9" customHeight="1" x14ac:dyDescent="0.3">
      <c r="A27" s="18" t="s">
        <v>75</v>
      </c>
      <c r="B27" s="19" t="s">
        <v>250</v>
      </c>
      <c r="D27" s="18" t="s">
        <v>75</v>
      </c>
      <c r="E27" s="19" t="s">
        <v>68</v>
      </c>
    </row>
    <row r="28" spans="1:5" s="17" customFormat="1" ht="21.9" customHeight="1" x14ac:dyDescent="0.3">
      <c r="A28" s="18" t="s">
        <v>71</v>
      </c>
      <c r="B28" s="19" t="s">
        <v>251</v>
      </c>
      <c r="D28" s="18" t="s">
        <v>71</v>
      </c>
      <c r="E28" s="19" t="s">
        <v>72</v>
      </c>
    </row>
    <row r="29" spans="1:5" s="17" customFormat="1" ht="21.9" customHeight="1" x14ac:dyDescent="0.3">
      <c r="A29" s="18"/>
      <c r="B29" s="32"/>
      <c r="D29" s="18" t="s">
        <v>73</v>
      </c>
      <c r="E29" s="19" t="s">
        <v>76</v>
      </c>
    </row>
    <row r="30" spans="1:5" s="17" customFormat="1" ht="21.9" customHeight="1" x14ac:dyDescent="0.3">
      <c r="A30" s="49" t="s">
        <v>55</v>
      </c>
      <c r="B30" s="49"/>
      <c r="D30" s="49" t="s">
        <v>55</v>
      </c>
      <c r="E30" s="49"/>
    </row>
    <row r="31" spans="1:5" s="17" customFormat="1" ht="21.9" customHeight="1" x14ac:dyDescent="0.3">
      <c r="A31" s="18" t="s">
        <v>60</v>
      </c>
      <c r="B31" s="19" t="s">
        <v>252</v>
      </c>
      <c r="D31" s="18" t="s">
        <v>60</v>
      </c>
      <c r="E31" s="19" t="s">
        <v>61</v>
      </c>
    </row>
    <row r="32" spans="1:5" s="17" customFormat="1" ht="30" customHeight="1" x14ac:dyDescent="0.3">
      <c r="A32" s="18" t="s">
        <v>253</v>
      </c>
      <c r="B32" s="19" t="s">
        <v>254</v>
      </c>
      <c r="D32" s="18" t="s">
        <v>62</v>
      </c>
      <c r="E32" s="19" t="s">
        <v>119</v>
      </c>
    </row>
    <row r="33" spans="1:5" s="17" customFormat="1" ht="21.9" customHeight="1" x14ac:dyDescent="0.3">
      <c r="A33" s="18" t="s">
        <v>255</v>
      </c>
      <c r="B33" s="19">
        <v>10</v>
      </c>
      <c r="D33" s="18" t="s">
        <v>56</v>
      </c>
      <c r="E33" s="19" t="s">
        <v>57</v>
      </c>
    </row>
    <row r="34" spans="1:5" s="17" customFormat="1" ht="21.9" customHeight="1" x14ac:dyDescent="0.3">
      <c r="A34" s="49" t="s">
        <v>63</v>
      </c>
      <c r="B34" s="49"/>
      <c r="D34" s="49" t="s">
        <v>63</v>
      </c>
      <c r="E34" s="49"/>
    </row>
    <row r="35" spans="1:5" s="17" customFormat="1" ht="21.9" customHeight="1" x14ac:dyDescent="0.3">
      <c r="A35" s="18" t="s">
        <v>64</v>
      </c>
      <c r="B35" s="19" t="s">
        <v>117</v>
      </c>
      <c r="D35" s="18" t="s">
        <v>64</v>
      </c>
      <c r="E35" s="19" t="s">
        <v>77</v>
      </c>
    </row>
    <row r="36" spans="1:5" ht="21.9" customHeight="1" x14ac:dyDescent="0.3">
      <c r="A36" s="18" t="s">
        <v>82</v>
      </c>
      <c r="B36" s="19" t="s">
        <v>118</v>
      </c>
      <c r="D36" s="18" t="s">
        <v>82</v>
      </c>
      <c r="E36" s="19" t="s">
        <v>78</v>
      </c>
    </row>
    <row r="37" spans="1:5" ht="21.9" customHeight="1" thickBot="1" x14ac:dyDescent="0.35">
      <c r="A37" s="21" t="s">
        <v>83</v>
      </c>
      <c r="B37" s="61" t="s">
        <v>78</v>
      </c>
      <c r="D37" s="21" t="s">
        <v>83</v>
      </c>
      <c r="E37" s="22" t="s">
        <v>79</v>
      </c>
    </row>
  </sheetData>
  <mergeCells count="10">
    <mergeCell ref="A2:B2"/>
    <mergeCell ref="A7:B7"/>
    <mergeCell ref="A22:B22"/>
    <mergeCell ref="A30:B30"/>
    <mergeCell ref="A34:B34"/>
    <mergeCell ref="D2:E2"/>
    <mergeCell ref="D7:E7"/>
    <mergeCell ref="D22:E22"/>
    <mergeCell ref="D30:E30"/>
    <mergeCell ref="D34:E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9DC7C-344D-45BF-BC5A-719FB8407904}">
  <sheetPr>
    <pageSetUpPr autoPageBreaks="0"/>
  </sheetPr>
  <dimension ref="A1:BD1049"/>
  <sheetViews>
    <sheetView zoomScale="85" zoomScaleNormal="85" workbookViewId="0">
      <selection activeCell="B9" sqref="B9"/>
    </sheetView>
  </sheetViews>
  <sheetFormatPr defaultColWidth="8.88671875" defaultRowHeight="17.25" customHeight="1" x14ac:dyDescent="0.3"/>
  <cols>
    <col min="1" max="1" width="22.6640625" style="63" customWidth="1"/>
    <col min="2" max="2" width="50.109375" style="63" customWidth="1"/>
    <col min="3" max="7" width="9.109375" style="64" bestFit="1" customWidth="1"/>
    <col min="8" max="12" width="8.88671875" style="65" customWidth="1"/>
    <col min="13" max="42" width="10.6640625" style="65" customWidth="1"/>
    <col min="43" max="16384" width="8.88671875" style="64"/>
  </cols>
  <sheetData>
    <row r="1" spans="1:42" ht="17.25" customHeight="1" x14ac:dyDescent="0.3">
      <c r="A1" s="62" t="s">
        <v>292</v>
      </c>
    </row>
    <row r="2" spans="1:42" ht="17.25" customHeight="1" x14ac:dyDescent="0.3">
      <c r="A2" s="64"/>
      <c r="C2" s="66" t="s">
        <v>262</v>
      </c>
      <c r="D2" s="66"/>
      <c r="E2" s="66"/>
      <c r="F2" s="66"/>
      <c r="G2" s="66"/>
      <c r="H2" s="67" t="s">
        <v>263</v>
      </c>
      <c r="I2" s="67"/>
      <c r="J2" s="67"/>
      <c r="K2" s="67"/>
      <c r="L2" s="67"/>
    </row>
    <row r="3" spans="1:42" s="72" customFormat="1" ht="17.25" customHeight="1" x14ac:dyDescent="0.3">
      <c r="A3" s="68"/>
      <c r="B3" s="68"/>
      <c r="C3" s="69" t="s">
        <v>264</v>
      </c>
      <c r="D3" s="43"/>
      <c r="E3" s="70"/>
      <c r="F3" s="71"/>
      <c r="G3" s="71"/>
      <c r="H3" s="69" t="s">
        <v>264</v>
      </c>
      <c r="I3" s="70"/>
      <c r="J3" s="71"/>
      <c r="K3" s="71"/>
      <c r="L3" s="71"/>
      <c r="M3" s="71" t="s">
        <v>85</v>
      </c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</row>
    <row r="4" spans="1:42" s="72" customFormat="1" ht="17.25" customHeight="1" x14ac:dyDescent="0.25">
      <c r="A4" s="73" t="s">
        <v>241</v>
      </c>
      <c r="B4" s="73" t="s">
        <v>0</v>
      </c>
      <c r="C4" s="74" t="s">
        <v>265</v>
      </c>
      <c r="D4" s="75" t="s">
        <v>266</v>
      </c>
      <c r="E4" s="74" t="s">
        <v>267</v>
      </c>
      <c r="F4" s="75" t="s">
        <v>266</v>
      </c>
      <c r="G4" s="75" t="s">
        <v>86</v>
      </c>
      <c r="H4" s="74" t="s">
        <v>265</v>
      </c>
      <c r="I4" s="75" t="s">
        <v>266</v>
      </c>
      <c r="J4" s="74" t="s">
        <v>267</v>
      </c>
      <c r="K4" s="75" t="s">
        <v>266</v>
      </c>
      <c r="L4" s="75" t="s">
        <v>86</v>
      </c>
      <c r="M4" s="75" t="s">
        <v>87</v>
      </c>
      <c r="N4" s="75" t="s">
        <v>266</v>
      </c>
      <c r="O4" s="75" t="s">
        <v>88</v>
      </c>
      <c r="P4" s="75" t="s">
        <v>266</v>
      </c>
      <c r="Q4" s="75" t="s">
        <v>268</v>
      </c>
      <c r="R4" s="75" t="s">
        <v>266</v>
      </c>
      <c r="S4" s="75" t="s">
        <v>89</v>
      </c>
      <c r="T4" s="75" t="s">
        <v>266</v>
      </c>
      <c r="U4" s="75" t="s">
        <v>90</v>
      </c>
      <c r="V4" s="75" t="s">
        <v>266</v>
      </c>
      <c r="W4" s="75" t="s">
        <v>91</v>
      </c>
      <c r="X4" s="75" t="s">
        <v>266</v>
      </c>
      <c r="Y4" s="75" t="s">
        <v>92</v>
      </c>
      <c r="Z4" s="75" t="s">
        <v>266</v>
      </c>
      <c r="AA4" s="75" t="s">
        <v>93</v>
      </c>
      <c r="AB4" s="75" t="s">
        <v>266</v>
      </c>
      <c r="AC4" s="75" t="s">
        <v>94</v>
      </c>
      <c r="AD4" s="75" t="s">
        <v>266</v>
      </c>
      <c r="AE4" s="75" t="s">
        <v>95</v>
      </c>
      <c r="AF4" s="75" t="s">
        <v>266</v>
      </c>
      <c r="AG4" s="75" t="s">
        <v>96</v>
      </c>
      <c r="AH4" s="75" t="s">
        <v>266</v>
      </c>
      <c r="AI4" s="75" t="s">
        <v>97</v>
      </c>
      <c r="AJ4" s="75" t="s">
        <v>266</v>
      </c>
      <c r="AK4" s="75" t="s">
        <v>98</v>
      </c>
      <c r="AL4" s="75" t="s">
        <v>266</v>
      </c>
      <c r="AM4" s="75" t="s">
        <v>99</v>
      </c>
      <c r="AN4" s="75" t="s">
        <v>266</v>
      </c>
      <c r="AO4" s="75" t="s">
        <v>100</v>
      </c>
      <c r="AP4" s="75" t="s">
        <v>266</v>
      </c>
    </row>
    <row r="5" spans="1:42" s="72" customFormat="1" ht="17.25" customHeight="1" x14ac:dyDescent="0.25">
      <c r="A5" s="76"/>
      <c r="B5" s="76"/>
      <c r="C5" s="77" t="s">
        <v>269</v>
      </c>
      <c r="D5" s="78"/>
      <c r="E5" s="77" t="s">
        <v>269</v>
      </c>
      <c r="F5" s="78"/>
      <c r="G5" s="78"/>
      <c r="H5" s="77" t="s">
        <v>269</v>
      </c>
      <c r="I5" s="78"/>
      <c r="J5" s="77" t="s">
        <v>269</v>
      </c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</row>
    <row r="6" spans="1:42" s="72" customFormat="1" ht="17.25" customHeight="1" x14ac:dyDescent="0.25">
      <c r="A6" s="93" t="s">
        <v>293</v>
      </c>
      <c r="B6" s="93"/>
      <c r="C6" s="94"/>
      <c r="D6" s="95"/>
      <c r="E6" s="94"/>
      <c r="F6" s="95"/>
      <c r="G6" s="95"/>
      <c r="H6" s="94"/>
      <c r="I6" s="95"/>
      <c r="J6" s="94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</row>
    <row r="7" spans="1:42" s="81" customFormat="1" ht="17.25" customHeight="1" x14ac:dyDescent="0.3">
      <c r="A7" s="79" t="s">
        <v>294</v>
      </c>
      <c r="B7" s="79" t="s">
        <v>101</v>
      </c>
      <c r="C7" s="27" t="s">
        <v>1</v>
      </c>
      <c r="D7" s="27" t="s">
        <v>1</v>
      </c>
      <c r="E7" s="27" t="s">
        <v>1</v>
      </c>
      <c r="F7" s="27" t="s">
        <v>1</v>
      </c>
      <c r="G7" s="27" t="s">
        <v>1</v>
      </c>
      <c r="H7" s="27" t="s">
        <v>1</v>
      </c>
      <c r="I7" s="27" t="s">
        <v>1</v>
      </c>
      <c r="J7" s="27" t="s">
        <v>1</v>
      </c>
      <c r="K7" s="27" t="s">
        <v>1</v>
      </c>
      <c r="L7" s="27" t="s">
        <v>1</v>
      </c>
      <c r="M7" s="80">
        <v>433.035747881757</v>
      </c>
      <c r="N7" s="80">
        <v>6.2125610771427402</v>
      </c>
      <c r="O7" s="27" t="s">
        <v>1</v>
      </c>
      <c r="P7" s="27" t="s">
        <v>1</v>
      </c>
      <c r="Q7" s="80">
        <v>81131.733916161204</v>
      </c>
      <c r="R7" s="80">
        <v>1112.31130844831</v>
      </c>
      <c r="S7" s="29">
        <v>441.78601372284999</v>
      </c>
      <c r="T7" s="29">
        <v>24.219425597199098</v>
      </c>
      <c r="U7" s="80">
        <v>442.61182316370201</v>
      </c>
      <c r="V7" s="80">
        <v>23.310310536656701</v>
      </c>
      <c r="W7" s="80">
        <v>515.12768950174404</v>
      </c>
      <c r="X7" s="80">
        <v>1.07795201523682</v>
      </c>
      <c r="Y7" s="80">
        <v>461.843286801011</v>
      </c>
      <c r="Z7" s="80">
        <v>22.023621943107301</v>
      </c>
      <c r="AA7" s="80">
        <v>452.61169032623098</v>
      </c>
      <c r="AB7" s="80">
        <v>12.7704244139131</v>
      </c>
      <c r="AC7" s="80">
        <v>452.99110316030402</v>
      </c>
      <c r="AD7" s="80">
        <v>4.57726410499665</v>
      </c>
      <c r="AE7" s="80">
        <v>426.84261917403302</v>
      </c>
      <c r="AF7" s="80">
        <v>3.5863909813161898</v>
      </c>
      <c r="AG7" s="80">
        <v>448.61070563256101</v>
      </c>
      <c r="AH7" s="80">
        <v>6.3863621684713197</v>
      </c>
      <c r="AI7" s="80">
        <v>449.05203819286902</v>
      </c>
      <c r="AJ7" s="80">
        <v>1.56511123753165</v>
      </c>
      <c r="AK7" s="80">
        <v>460.39170095102799</v>
      </c>
      <c r="AL7" s="80">
        <v>1.90034048060769</v>
      </c>
      <c r="AM7" s="80">
        <v>425.52895226597502</v>
      </c>
      <c r="AN7" s="80">
        <v>0.88965891410013798</v>
      </c>
      <c r="AO7" s="80">
        <v>425.23727670737497</v>
      </c>
      <c r="AP7" s="80">
        <v>1.2611227630873101</v>
      </c>
    </row>
    <row r="8" spans="1:42" s="81" customFormat="1" ht="17.25" customHeight="1" x14ac:dyDescent="0.3">
      <c r="A8" s="79" t="s">
        <v>295</v>
      </c>
      <c r="B8" s="79" t="s">
        <v>101</v>
      </c>
      <c r="C8" s="27" t="s">
        <v>1</v>
      </c>
      <c r="D8" s="27" t="s">
        <v>1</v>
      </c>
      <c r="E8" s="27" t="s">
        <v>1</v>
      </c>
      <c r="F8" s="27" t="s">
        <v>1</v>
      </c>
      <c r="G8" s="27" t="s">
        <v>1</v>
      </c>
      <c r="H8" s="27" t="s">
        <v>1</v>
      </c>
      <c r="I8" s="27" t="s">
        <v>1</v>
      </c>
      <c r="J8" s="27" t="s">
        <v>1</v>
      </c>
      <c r="K8" s="27" t="s">
        <v>1</v>
      </c>
      <c r="L8" s="27" t="s">
        <v>1</v>
      </c>
      <c r="M8" s="80">
        <v>431.56574507823399</v>
      </c>
      <c r="N8" s="80">
        <v>6.1914716353469297</v>
      </c>
      <c r="O8" s="27" t="s">
        <v>1</v>
      </c>
      <c r="P8" s="27" t="s">
        <v>1</v>
      </c>
      <c r="Q8" s="80">
        <v>81093.650633269106</v>
      </c>
      <c r="R8" s="80">
        <v>1111.78918887587</v>
      </c>
      <c r="S8" s="29">
        <v>452.46019473229398</v>
      </c>
      <c r="T8" s="29">
        <v>24.8046015075697</v>
      </c>
      <c r="U8" s="80">
        <v>470.70832210033001</v>
      </c>
      <c r="V8" s="80">
        <v>24.790022738026</v>
      </c>
      <c r="W8" s="80">
        <v>515.86788073773096</v>
      </c>
      <c r="X8" s="80">
        <v>1.0795009333997401</v>
      </c>
      <c r="Y8" s="80">
        <v>465.94730815445803</v>
      </c>
      <c r="Z8" s="80">
        <v>22.2193277535367</v>
      </c>
      <c r="AA8" s="80">
        <v>451.46556876098498</v>
      </c>
      <c r="AB8" s="80">
        <v>12.738086630486499</v>
      </c>
      <c r="AC8" s="80">
        <v>452.93760354564603</v>
      </c>
      <c r="AD8" s="80">
        <v>4.5767235163093796</v>
      </c>
      <c r="AE8" s="80">
        <v>430.01703665801301</v>
      </c>
      <c r="AF8" s="80">
        <v>3.6130628779920801</v>
      </c>
      <c r="AG8" s="80">
        <v>454.81199535674199</v>
      </c>
      <c r="AH8" s="80">
        <v>6.4746429018398999</v>
      </c>
      <c r="AI8" s="80">
        <v>450.97146972365101</v>
      </c>
      <c r="AJ8" s="80">
        <v>1.57180116119972</v>
      </c>
      <c r="AK8" s="80">
        <v>462.62819403720903</v>
      </c>
      <c r="AL8" s="80">
        <v>1.90957196401083</v>
      </c>
      <c r="AM8" s="80">
        <v>426.476238772268</v>
      </c>
      <c r="AN8" s="80">
        <v>0.89163941831740001</v>
      </c>
      <c r="AO8" s="80">
        <v>426.78087351292697</v>
      </c>
      <c r="AP8" s="80">
        <v>1.26570059568841</v>
      </c>
    </row>
    <row r="9" spans="1:42" s="81" customFormat="1" ht="17.25" customHeight="1" x14ac:dyDescent="0.3">
      <c r="A9" s="79" t="s">
        <v>296</v>
      </c>
      <c r="B9" s="79" t="s">
        <v>101</v>
      </c>
      <c r="C9" s="27" t="s">
        <v>1</v>
      </c>
      <c r="D9" s="27" t="s">
        <v>1</v>
      </c>
      <c r="E9" s="27" t="s">
        <v>1</v>
      </c>
      <c r="F9" s="27" t="s">
        <v>1</v>
      </c>
      <c r="G9" s="27" t="s">
        <v>1</v>
      </c>
      <c r="H9" s="27" t="s">
        <v>1</v>
      </c>
      <c r="I9" s="27" t="s">
        <v>1</v>
      </c>
      <c r="J9" s="27" t="s">
        <v>1</v>
      </c>
      <c r="K9" s="27" t="s">
        <v>1</v>
      </c>
      <c r="L9" s="27" t="s">
        <v>1</v>
      </c>
      <c r="M9" s="80">
        <v>434.84227145400098</v>
      </c>
      <c r="N9" s="80">
        <v>6.2384784248092204</v>
      </c>
      <c r="O9" s="27" t="s">
        <v>1</v>
      </c>
      <c r="P9" s="27" t="s">
        <v>1</v>
      </c>
      <c r="Q9" s="80">
        <v>81078.158009325605</v>
      </c>
      <c r="R9" s="80">
        <v>1111.57678591123</v>
      </c>
      <c r="S9" s="29">
        <v>423.66335224412802</v>
      </c>
      <c r="T9" s="29">
        <v>23.225911910316</v>
      </c>
      <c r="U9" s="80">
        <v>469.41212761174103</v>
      </c>
      <c r="V9" s="80">
        <v>24.7217581900323</v>
      </c>
      <c r="W9" s="80">
        <v>517.15252859990301</v>
      </c>
      <c r="X9" s="80">
        <v>4.4935372152977102</v>
      </c>
      <c r="Y9" s="80">
        <v>483.41733129032798</v>
      </c>
      <c r="Z9" s="80">
        <v>23.052409441367999</v>
      </c>
      <c r="AA9" s="80">
        <v>449.68980364296903</v>
      </c>
      <c r="AB9" s="80">
        <v>12.687983474290601</v>
      </c>
      <c r="AC9" s="80">
        <v>451.35931495491297</v>
      </c>
      <c r="AD9" s="80">
        <v>2.6477488247387901</v>
      </c>
      <c r="AE9" s="80">
        <v>431.40883640166697</v>
      </c>
      <c r="AF9" s="80">
        <v>3.6247569727806899</v>
      </c>
      <c r="AG9" s="80">
        <v>456.01610385304002</v>
      </c>
      <c r="AH9" s="80">
        <v>6.4917844297859304</v>
      </c>
      <c r="AI9" s="80">
        <v>451.374098981288</v>
      </c>
      <c r="AJ9" s="80">
        <v>3.59723899676279</v>
      </c>
      <c r="AK9" s="80">
        <v>462.96905178852398</v>
      </c>
      <c r="AL9" s="80">
        <v>2.6037728400172302</v>
      </c>
      <c r="AM9" s="80">
        <v>427.40479482407301</v>
      </c>
      <c r="AN9" s="80">
        <v>3.3435462316282298</v>
      </c>
      <c r="AO9" s="80">
        <v>427.93511222800299</v>
      </c>
      <c r="AP9" s="80">
        <v>3.5242382921991</v>
      </c>
    </row>
    <row r="10" spans="1:42" s="81" customFormat="1" ht="17.25" customHeight="1" x14ac:dyDescent="0.3">
      <c r="A10" s="79" t="s">
        <v>297</v>
      </c>
      <c r="B10" s="79" t="s">
        <v>101</v>
      </c>
      <c r="C10" s="27" t="s">
        <v>1</v>
      </c>
      <c r="D10" s="27" t="s">
        <v>1</v>
      </c>
      <c r="E10" s="27" t="s">
        <v>1</v>
      </c>
      <c r="F10" s="27" t="s">
        <v>1</v>
      </c>
      <c r="G10" s="27" t="s">
        <v>1</v>
      </c>
      <c r="H10" s="27" t="s">
        <v>1</v>
      </c>
      <c r="I10" s="27" t="s">
        <v>1</v>
      </c>
      <c r="J10" s="27" t="s">
        <v>1</v>
      </c>
      <c r="K10" s="27" t="s">
        <v>1</v>
      </c>
      <c r="L10" s="27" t="s">
        <v>1</v>
      </c>
      <c r="M10" s="80">
        <v>429.59263175973001</v>
      </c>
      <c r="N10" s="80">
        <v>6.1631643026075604</v>
      </c>
      <c r="O10" s="27" t="s">
        <v>1</v>
      </c>
      <c r="P10" s="27" t="s">
        <v>1</v>
      </c>
      <c r="Q10" s="80">
        <v>81078.000726027996</v>
      </c>
      <c r="R10" s="80">
        <v>1111.5746295664601</v>
      </c>
      <c r="S10" s="29">
        <v>459.24174666955298</v>
      </c>
      <c r="T10" s="29">
        <v>25.176377180579099</v>
      </c>
      <c r="U10" s="80">
        <v>461.35861428697001</v>
      </c>
      <c r="V10" s="80">
        <v>24.297617020079699</v>
      </c>
      <c r="W10" s="80">
        <v>513.32556631972705</v>
      </c>
      <c r="X10" s="80">
        <v>3.64439575705459</v>
      </c>
      <c r="Y10" s="80">
        <v>465.67859854948898</v>
      </c>
      <c r="Z10" s="80">
        <v>22.206513972495699</v>
      </c>
      <c r="AA10" s="80">
        <v>452.73578063680202</v>
      </c>
      <c r="AB10" s="80">
        <v>12.7739256180701</v>
      </c>
      <c r="AC10" s="80">
        <v>455.38131883991201</v>
      </c>
      <c r="AD10" s="80">
        <v>3.95812848522278</v>
      </c>
      <c r="AE10" s="80">
        <v>431.67568941494699</v>
      </c>
      <c r="AF10" s="80">
        <v>3.62699910886827</v>
      </c>
      <c r="AG10" s="80">
        <v>454.04972585101501</v>
      </c>
      <c r="AH10" s="80">
        <v>6.4637913348299403</v>
      </c>
      <c r="AI10" s="80">
        <v>449.68708118860098</v>
      </c>
      <c r="AJ10" s="80">
        <v>1.59624358027961</v>
      </c>
      <c r="AK10" s="80">
        <v>461.90459180372102</v>
      </c>
      <c r="AL10" s="80">
        <v>1.91294650647853</v>
      </c>
      <c r="AM10" s="80">
        <v>426.84512747872901</v>
      </c>
      <c r="AN10" s="80">
        <v>1.59217335888497</v>
      </c>
      <c r="AO10" s="80">
        <v>426.30475753353198</v>
      </c>
      <c r="AP10" s="80">
        <v>1.3713099695478099</v>
      </c>
    </row>
    <row r="11" spans="1:42" s="81" customFormat="1" ht="17.25" customHeight="1" x14ac:dyDescent="0.3">
      <c r="A11" s="79" t="s">
        <v>298</v>
      </c>
      <c r="B11" s="79" t="s">
        <v>101</v>
      </c>
      <c r="C11" s="27" t="s">
        <v>1</v>
      </c>
      <c r="D11" s="27" t="s">
        <v>1</v>
      </c>
      <c r="E11" s="27" t="s">
        <v>1</v>
      </c>
      <c r="F11" s="27" t="s">
        <v>1</v>
      </c>
      <c r="G11" s="27" t="s">
        <v>1</v>
      </c>
      <c r="H11" s="27" t="s">
        <v>1</v>
      </c>
      <c r="I11" s="27" t="s">
        <v>1</v>
      </c>
      <c r="J11" s="27" t="s">
        <v>1</v>
      </c>
      <c r="K11" s="27" t="s">
        <v>1</v>
      </c>
      <c r="L11" s="27" t="s">
        <v>1</v>
      </c>
      <c r="M11" s="80">
        <v>431.17926880556701</v>
      </c>
      <c r="N11" s="80">
        <v>6.1859270412561296</v>
      </c>
      <c r="O11" s="27" t="s">
        <v>1</v>
      </c>
      <c r="P11" s="27" t="s">
        <v>1</v>
      </c>
      <c r="Q11" s="80">
        <v>81390.009447989403</v>
      </c>
      <c r="R11" s="80">
        <v>1115.85225082537</v>
      </c>
      <c r="S11" s="29">
        <v>467.139794172385</v>
      </c>
      <c r="T11" s="29">
        <v>25.609360950812199</v>
      </c>
      <c r="U11" s="80">
        <v>476.45013619698602</v>
      </c>
      <c r="V11" s="80">
        <v>25.092417438375598</v>
      </c>
      <c r="W11" s="80">
        <v>514.07943095509097</v>
      </c>
      <c r="X11" s="80">
        <v>6.0431337256289899</v>
      </c>
      <c r="Y11" s="80">
        <v>444.50247640922203</v>
      </c>
      <c r="Z11" s="80">
        <v>21.1967019397851</v>
      </c>
      <c r="AA11" s="80">
        <v>437.73534083357902</v>
      </c>
      <c r="AB11" s="80">
        <v>12.3506886872156</v>
      </c>
      <c r="AC11" s="80">
        <v>454.88649954777799</v>
      </c>
      <c r="AD11" s="80">
        <v>3.8429388407120402</v>
      </c>
      <c r="AE11" s="80">
        <v>430.38434000602001</v>
      </c>
      <c r="AF11" s="80">
        <v>3.6161490117461401</v>
      </c>
      <c r="AG11" s="80">
        <v>451.25478888128998</v>
      </c>
      <c r="AH11" s="80">
        <v>6.4240029849252203</v>
      </c>
      <c r="AI11" s="80">
        <v>447.91814703595799</v>
      </c>
      <c r="AJ11" s="80">
        <v>4.2611681616622796</v>
      </c>
      <c r="AK11" s="80">
        <v>459.72069686478</v>
      </c>
      <c r="AL11" s="80">
        <v>4.1262359424260699</v>
      </c>
      <c r="AM11" s="80">
        <v>424.71344997556201</v>
      </c>
      <c r="AN11" s="80">
        <v>2.95505141240834</v>
      </c>
      <c r="AO11" s="80">
        <v>424.58584425924897</v>
      </c>
      <c r="AP11" s="80">
        <v>3.04976561395197</v>
      </c>
    </row>
    <row r="12" spans="1:42" s="81" customFormat="1" ht="17.25" customHeight="1" x14ac:dyDescent="0.3">
      <c r="A12" s="79" t="s">
        <v>299</v>
      </c>
      <c r="B12" s="79" t="s">
        <v>101</v>
      </c>
      <c r="C12" s="27" t="s">
        <v>1</v>
      </c>
      <c r="D12" s="27" t="s">
        <v>1</v>
      </c>
      <c r="E12" s="27" t="s">
        <v>1</v>
      </c>
      <c r="F12" s="27" t="s">
        <v>1</v>
      </c>
      <c r="G12" s="27" t="s">
        <v>1</v>
      </c>
      <c r="H12" s="27" t="s">
        <v>1</v>
      </c>
      <c r="I12" s="27" t="s">
        <v>1</v>
      </c>
      <c r="J12" s="27" t="s">
        <v>1</v>
      </c>
      <c r="K12" s="27" t="s">
        <v>1</v>
      </c>
      <c r="L12" s="27" t="s">
        <v>1</v>
      </c>
      <c r="M12" s="80">
        <v>431.205276629926</v>
      </c>
      <c r="N12" s="80">
        <v>6.18630016333233</v>
      </c>
      <c r="O12" s="27" t="s">
        <v>1</v>
      </c>
      <c r="P12" s="27" t="s">
        <v>1</v>
      </c>
      <c r="Q12" s="80">
        <v>81279.258952498494</v>
      </c>
      <c r="R12" s="80">
        <v>1114.3338680347599</v>
      </c>
      <c r="S12" s="29">
        <v>447.97648188711298</v>
      </c>
      <c r="T12" s="29">
        <v>24.5587970993721</v>
      </c>
      <c r="U12" s="80">
        <v>469.13051346950601</v>
      </c>
      <c r="V12" s="80">
        <v>24.706926880149801</v>
      </c>
      <c r="W12" s="80">
        <v>517.73604963910998</v>
      </c>
      <c r="X12" s="80">
        <v>3.6757083347836801</v>
      </c>
      <c r="Y12" s="80">
        <v>469.404137462216</v>
      </c>
      <c r="Z12" s="80">
        <v>22.3841713357034</v>
      </c>
      <c r="AA12" s="80">
        <v>449.63961379293198</v>
      </c>
      <c r="AB12" s="80">
        <v>12.686567369271801</v>
      </c>
      <c r="AC12" s="80">
        <v>450.56141426812599</v>
      </c>
      <c r="AD12" s="80">
        <v>3.91623436090903</v>
      </c>
      <c r="AE12" s="80">
        <v>429.330105041124</v>
      </c>
      <c r="AF12" s="80">
        <v>3.6072911831216001</v>
      </c>
      <c r="AG12" s="80">
        <v>450.90029899997103</v>
      </c>
      <c r="AH12" s="80">
        <v>6.4189565142575802</v>
      </c>
      <c r="AI12" s="80">
        <v>450.34391705081498</v>
      </c>
      <c r="AJ12" s="80">
        <v>1.5985751349811199</v>
      </c>
      <c r="AK12" s="80">
        <v>461.11417342912898</v>
      </c>
      <c r="AL12" s="80">
        <v>1.9096730424446999</v>
      </c>
      <c r="AM12" s="80">
        <v>425.14704306964501</v>
      </c>
      <c r="AN12" s="80">
        <v>1.58583934079918</v>
      </c>
      <c r="AO12" s="80">
        <v>425.70809307615002</v>
      </c>
      <c r="AP12" s="80">
        <v>1.3693906573552399</v>
      </c>
    </row>
    <row r="13" spans="1:42" s="81" customFormat="1" ht="17.25" customHeight="1" x14ac:dyDescent="0.3">
      <c r="A13" s="79" t="s">
        <v>300</v>
      </c>
      <c r="B13" s="79" t="s">
        <v>101</v>
      </c>
      <c r="C13" s="27" t="s">
        <v>1</v>
      </c>
      <c r="D13" s="27" t="s">
        <v>1</v>
      </c>
      <c r="E13" s="27" t="s">
        <v>1</v>
      </c>
      <c r="F13" s="27" t="s">
        <v>1</v>
      </c>
      <c r="G13" s="27" t="s">
        <v>1</v>
      </c>
      <c r="H13" s="27" t="s">
        <v>1</v>
      </c>
      <c r="I13" s="27" t="s">
        <v>1</v>
      </c>
      <c r="J13" s="27" t="s">
        <v>1</v>
      </c>
      <c r="K13" s="27" t="s">
        <v>1</v>
      </c>
      <c r="L13" s="27" t="s">
        <v>1</v>
      </c>
      <c r="M13" s="80">
        <v>436.99739784316102</v>
      </c>
      <c r="N13" s="80">
        <v>6.2693970138335899</v>
      </c>
      <c r="O13" s="27" t="s">
        <v>1</v>
      </c>
      <c r="P13" s="27" t="s">
        <v>1</v>
      </c>
      <c r="Q13" s="80">
        <v>82472.615136659602</v>
      </c>
      <c r="R13" s="80">
        <v>1130.69471125328</v>
      </c>
      <c r="S13" s="29">
        <v>465.92670743494602</v>
      </c>
      <c r="T13" s="29">
        <v>25.542857568931101</v>
      </c>
      <c r="U13" s="80">
        <v>453.44331716425</v>
      </c>
      <c r="V13" s="80">
        <v>23.880755056019002</v>
      </c>
      <c r="W13" s="80">
        <v>515.78256887460202</v>
      </c>
      <c r="X13" s="80">
        <v>4.1479205451994403</v>
      </c>
      <c r="Y13" s="80">
        <v>470.88372330908402</v>
      </c>
      <c r="Z13" s="80">
        <v>22.4547273884925</v>
      </c>
      <c r="AA13" s="80">
        <v>446.13239806322599</v>
      </c>
      <c r="AB13" s="80">
        <v>12.587611389263399</v>
      </c>
      <c r="AC13" s="80">
        <v>455.12255251053199</v>
      </c>
      <c r="AD13" s="80">
        <v>5.7919439221292501</v>
      </c>
      <c r="AE13" s="80">
        <v>432.46223275036999</v>
      </c>
      <c r="AF13" s="80">
        <v>3.63360775523548</v>
      </c>
      <c r="AG13" s="80">
        <v>452.16798609834899</v>
      </c>
      <c r="AH13" s="80">
        <v>6.4370031387025399</v>
      </c>
      <c r="AI13" s="80">
        <v>450.243776624487</v>
      </c>
      <c r="AJ13" s="80">
        <v>1.81836281581614</v>
      </c>
      <c r="AK13" s="80">
        <v>462.63928329542199</v>
      </c>
      <c r="AL13" s="80">
        <v>1.9577463675909299</v>
      </c>
      <c r="AM13" s="80">
        <v>426.204212002406</v>
      </c>
      <c r="AN13" s="80">
        <v>0.42073597443907601</v>
      </c>
      <c r="AO13" s="80">
        <v>427.26211429598999</v>
      </c>
      <c r="AP13" s="80">
        <v>2.1210271249644901</v>
      </c>
    </row>
    <row r="14" spans="1:42" s="81" customFormat="1" ht="17.25" customHeight="1" x14ac:dyDescent="0.3">
      <c r="A14" s="79" t="s">
        <v>301</v>
      </c>
      <c r="B14" s="79" t="s">
        <v>101</v>
      </c>
      <c r="C14" s="27" t="s">
        <v>1</v>
      </c>
      <c r="D14" s="27" t="s">
        <v>1</v>
      </c>
      <c r="E14" s="27" t="s">
        <v>1</v>
      </c>
      <c r="F14" s="27" t="s">
        <v>1</v>
      </c>
      <c r="G14" s="27" t="s">
        <v>1</v>
      </c>
      <c r="H14" s="27" t="s">
        <v>1</v>
      </c>
      <c r="I14" s="27" t="s">
        <v>1</v>
      </c>
      <c r="J14" s="27" t="s">
        <v>1</v>
      </c>
      <c r="K14" s="27" t="s">
        <v>1</v>
      </c>
      <c r="L14" s="27" t="s">
        <v>1</v>
      </c>
      <c r="M14" s="80">
        <v>427.15815415388801</v>
      </c>
      <c r="N14" s="80">
        <v>6.1282379925021999</v>
      </c>
      <c r="O14" s="27" t="s">
        <v>1</v>
      </c>
      <c r="P14" s="27" t="s">
        <v>1</v>
      </c>
      <c r="Q14" s="80">
        <v>82312.884592121001</v>
      </c>
      <c r="R14" s="80">
        <v>1128.5048148660201</v>
      </c>
      <c r="S14" s="29">
        <v>459.21251524140001</v>
      </c>
      <c r="T14" s="29">
        <v>25.1747746662911</v>
      </c>
      <c r="U14" s="80">
        <v>451.47580113578101</v>
      </c>
      <c r="V14" s="80">
        <v>23.7771351181655</v>
      </c>
      <c r="W14" s="80">
        <v>515.04293787867402</v>
      </c>
      <c r="X14" s="80">
        <v>2.7229070462913199</v>
      </c>
      <c r="Y14" s="80">
        <v>453.94601973212701</v>
      </c>
      <c r="Z14" s="80">
        <v>21.647030078984901</v>
      </c>
      <c r="AA14" s="80">
        <v>444.86762388481799</v>
      </c>
      <c r="AB14" s="80">
        <v>12.5519258261389</v>
      </c>
      <c r="AC14" s="80">
        <v>450.17010354895598</v>
      </c>
      <c r="AD14" s="80">
        <v>5.4543070039055301</v>
      </c>
      <c r="AE14" s="80">
        <v>428.824159010649</v>
      </c>
      <c r="AF14" s="80">
        <v>3.6030401542898498</v>
      </c>
      <c r="AG14" s="80">
        <v>456.78914560972498</v>
      </c>
      <c r="AH14" s="80">
        <v>6.5027893491236899</v>
      </c>
      <c r="AI14" s="80">
        <v>449.93252161749399</v>
      </c>
      <c r="AJ14" s="80">
        <v>3.4176780755935798</v>
      </c>
      <c r="AK14" s="80">
        <v>461.18904835672498</v>
      </c>
      <c r="AL14" s="80">
        <v>2.9895161611659198</v>
      </c>
      <c r="AM14" s="80">
        <v>425.72322813615301</v>
      </c>
      <c r="AN14" s="80">
        <v>2.1355234677117498</v>
      </c>
      <c r="AO14" s="80">
        <v>425.96232487787103</v>
      </c>
      <c r="AP14" s="80">
        <v>2.3207360020056802</v>
      </c>
    </row>
    <row r="15" spans="1:42" s="81" customFormat="1" ht="17.25" customHeight="1" x14ac:dyDescent="0.3">
      <c r="A15" s="79" t="s">
        <v>302</v>
      </c>
      <c r="B15" s="79" t="s">
        <v>101</v>
      </c>
      <c r="C15" s="27" t="s">
        <v>1</v>
      </c>
      <c r="D15" s="27" t="s">
        <v>1</v>
      </c>
      <c r="E15" s="27" t="s">
        <v>1</v>
      </c>
      <c r="F15" s="27" t="s">
        <v>1</v>
      </c>
      <c r="G15" s="27" t="s">
        <v>1</v>
      </c>
      <c r="H15" s="27" t="s">
        <v>1</v>
      </c>
      <c r="I15" s="27" t="s">
        <v>1</v>
      </c>
      <c r="J15" s="27" t="s">
        <v>1</v>
      </c>
      <c r="K15" s="27" t="s">
        <v>1</v>
      </c>
      <c r="L15" s="27" t="s">
        <v>1</v>
      </c>
      <c r="M15" s="80">
        <v>430.31604381048697</v>
      </c>
      <c r="N15" s="80">
        <v>6.1735427565140899</v>
      </c>
      <c r="O15" s="27" t="s">
        <v>1</v>
      </c>
      <c r="P15" s="27" t="s">
        <v>1</v>
      </c>
      <c r="Q15" s="80">
        <v>80588.622140183303</v>
      </c>
      <c r="R15" s="80">
        <v>1104.8652778877399</v>
      </c>
      <c r="S15" s="29">
        <v>438.45470430100499</v>
      </c>
      <c r="T15" s="29">
        <v>24.036797813209802</v>
      </c>
      <c r="U15" s="80">
        <v>462.13450001856302</v>
      </c>
      <c r="V15" s="80">
        <v>24.3384793206281</v>
      </c>
      <c r="W15" s="80">
        <v>515.28539264854896</v>
      </c>
      <c r="X15" s="80">
        <v>4.1439222567595397</v>
      </c>
      <c r="Y15" s="80">
        <v>453.66699645738498</v>
      </c>
      <c r="Z15" s="80">
        <v>21.6337244766477</v>
      </c>
      <c r="AA15" s="80">
        <v>450.08282767470598</v>
      </c>
      <c r="AB15" s="80">
        <v>12.699072634817</v>
      </c>
      <c r="AC15" s="80">
        <v>450.99636231252299</v>
      </c>
      <c r="AD15" s="80">
        <v>5.7394335332085502</v>
      </c>
      <c r="AE15" s="80">
        <v>427.76087875254001</v>
      </c>
      <c r="AF15" s="80">
        <v>3.5941063258552099</v>
      </c>
      <c r="AG15" s="80">
        <v>454.36597342123298</v>
      </c>
      <c r="AH15" s="80">
        <v>6.4682933930575999</v>
      </c>
      <c r="AI15" s="80">
        <v>449.78692620210899</v>
      </c>
      <c r="AJ15" s="80">
        <v>1.8165177712789999</v>
      </c>
      <c r="AK15" s="80">
        <v>460.38025708291099</v>
      </c>
      <c r="AL15" s="80">
        <v>1.94818686730308</v>
      </c>
      <c r="AM15" s="80">
        <v>425.80453920483001</v>
      </c>
      <c r="AN15" s="80">
        <v>0.42034142947867997</v>
      </c>
      <c r="AO15" s="80">
        <v>424.77771599718</v>
      </c>
      <c r="AP15" s="80">
        <v>2.1086940020296998</v>
      </c>
    </row>
    <row r="16" spans="1:42" s="81" customFormat="1" ht="17.25" customHeight="1" x14ac:dyDescent="0.3">
      <c r="A16" s="79" t="s">
        <v>303</v>
      </c>
      <c r="B16" s="79" t="s">
        <v>101</v>
      </c>
      <c r="C16" s="27" t="s">
        <v>1</v>
      </c>
      <c r="D16" s="27" t="s">
        <v>1</v>
      </c>
      <c r="E16" s="27" t="s">
        <v>1</v>
      </c>
      <c r="F16" s="27" t="s">
        <v>1</v>
      </c>
      <c r="G16" s="27" t="s">
        <v>1</v>
      </c>
      <c r="H16" s="27" t="s">
        <v>1</v>
      </c>
      <c r="I16" s="27" t="s">
        <v>1</v>
      </c>
      <c r="J16" s="27" t="s">
        <v>1</v>
      </c>
      <c r="K16" s="27" t="s">
        <v>1</v>
      </c>
      <c r="L16" s="27" t="s">
        <v>1</v>
      </c>
      <c r="M16" s="80">
        <v>440.29823508086201</v>
      </c>
      <c r="N16" s="80">
        <v>6.31675257984688</v>
      </c>
      <c r="O16" s="27" t="s">
        <v>1</v>
      </c>
      <c r="P16" s="27" t="s">
        <v>1</v>
      </c>
      <c r="Q16" s="80">
        <v>81831.624594427194</v>
      </c>
      <c r="R16" s="80">
        <v>1121.90676855418</v>
      </c>
      <c r="S16" s="29">
        <v>450.18924317210002</v>
      </c>
      <c r="T16" s="29">
        <v>24.680104260851799</v>
      </c>
      <c r="U16" s="80">
        <v>456.81011241332402</v>
      </c>
      <c r="V16" s="80">
        <v>24.0580685362787</v>
      </c>
      <c r="W16" s="80">
        <v>515.98678827667504</v>
      </c>
      <c r="X16" s="80">
        <v>2.7278969543365501</v>
      </c>
      <c r="Y16" s="80">
        <v>462.06603858907698</v>
      </c>
      <c r="Z16" s="80">
        <v>22.0342441634746</v>
      </c>
      <c r="AA16" s="80">
        <v>463.80328408475202</v>
      </c>
      <c r="AB16" s="80">
        <v>13.0861948750371</v>
      </c>
      <c r="AC16" s="80">
        <v>455.710769630154</v>
      </c>
      <c r="AD16" s="80">
        <v>5.5214382806712097</v>
      </c>
      <c r="AE16" s="80">
        <v>434.156671410576</v>
      </c>
      <c r="AF16" s="80">
        <v>3.64784466424216</v>
      </c>
      <c r="AG16" s="80">
        <v>449.92246084362301</v>
      </c>
      <c r="AH16" s="80">
        <v>6.4050361406905303</v>
      </c>
      <c r="AI16" s="80">
        <v>450.12035979288999</v>
      </c>
      <c r="AJ16" s="80">
        <v>3.41910489046685</v>
      </c>
      <c r="AK16" s="80">
        <v>461.850012714662</v>
      </c>
      <c r="AL16" s="80">
        <v>2.9938006593279001</v>
      </c>
      <c r="AM16" s="80">
        <v>426.30314638215998</v>
      </c>
      <c r="AN16" s="80">
        <v>2.1384324680712701</v>
      </c>
      <c r="AO16" s="80">
        <v>426.07365172441001</v>
      </c>
      <c r="AP16" s="80">
        <v>2.32134253503845</v>
      </c>
    </row>
    <row r="17" spans="1:42" s="81" customFormat="1" ht="17.25" customHeight="1" x14ac:dyDescent="0.3">
      <c r="A17" s="79" t="s">
        <v>304</v>
      </c>
      <c r="B17" s="79" t="s">
        <v>101</v>
      </c>
      <c r="C17" s="27" t="s">
        <v>1</v>
      </c>
      <c r="D17" s="27" t="s">
        <v>1</v>
      </c>
      <c r="E17" s="27" t="s">
        <v>1</v>
      </c>
      <c r="F17" s="27" t="s">
        <v>1</v>
      </c>
      <c r="G17" s="27" t="s">
        <v>1</v>
      </c>
      <c r="H17" s="27" t="s">
        <v>1</v>
      </c>
      <c r="I17" s="27" t="s">
        <v>1</v>
      </c>
      <c r="J17" s="27" t="s">
        <v>1</v>
      </c>
      <c r="K17" s="27" t="s">
        <v>1</v>
      </c>
      <c r="L17" s="27" t="s">
        <v>1</v>
      </c>
      <c r="M17" s="80">
        <v>433.22001494119098</v>
      </c>
      <c r="N17" s="80">
        <v>6.2152046703491601</v>
      </c>
      <c r="O17" s="27" t="s">
        <v>1</v>
      </c>
      <c r="P17" s="27" t="s">
        <v>1</v>
      </c>
      <c r="Q17" s="80">
        <v>81753.975234243699</v>
      </c>
      <c r="R17" s="80">
        <v>1120.8422003851499</v>
      </c>
      <c r="S17" s="29">
        <v>455.56071653450198</v>
      </c>
      <c r="T17" s="29">
        <v>24.974577140044499</v>
      </c>
      <c r="U17" s="80">
        <v>469.207759520244</v>
      </c>
      <c r="V17" s="80">
        <v>24.710995071138399</v>
      </c>
      <c r="W17" s="80">
        <v>513.21309281850301</v>
      </c>
      <c r="X17" s="80">
        <v>5.2937406955778004</v>
      </c>
      <c r="Y17" s="80">
        <v>451.860357006718</v>
      </c>
      <c r="Z17" s="80">
        <v>21.547572430301901</v>
      </c>
      <c r="AA17" s="80">
        <v>445.17925652262898</v>
      </c>
      <c r="AB17" s="80">
        <v>12.560718531080299</v>
      </c>
      <c r="AC17" s="80">
        <v>452.944997423914</v>
      </c>
      <c r="AD17" s="80">
        <v>3.6389155655673702</v>
      </c>
      <c r="AE17" s="80">
        <v>427.87434595219298</v>
      </c>
      <c r="AF17" s="80">
        <v>3.5950596930290399</v>
      </c>
      <c r="AG17" s="80">
        <v>451.322161862428</v>
      </c>
      <c r="AH17" s="80">
        <v>6.4249620976983097</v>
      </c>
      <c r="AI17" s="80">
        <v>448.31846336893102</v>
      </c>
      <c r="AJ17" s="80">
        <v>2.8514964099480999</v>
      </c>
      <c r="AK17" s="80">
        <v>460.86800379190203</v>
      </c>
      <c r="AL17" s="80">
        <v>1.16624935119196</v>
      </c>
      <c r="AM17" s="80">
        <v>424.52543343412702</v>
      </c>
      <c r="AN17" s="80">
        <v>2.7512986081245501</v>
      </c>
      <c r="AO17" s="80">
        <v>425.04806502703099</v>
      </c>
      <c r="AP17" s="80">
        <v>1.6244487332415301</v>
      </c>
    </row>
    <row r="18" spans="1:42" s="81" customFormat="1" ht="17.25" customHeight="1" x14ac:dyDescent="0.3">
      <c r="A18" s="79" t="s">
        <v>305</v>
      </c>
      <c r="B18" s="79" t="s">
        <v>101</v>
      </c>
      <c r="C18" s="27" t="s">
        <v>1</v>
      </c>
      <c r="D18" s="27" t="s">
        <v>1</v>
      </c>
      <c r="E18" s="27" t="s">
        <v>1</v>
      </c>
      <c r="F18" s="27" t="s">
        <v>1</v>
      </c>
      <c r="G18" s="27" t="s">
        <v>1</v>
      </c>
      <c r="H18" s="27" t="s">
        <v>1</v>
      </c>
      <c r="I18" s="27" t="s">
        <v>1</v>
      </c>
      <c r="J18" s="27" t="s">
        <v>1</v>
      </c>
      <c r="K18" s="27" t="s">
        <v>1</v>
      </c>
      <c r="L18" s="27" t="s">
        <v>1</v>
      </c>
      <c r="M18" s="80">
        <v>429.78073404792701</v>
      </c>
      <c r="N18" s="80">
        <v>6.16586291804495</v>
      </c>
      <c r="O18" s="27" t="s">
        <v>1</v>
      </c>
      <c r="P18" s="27" t="s">
        <v>1</v>
      </c>
      <c r="Q18" s="80">
        <v>81017.238744438393</v>
      </c>
      <c r="R18" s="80">
        <v>1110.7415863664201</v>
      </c>
      <c r="S18" s="29">
        <v>458.063330456968</v>
      </c>
      <c r="T18" s="29">
        <v>25.111774493086301</v>
      </c>
      <c r="U18" s="80">
        <v>468.58180015105802</v>
      </c>
      <c r="V18" s="80">
        <v>24.678028696280201</v>
      </c>
      <c r="W18" s="80">
        <v>512.99481719995697</v>
      </c>
      <c r="X18" s="80">
        <v>4.1687766570036198</v>
      </c>
      <c r="Y18" s="80">
        <v>457.07718125145198</v>
      </c>
      <c r="Z18" s="80">
        <v>21.796343752075298</v>
      </c>
      <c r="AA18" s="80">
        <v>444.744666971605</v>
      </c>
      <c r="AB18" s="80">
        <v>12.548456600752299</v>
      </c>
      <c r="AC18" s="80">
        <v>450.23953331308502</v>
      </c>
      <c r="AD18" s="80">
        <v>5.3981121187841703</v>
      </c>
      <c r="AE18" s="80">
        <v>428.89751817722401</v>
      </c>
      <c r="AF18" s="80">
        <v>3.6036565281981301</v>
      </c>
      <c r="AG18" s="80">
        <v>449.66958764958099</v>
      </c>
      <c r="AH18" s="80">
        <v>6.40143627162906</v>
      </c>
      <c r="AI18" s="80">
        <v>449.24446228158803</v>
      </c>
      <c r="AJ18" s="80">
        <v>1.8402325667842001</v>
      </c>
      <c r="AK18" s="80">
        <v>462.24233034040998</v>
      </c>
      <c r="AL18" s="80">
        <v>2.3742321687310599</v>
      </c>
      <c r="AM18" s="80">
        <v>426.22945019755701</v>
      </c>
      <c r="AN18" s="80">
        <v>2.2415685089849302</v>
      </c>
      <c r="AO18" s="80">
        <v>426.01351234779401</v>
      </c>
      <c r="AP18" s="80">
        <v>1.1624259983018601</v>
      </c>
    </row>
    <row r="19" spans="1:42" s="81" customFormat="1" ht="17.25" customHeight="1" x14ac:dyDescent="0.3">
      <c r="A19" s="79" t="s">
        <v>306</v>
      </c>
      <c r="B19" s="79" t="s">
        <v>101</v>
      </c>
      <c r="C19" s="27" t="s">
        <v>1</v>
      </c>
      <c r="D19" s="27" t="s">
        <v>1</v>
      </c>
      <c r="E19" s="27" t="s">
        <v>1</v>
      </c>
      <c r="F19" s="27" t="s">
        <v>1</v>
      </c>
      <c r="G19" s="27" t="s">
        <v>1</v>
      </c>
      <c r="H19" s="27" t="s">
        <v>1</v>
      </c>
      <c r="I19" s="27" t="s">
        <v>1</v>
      </c>
      <c r="J19" s="27" t="s">
        <v>1</v>
      </c>
      <c r="K19" s="27" t="s">
        <v>1</v>
      </c>
      <c r="L19" s="27" t="s">
        <v>1</v>
      </c>
      <c r="M19" s="80">
        <v>429.00052245354601</v>
      </c>
      <c r="N19" s="80">
        <v>6.1546695876862101</v>
      </c>
      <c r="O19" s="27" t="s">
        <v>1</v>
      </c>
      <c r="P19" s="27" t="s">
        <v>1</v>
      </c>
      <c r="Q19" s="80">
        <v>82186.629465276899</v>
      </c>
      <c r="R19" s="80">
        <v>1126.77386448989</v>
      </c>
      <c r="S19" s="29">
        <v>449.85058550081101</v>
      </c>
      <c r="T19" s="29">
        <v>24.661538498202098</v>
      </c>
      <c r="U19" s="80">
        <v>449.02404497126201</v>
      </c>
      <c r="V19" s="80">
        <v>23.648012499735199</v>
      </c>
      <c r="W19" s="80">
        <v>513.94357553772204</v>
      </c>
      <c r="X19" s="80">
        <v>4.4656546290013903</v>
      </c>
      <c r="Y19" s="80">
        <v>446.89604539713002</v>
      </c>
      <c r="Z19" s="80">
        <v>21.310842515151101</v>
      </c>
      <c r="AA19" s="80">
        <v>433.6770158196</v>
      </c>
      <c r="AB19" s="80">
        <v>12.236183176320001</v>
      </c>
      <c r="AC19" s="80">
        <v>454.59814757208198</v>
      </c>
      <c r="AD19" s="80">
        <v>2.6667483556479699</v>
      </c>
      <c r="AE19" s="80">
        <v>430.31132451811999</v>
      </c>
      <c r="AF19" s="80">
        <v>3.61553552547382</v>
      </c>
      <c r="AG19" s="80">
        <v>447.57670547060599</v>
      </c>
      <c r="AH19" s="80">
        <v>6.3716422800834698</v>
      </c>
      <c r="AI19" s="80">
        <v>448.70278078421899</v>
      </c>
      <c r="AJ19" s="80">
        <v>3.57594984877458</v>
      </c>
      <c r="AK19" s="80">
        <v>460.08298162145502</v>
      </c>
      <c r="AL19" s="80">
        <v>2.5875413638821199</v>
      </c>
      <c r="AM19" s="80">
        <v>424.667047022948</v>
      </c>
      <c r="AN19" s="80">
        <v>3.3221290962697698</v>
      </c>
      <c r="AO19" s="80">
        <v>424.13664355440898</v>
      </c>
      <c r="AP19" s="80">
        <v>3.4929561927202801</v>
      </c>
    </row>
    <row r="20" spans="1:42" s="81" customFormat="1" ht="17.25" customHeight="1" x14ac:dyDescent="0.3">
      <c r="A20" s="79" t="s">
        <v>307</v>
      </c>
      <c r="B20" s="79" t="s">
        <v>101</v>
      </c>
      <c r="C20" s="27" t="s">
        <v>1</v>
      </c>
      <c r="D20" s="27" t="s">
        <v>1</v>
      </c>
      <c r="E20" s="27" t="s">
        <v>1</v>
      </c>
      <c r="F20" s="27" t="s">
        <v>1</v>
      </c>
      <c r="G20" s="27" t="s">
        <v>1</v>
      </c>
      <c r="H20" s="27" t="s">
        <v>1</v>
      </c>
      <c r="I20" s="27" t="s">
        <v>1</v>
      </c>
      <c r="J20" s="27" t="s">
        <v>1</v>
      </c>
      <c r="K20" s="27" t="s">
        <v>1</v>
      </c>
      <c r="L20" s="27" t="s">
        <v>1</v>
      </c>
      <c r="M20" s="80">
        <v>427.57459612454301</v>
      </c>
      <c r="N20" s="80">
        <v>6.1342124904285997</v>
      </c>
      <c r="O20" s="27" t="s">
        <v>1</v>
      </c>
      <c r="P20" s="27" t="s">
        <v>1</v>
      </c>
      <c r="Q20" s="80">
        <v>80541.112898056206</v>
      </c>
      <c r="R20" s="80">
        <v>1104.2139289676199</v>
      </c>
      <c r="S20" s="29">
        <v>444.35495198810202</v>
      </c>
      <c r="T20" s="29">
        <v>24.360258958252601</v>
      </c>
      <c r="U20" s="80">
        <v>436.93946599282998</v>
      </c>
      <c r="V20" s="80">
        <v>23.011573810234101</v>
      </c>
      <c r="W20" s="80">
        <v>512.967507644943</v>
      </c>
      <c r="X20" s="80">
        <v>4.9954857186122803</v>
      </c>
      <c r="Y20" s="80">
        <v>468.99982950424402</v>
      </c>
      <c r="Z20" s="80">
        <v>22.364891363753099</v>
      </c>
      <c r="AA20" s="80">
        <v>448.17755190941301</v>
      </c>
      <c r="AB20" s="80">
        <v>12.6453153398369</v>
      </c>
      <c r="AC20" s="80">
        <v>452.63278549242898</v>
      </c>
      <c r="AD20" s="80">
        <v>2.64779650137329</v>
      </c>
      <c r="AE20" s="80">
        <v>427.24585995349503</v>
      </c>
      <c r="AF20" s="80">
        <v>3.5897790663615901</v>
      </c>
      <c r="AG20" s="80">
        <v>449.36795422226999</v>
      </c>
      <c r="AH20" s="80">
        <v>6.3971422583905397</v>
      </c>
      <c r="AI20" s="80">
        <v>450.501938058429</v>
      </c>
      <c r="AJ20" s="80">
        <v>2.2229695031798902</v>
      </c>
      <c r="AK20" s="80">
        <v>461.59280558618298</v>
      </c>
      <c r="AL20" s="80">
        <v>2.3106699023182902</v>
      </c>
      <c r="AM20" s="80">
        <v>425.77801440162699</v>
      </c>
      <c r="AN20" s="80">
        <v>2.2276197808487099</v>
      </c>
      <c r="AO20" s="80">
        <v>425.887987889795</v>
      </c>
      <c r="AP20" s="80">
        <v>3.0590236796624</v>
      </c>
    </row>
    <row r="21" spans="1:42" s="81" customFormat="1" ht="17.25" customHeight="1" x14ac:dyDescent="0.3">
      <c r="A21" s="79" t="s">
        <v>308</v>
      </c>
      <c r="B21" s="79" t="s">
        <v>101</v>
      </c>
      <c r="C21" s="27" t="s">
        <v>1</v>
      </c>
      <c r="D21" s="27" t="s">
        <v>1</v>
      </c>
      <c r="E21" s="27" t="s">
        <v>1</v>
      </c>
      <c r="F21" s="27" t="s">
        <v>1</v>
      </c>
      <c r="G21" s="27" t="s">
        <v>1</v>
      </c>
      <c r="H21" s="27" t="s">
        <v>1</v>
      </c>
      <c r="I21" s="27" t="s">
        <v>1</v>
      </c>
      <c r="J21" s="27" t="s">
        <v>1</v>
      </c>
      <c r="K21" s="27" t="s">
        <v>1</v>
      </c>
      <c r="L21" s="27" t="s">
        <v>1</v>
      </c>
      <c r="M21" s="80">
        <v>430.84778542980803</v>
      </c>
      <c r="N21" s="80">
        <v>6.18117140450319</v>
      </c>
      <c r="O21" s="27" t="s">
        <v>1</v>
      </c>
      <c r="P21" s="27" t="s">
        <v>1</v>
      </c>
      <c r="Q21" s="80">
        <v>81363.321796245596</v>
      </c>
      <c r="R21" s="80">
        <v>1115.4863646868901</v>
      </c>
      <c r="S21" s="29">
        <v>441.46446740805698</v>
      </c>
      <c r="T21" s="29">
        <v>24.201797906857401</v>
      </c>
      <c r="U21" s="80">
        <v>472.47558905585498</v>
      </c>
      <c r="V21" s="80">
        <v>24.8830964865761</v>
      </c>
      <c r="W21" s="80">
        <v>514.74374230621595</v>
      </c>
      <c r="X21" s="80">
        <v>4.45669359443042</v>
      </c>
      <c r="Y21" s="80">
        <v>465.24078162530299</v>
      </c>
      <c r="Z21" s="80">
        <v>22.1856360801584</v>
      </c>
      <c r="AA21" s="80">
        <v>449.57833735466801</v>
      </c>
      <c r="AB21" s="80">
        <v>12.6848384565196</v>
      </c>
      <c r="AC21" s="80">
        <v>449.73858015270503</v>
      </c>
      <c r="AD21" s="80">
        <v>5.2715615782166196</v>
      </c>
      <c r="AE21" s="80">
        <v>428.77302134241</v>
      </c>
      <c r="AF21" s="80">
        <v>3.6026104884975001</v>
      </c>
      <c r="AG21" s="80">
        <v>455.96354748173599</v>
      </c>
      <c r="AH21" s="80">
        <v>6.49103624429417</v>
      </c>
      <c r="AI21" s="80">
        <v>449.52764222786197</v>
      </c>
      <c r="AJ21" s="80">
        <v>0.92193360660240797</v>
      </c>
      <c r="AK21" s="80">
        <v>460.39886046607199</v>
      </c>
      <c r="AL21" s="80">
        <v>1.7720180544458499</v>
      </c>
      <c r="AM21" s="80">
        <v>425.633727498506</v>
      </c>
      <c r="AN21" s="80">
        <v>0.79522545535917699</v>
      </c>
      <c r="AO21" s="80">
        <v>425.29596484480697</v>
      </c>
      <c r="AP21" s="80">
        <v>1.1880800886103899</v>
      </c>
    </row>
    <row r="22" spans="1:42" s="81" customFormat="1" ht="17.25" customHeight="1" x14ac:dyDescent="0.3">
      <c r="A22" s="79" t="s">
        <v>309</v>
      </c>
      <c r="B22" s="79" t="s">
        <v>101</v>
      </c>
      <c r="C22" s="27" t="s">
        <v>1</v>
      </c>
      <c r="D22" s="27" t="s">
        <v>1</v>
      </c>
      <c r="E22" s="27" t="s">
        <v>1</v>
      </c>
      <c r="F22" s="27" t="s">
        <v>1</v>
      </c>
      <c r="G22" s="27" t="s">
        <v>1</v>
      </c>
      <c r="H22" s="27" t="s">
        <v>1</v>
      </c>
      <c r="I22" s="27" t="s">
        <v>1</v>
      </c>
      <c r="J22" s="27" t="s">
        <v>1</v>
      </c>
      <c r="K22" s="27" t="s">
        <v>1</v>
      </c>
      <c r="L22" s="27" t="s">
        <v>1</v>
      </c>
      <c r="M22" s="80">
        <v>436.05964208878402</v>
      </c>
      <c r="N22" s="80">
        <v>6.2559434711919</v>
      </c>
      <c r="O22" s="27" t="s">
        <v>1</v>
      </c>
      <c r="P22" s="27" t="s">
        <v>1</v>
      </c>
      <c r="Q22" s="80">
        <v>81162.016634040599</v>
      </c>
      <c r="R22" s="80">
        <v>1112.72648273243</v>
      </c>
      <c r="S22" s="29">
        <v>455.93326389244601</v>
      </c>
      <c r="T22" s="29">
        <v>24.9950007902663</v>
      </c>
      <c r="U22" s="80">
        <v>441.02821661303898</v>
      </c>
      <c r="V22" s="80">
        <v>23.2269093292511</v>
      </c>
      <c r="W22" s="80">
        <v>516.30542769079295</v>
      </c>
      <c r="X22" s="80">
        <v>4.4702147947441402</v>
      </c>
      <c r="Y22" s="80">
        <v>448.22679162103998</v>
      </c>
      <c r="Z22" s="80">
        <v>21.374300949159402</v>
      </c>
      <c r="AA22" s="80">
        <v>447.180024746112</v>
      </c>
      <c r="AB22" s="80">
        <v>12.617170142724101</v>
      </c>
      <c r="AC22" s="80">
        <v>456.191889466845</v>
      </c>
      <c r="AD22" s="80">
        <v>5.3472033375275903</v>
      </c>
      <c r="AE22" s="80">
        <v>431.785392119753</v>
      </c>
      <c r="AF22" s="80">
        <v>3.6279208462334398</v>
      </c>
      <c r="AG22" s="80">
        <v>451.43533901206598</v>
      </c>
      <c r="AH22" s="80">
        <v>6.4265732725046796</v>
      </c>
      <c r="AI22" s="80">
        <v>450.45230714007198</v>
      </c>
      <c r="AJ22" s="80">
        <v>0.923829996451068</v>
      </c>
      <c r="AK22" s="80">
        <v>462.57391961040298</v>
      </c>
      <c r="AL22" s="80">
        <v>1.7803895870542099</v>
      </c>
      <c r="AM22" s="80">
        <v>426.365330363655</v>
      </c>
      <c r="AN22" s="80">
        <v>0.79659233299126497</v>
      </c>
      <c r="AO22" s="80">
        <v>426.69183365739099</v>
      </c>
      <c r="AP22" s="80">
        <v>1.1919795000312099</v>
      </c>
    </row>
    <row r="23" spans="1:42" s="81" customFormat="1" ht="17.25" customHeight="1" x14ac:dyDescent="0.3">
      <c r="A23" s="79" t="s">
        <v>310</v>
      </c>
      <c r="B23" s="79" t="s">
        <v>101</v>
      </c>
      <c r="C23" s="27" t="s">
        <v>1</v>
      </c>
      <c r="D23" s="27" t="s">
        <v>1</v>
      </c>
      <c r="E23" s="27" t="s">
        <v>1</v>
      </c>
      <c r="F23" s="27" t="s">
        <v>1</v>
      </c>
      <c r="G23" s="27" t="s">
        <v>1</v>
      </c>
      <c r="H23" s="27" t="s">
        <v>1</v>
      </c>
      <c r="I23" s="27" t="s">
        <v>1</v>
      </c>
      <c r="J23" s="27" t="s">
        <v>1</v>
      </c>
      <c r="K23" s="27" t="s">
        <v>1</v>
      </c>
      <c r="L23" s="27" t="s">
        <v>1</v>
      </c>
      <c r="M23" s="80">
        <v>431.50926725396499</v>
      </c>
      <c r="N23" s="80">
        <v>6.1906613744516301</v>
      </c>
      <c r="O23" s="27" t="s">
        <v>1</v>
      </c>
      <c r="P23" s="27" t="s">
        <v>1</v>
      </c>
      <c r="Q23" s="80">
        <v>81733.197128804502</v>
      </c>
      <c r="R23" s="80">
        <v>1120.5573337795399</v>
      </c>
      <c r="S23" s="29">
        <v>447.55792573417699</v>
      </c>
      <c r="T23" s="29">
        <v>24.535851172408901</v>
      </c>
      <c r="U23" s="80">
        <v>464.15353860175099</v>
      </c>
      <c r="V23" s="80">
        <v>24.444812712319301</v>
      </c>
      <c r="W23" s="80">
        <v>515.04614091935798</v>
      </c>
      <c r="X23" s="80">
        <v>1.46433031473244</v>
      </c>
      <c r="Y23" s="80">
        <v>451.46956800016602</v>
      </c>
      <c r="Z23" s="80">
        <v>21.528937127839399</v>
      </c>
      <c r="AA23" s="80">
        <v>444.96577093139302</v>
      </c>
      <c r="AB23" s="80">
        <v>12.5546950419292</v>
      </c>
      <c r="AC23" s="80">
        <v>454.73458028746097</v>
      </c>
      <c r="AD23" s="80">
        <v>5.9711776216367101</v>
      </c>
      <c r="AE23" s="80">
        <v>431.71608860644398</v>
      </c>
      <c r="AF23" s="80">
        <v>3.6273385484873</v>
      </c>
      <c r="AG23" s="80">
        <v>452.58001185363401</v>
      </c>
      <c r="AH23" s="80">
        <v>6.44286868239766</v>
      </c>
      <c r="AI23" s="80">
        <v>450.67496527655402</v>
      </c>
      <c r="AJ23" s="80">
        <v>1.49660090995275</v>
      </c>
      <c r="AK23" s="80">
        <v>462.62812554786302</v>
      </c>
      <c r="AL23" s="80">
        <v>2.6621681826463699</v>
      </c>
      <c r="AM23" s="80">
        <v>427.268975755432</v>
      </c>
      <c r="AN23" s="80">
        <v>2.1825177335479098</v>
      </c>
      <c r="AO23" s="80">
        <v>426.60637710555898</v>
      </c>
      <c r="AP23" s="80">
        <v>1.6023627970522201</v>
      </c>
    </row>
    <row r="24" spans="1:42" s="81" customFormat="1" ht="17.25" customHeight="1" x14ac:dyDescent="0.3">
      <c r="A24" s="79" t="s">
        <v>311</v>
      </c>
      <c r="B24" s="79" t="s">
        <v>101</v>
      </c>
      <c r="C24" s="27" t="s">
        <v>1</v>
      </c>
      <c r="D24" s="27" t="s">
        <v>1</v>
      </c>
      <c r="E24" s="27" t="s">
        <v>1</v>
      </c>
      <c r="F24" s="27" t="s">
        <v>1</v>
      </c>
      <c r="G24" s="27" t="s">
        <v>1</v>
      </c>
      <c r="H24" s="27" t="s">
        <v>1</v>
      </c>
      <c r="I24" s="27" t="s">
        <v>1</v>
      </c>
      <c r="J24" s="27" t="s">
        <v>1</v>
      </c>
      <c r="K24" s="27" t="s">
        <v>1</v>
      </c>
      <c r="L24" s="27" t="s">
        <v>1</v>
      </c>
      <c r="M24" s="80">
        <v>435.44771703666402</v>
      </c>
      <c r="N24" s="80">
        <v>6.2471644690436197</v>
      </c>
      <c r="O24" s="27" t="s">
        <v>1</v>
      </c>
      <c r="P24" s="27" t="s">
        <v>1</v>
      </c>
      <c r="Q24" s="80">
        <v>81960.590544807099</v>
      </c>
      <c r="R24" s="80">
        <v>1123.6748841618301</v>
      </c>
      <c r="S24" s="29">
        <v>482.79446113298201</v>
      </c>
      <c r="T24" s="29">
        <v>26.4675751765323</v>
      </c>
      <c r="U24" s="80">
        <v>476.80157490813002</v>
      </c>
      <c r="V24" s="80">
        <v>25.110926084242401</v>
      </c>
      <c r="W24" s="80">
        <v>518.14046935990905</v>
      </c>
      <c r="X24" s="80">
        <v>5.0458621186472001</v>
      </c>
      <c r="Y24" s="80">
        <v>463.05244299389</v>
      </c>
      <c r="Z24" s="80">
        <v>22.081282191990901</v>
      </c>
      <c r="AA24" s="80">
        <v>442.093420282669</v>
      </c>
      <c r="AB24" s="80">
        <v>12.473651759942101</v>
      </c>
      <c r="AC24" s="80">
        <v>453.33826296389702</v>
      </c>
      <c r="AD24" s="80">
        <v>2.6519233804695999</v>
      </c>
      <c r="AE24" s="80">
        <v>430.50758894199498</v>
      </c>
      <c r="AF24" s="80">
        <v>3.6171845664273699</v>
      </c>
      <c r="AG24" s="80">
        <v>453.18345142409299</v>
      </c>
      <c r="AH24" s="80">
        <v>6.4514591676343098</v>
      </c>
      <c r="AI24" s="80">
        <v>449.51545271667601</v>
      </c>
      <c r="AJ24" s="80">
        <v>2.2181017620121102</v>
      </c>
      <c r="AK24" s="80">
        <v>461.43882413642399</v>
      </c>
      <c r="AL24" s="80">
        <v>2.30989909242445</v>
      </c>
      <c r="AM24" s="80">
        <v>426.26038935097699</v>
      </c>
      <c r="AN24" s="80">
        <v>2.23014350904183</v>
      </c>
      <c r="AO24" s="80">
        <v>426.16013439069599</v>
      </c>
      <c r="AP24" s="80">
        <v>3.0609784250749601</v>
      </c>
    </row>
    <row r="25" spans="1:42" s="81" customFormat="1" ht="17.25" customHeight="1" x14ac:dyDescent="0.3">
      <c r="A25" s="79" t="s">
        <v>312</v>
      </c>
      <c r="B25" s="79" t="s">
        <v>101</v>
      </c>
      <c r="C25" s="27" t="s">
        <v>1</v>
      </c>
      <c r="D25" s="27" t="s">
        <v>1</v>
      </c>
      <c r="E25" s="27" t="s">
        <v>1</v>
      </c>
      <c r="F25" s="27" t="s">
        <v>1</v>
      </c>
      <c r="G25" s="27" t="s">
        <v>1</v>
      </c>
      <c r="H25" s="27" t="s">
        <v>1</v>
      </c>
      <c r="I25" s="27" t="s">
        <v>1</v>
      </c>
      <c r="J25" s="27" t="s">
        <v>1</v>
      </c>
      <c r="K25" s="27" t="s">
        <v>1</v>
      </c>
      <c r="L25" s="27" t="s">
        <v>1</v>
      </c>
      <c r="M25" s="80">
        <v>432.389180903068</v>
      </c>
      <c r="N25" s="80">
        <v>6.2032850834973701</v>
      </c>
      <c r="O25" s="27" t="s">
        <v>1</v>
      </c>
      <c r="P25" s="27" t="s">
        <v>1</v>
      </c>
      <c r="Q25" s="80">
        <v>82001.0281077619</v>
      </c>
      <c r="R25" s="80">
        <v>1124.2292807757001</v>
      </c>
      <c r="S25" s="29">
        <v>455.742351567904</v>
      </c>
      <c r="T25" s="29">
        <v>24.984534667083999</v>
      </c>
      <c r="U25" s="80">
        <v>458.84157297864903</v>
      </c>
      <c r="V25" s="80">
        <v>24.165056136117801</v>
      </c>
      <c r="W25" s="80">
        <v>515.92295708215704</v>
      </c>
      <c r="X25" s="80">
        <v>1.4668231952447499</v>
      </c>
      <c r="Y25" s="80">
        <v>478.41118532637802</v>
      </c>
      <c r="Z25" s="80">
        <v>22.813684598433198</v>
      </c>
      <c r="AA25" s="80">
        <v>453.23751805952099</v>
      </c>
      <c r="AB25" s="80">
        <v>12.7880821234574</v>
      </c>
      <c r="AC25" s="80">
        <v>451.23366778754303</v>
      </c>
      <c r="AD25" s="80">
        <v>5.92520669424077</v>
      </c>
      <c r="AE25" s="80">
        <v>429.05649855510802</v>
      </c>
      <c r="AF25" s="80">
        <v>3.6049923034179399</v>
      </c>
      <c r="AG25" s="80">
        <v>456.32933465482603</v>
      </c>
      <c r="AH25" s="80">
        <v>6.4962435417005899</v>
      </c>
      <c r="AI25" s="80">
        <v>449.32749599968997</v>
      </c>
      <c r="AJ25" s="80">
        <v>1.4921262355171501</v>
      </c>
      <c r="AK25" s="80">
        <v>460.37296609149899</v>
      </c>
      <c r="AL25" s="80">
        <v>2.64919099120472</v>
      </c>
      <c r="AM25" s="80">
        <v>424.75363678908502</v>
      </c>
      <c r="AN25" s="80">
        <v>2.1696692184170501</v>
      </c>
      <c r="AO25" s="80">
        <v>425.39088319328198</v>
      </c>
      <c r="AP25" s="80">
        <v>1.59779731859339</v>
      </c>
    </row>
    <row r="26" spans="1:42" s="81" customFormat="1" ht="17.25" customHeight="1" x14ac:dyDescent="0.3">
      <c r="A26" s="79" t="s">
        <v>313</v>
      </c>
      <c r="B26" s="79" t="s">
        <v>101</v>
      </c>
      <c r="C26" s="27" t="s">
        <v>1</v>
      </c>
      <c r="D26" s="27" t="s">
        <v>1</v>
      </c>
      <c r="E26" s="27" t="s">
        <v>1</v>
      </c>
      <c r="F26" s="27" t="s">
        <v>1</v>
      </c>
      <c r="G26" s="27" t="s">
        <v>1</v>
      </c>
      <c r="H26" s="27" t="s">
        <v>1</v>
      </c>
      <c r="I26" s="27" t="s">
        <v>1</v>
      </c>
      <c r="J26" s="27" t="s">
        <v>1</v>
      </c>
      <c r="K26" s="27" t="s">
        <v>1</v>
      </c>
      <c r="L26" s="27" t="s">
        <v>1</v>
      </c>
      <c r="M26" s="80">
        <v>432.60144686433603</v>
      </c>
      <c r="N26" s="80">
        <v>6.2063303638360603</v>
      </c>
      <c r="O26" s="27" t="s">
        <v>1</v>
      </c>
      <c r="P26" s="27" t="s">
        <v>1</v>
      </c>
      <c r="Q26" s="80">
        <v>81925.984117080603</v>
      </c>
      <c r="R26" s="80">
        <v>1123.2004320695701</v>
      </c>
      <c r="S26" s="29">
        <v>464.86380182185701</v>
      </c>
      <c r="T26" s="29">
        <v>25.484587359795</v>
      </c>
      <c r="U26" s="80">
        <v>447.74496204121101</v>
      </c>
      <c r="V26" s="80">
        <v>23.580649138113898</v>
      </c>
      <c r="W26" s="80">
        <v>517.90177161543897</v>
      </c>
      <c r="X26" s="80">
        <v>5.3421039390397302</v>
      </c>
      <c r="Y26" s="80">
        <v>453.85550245465902</v>
      </c>
      <c r="Z26" s="80">
        <v>21.642713640151101</v>
      </c>
      <c r="AA26" s="80">
        <v>450.43914164403202</v>
      </c>
      <c r="AB26" s="80">
        <v>12.7091260221027</v>
      </c>
      <c r="AC26" s="80">
        <v>453.00481550703</v>
      </c>
      <c r="AD26" s="80">
        <v>3.6393961381644599</v>
      </c>
      <c r="AE26" s="80">
        <v>431.97442152719998</v>
      </c>
      <c r="AF26" s="80">
        <v>3.6295090975739099</v>
      </c>
      <c r="AG26" s="80">
        <v>460.70451991141601</v>
      </c>
      <c r="AH26" s="80">
        <v>6.5585280954393097</v>
      </c>
      <c r="AI26" s="80">
        <v>451.73608609631498</v>
      </c>
      <c r="AJ26" s="80">
        <v>2.8732339463958798</v>
      </c>
      <c r="AK26" s="80">
        <v>462.141422859741</v>
      </c>
      <c r="AL26" s="80">
        <v>1.1694718013283201</v>
      </c>
      <c r="AM26" s="80">
        <v>427.49540662269999</v>
      </c>
      <c r="AN26" s="80">
        <v>2.7705466494816702</v>
      </c>
      <c r="AO26" s="80">
        <v>426.97144013684101</v>
      </c>
      <c r="AP26" s="80">
        <v>1.6317994884096101</v>
      </c>
    </row>
    <row r="27" spans="1:42" s="81" customFormat="1" ht="17.25" customHeight="1" x14ac:dyDescent="0.3">
      <c r="A27" s="79" t="s">
        <v>314</v>
      </c>
      <c r="B27" s="79" t="s">
        <v>101</v>
      </c>
      <c r="C27" s="27" t="s">
        <v>1</v>
      </c>
      <c r="D27" s="27" t="s">
        <v>1</v>
      </c>
      <c r="E27" s="27" t="s">
        <v>1</v>
      </c>
      <c r="F27" s="27" t="s">
        <v>1</v>
      </c>
      <c r="G27" s="27" t="s">
        <v>1</v>
      </c>
      <c r="H27" s="27" t="s">
        <v>1</v>
      </c>
      <c r="I27" s="27" t="s">
        <v>1</v>
      </c>
      <c r="J27" s="27" t="s">
        <v>1</v>
      </c>
      <c r="K27" s="27" t="s">
        <v>1</v>
      </c>
      <c r="L27" s="27" t="s">
        <v>1</v>
      </c>
      <c r="M27" s="80">
        <v>430.29412386785901</v>
      </c>
      <c r="N27" s="80">
        <v>6.17322828136267</v>
      </c>
      <c r="O27" s="27" t="s">
        <v>1</v>
      </c>
      <c r="P27" s="27" t="s">
        <v>1</v>
      </c>
      <c r="Q27" s="80">
        <v>80993.2267083607</v>
      </c>
      <c r="R27" s="80">
        <v>1110.4123827616299</v>
      </c>
      <c r="S27" s="29">
        <v>435.03474167560603</v>
      </c>
      <c r="T27" s="29">
        <v>23.8493099168569</v>
      </c>
      <c r="U27" s="80">
        <v>447.57481359005197</v>
      </c>
      <c r="V27" s="80">
        <v>23.571688208861101</v>
      </c>
      <c r="W27" s="80">
        <v>517.040109500055</v>
      </c>
      <c r="X27" s="80">
        <v>6.0779372507040499</v>
      </c>
      <c r="Y27" s="80">
        <v>484.14969709088001</v>
      </c>
      <c r="Z27" s="80">
        <v>23.087333295360001</v>
      </c>
      <c r="AA27" s="80">
        <v>445.164676730574</v>
      </c>
      <c r="AB27" s="80">
        <v>12.5603071627123</v>
      </c>
      <c r="AC27" s="80">
        <v>451.09646002632098</v>
      </c>
      <c r="AD27" s="80">
        <v>3.8109201061500699</v>
      </c>
      <c r="AE27" s="80">
        <v>428.34383762492899</v>
      </c>
      <c r="AF27" s="80">
        <v>3.5990044272829902</v>
      </c>
      <c r="AG27" s="80">
        <v>455.55763798554301</v>
      </c>
      <c r="AH27" s="80">
        <v>6.4852577708476602</v>
      </c>
      <c r="AI27" s="80">
        <v>452.17374841000901</v>
      </c>
      <c r="AJ27" s="80">
        <v>4.3016528645121896</v>
      </c>
      <c r="AK27" s="80">
        <v>463.368731774043</v>
      </c>
      <c r="AL27" s="80">
        <v>4.1589789815462996</v>
      </c>
      <c r="AM27" s="80">
        <v>427.35056970014102</v>
      </c>
      <c r="AN27" s="80">
        <v>2.97339984090114</v>
      </c>
      <c r="AO27" s="80">
        <v>427.48019541355302</v>
      </c>
      <c r="AP27" s="80">
        <v>3.0705555030743898</v>
      </c>
    </row>
    <row r="28" spans="1:42" s="81" customFormat="1" ht="17.25" customHeight="1" x14ac:dyDescent="0.3">
      <c r="A28" s="79" t="s">
        <v>315</v>
      </c>
      <c r="B28" s="79" t="s">
        <v>101</v>
      </c>
      <c r="C28" s="27" t="s">
        <v>1</v>
      </c>
      <c r="D28" s="27" t="s">
        <v>1</v>
      </c>
      <c r="E28" s="27" t="s">
        <v>1</v>
      </c>
      <c r="F28" s="27" t="s">
        <v>1</v>
      </c>
      <c r="G28" s="27" t="s">
        <v>1</v>
      </c>
      <c r="H28" s="27" t="s">
        <v>1</v>
      </c>
      <c r="I28" s="27" t="s">
        <v>1</v>
      </c>
      <c r="J28" s="27" t="s">
        <v>1</v>
      </c>
      <c r="K28" s="27" t="s">
        <v>1</v>
      </c>
      <c r="L28" s="27" t="s">
        <v>1</v>
      </c>
      <c r="M28" s="80">
        <v>428.85888434424999</v>
      </c>
      <c r="N28" s="80">
        <v>6.15263757206358</v>
      </c>
      <c r="O28" s="27" t="s">
        <v>1</v>
      </c>
      <c r="P28" s="27" t="s">
        <v>1</v>
      </c>
      <c r="Q28" s="80">
        <v>81495.348762077207</v>
      </c>
      <c r="R28" s="80">
        <v>1117.29644663666</v>
      </c>
      <c r="S28" s="29">
        <v>446.06972715251402</v>
      </c>
      <c r="T28" s="29">
        <v>24.4542657131529</v>
      </c>
      <c r="U28" s="80">
        <v>451.30406392174098</v>
      </c>
      <c r="V28" s="80">
        <v>23.7680905161452</v>
      </c>
      <c r="W28" s="80">
        <v>518.05742672260203</v>
      </c>
      <c r="X28" s="80">
        <v>4.20991720597977</v>
      </c>
      <c r="Y28" s="80">
        <v>464.76897875816297</v>
      </c>
      <c r="Z28" s="80">
        <v>22.163137522152802</v>
      </c>
      <c r="AA28" s="80">
        <v>454.041917863062</v>
      </c>
      <c r="AB28" s="80">
        <v>12.8107782382711</v>
      </c>
      <c r="AC28" s="80">
        <v>455.87695515299401</v>
      </c>
      <c r="AD28" s="80">
        <v>5.46570155263238</v>
      </c>
      <c r="AE28" s="80">
        <v>430.406883649169</v>
      </c>
      <c r="AF28" s="80">
        <v>3.61633842656753</v>
      </c>
      <c r="AG28" s="80">
        <v>453.87167260457102</v>
      </c>
      <c r="AH28" s="80">
        <v>6.4612565925627798</v>
      </c>
      <c r="AI28" s="80">
        <v>450.79621847707102</v>
      </c>
      <c r="AJ28" s="80">
        <v>1.8465889996985501</v>
      </c>
      <c r="AK28" s="80">
        <v>460.77111409952101</v>
      </c>
      <c r="AL28" s="80">
        <v>2.3666755070040701</v>
      </c>
      <c r="AM28" s="80">
        <v>425.79990976443099</v>
      </c>
      <c r="AN28" s="80">
        <v>2.2393095278005402</v>
      </c>
      <c r="AO28" s="80">
        <v>426.004637152307</v>
      </c>
      <c r="AP28" s="80">
        <v>1.1624017813282801</v>
      </c>
    </row>
    <row r="29" spans="1:42" s="81" customFormat="1" ht="17.25" customHeight="1" x14ac:dyDescent="0.3">
      <c r="A29" s="79" t="s">
        <v>316</v>
      </c>
      <c r="B29" s="79" t="s">
        <v>101</v>
      </c>
      <c r="C29" s="27" t="s">
        <v>1</v>
      </c>
      <c r="D29" s="27" t="s">
        <v>1</v>
      </c>
      <c r="E29" s="27" t="s">
        <v>1</v>
      </c>
      <c r="F29" s="27" t="s">
        <v>1</v>
      </c>
      <c r="G29" s="27" t="s">
        <v>1</v>
      </c>
      <c r="H29" s="27" t="s">
        <v>1</v>
      </c>
      <c r="I29" s="27" t="s">
        <v>1</v>
      </c>
      <c r="J29" s="27" t="s">
        <v>1</v>
      </c>
      <c r="K29" s="27" t="s">
        <v>1</v>
      </c>
      <c r="L29" s="27" t="s">
        <v>1</v>
      </c>
      <c r="M29" s="80">
        <v>430.371495102393</v>
      </c>
      <c r="N29" s="80">
        <v>6.1743382902303203</v>
      </c>
      <c r="O29" s="27" t="s">
        <v>1</v>
      </c>
      <c r="P29" s="27" t="s">
        <v>1</v>
      </c>
      <c r="Q29" s="80">
        <v>82273.750671749207</v>
      </c>
      <c r="R29" s="80">
        <v>1127.96829111542</v>
      </c>
      <c r="S29" s="80">
        <v>442.76631689503898</v>
      </c>
      <c r="T29" s="80">
        <v>24.273167406591</v>
      </c>
      <c r="U29" s="80">
        <v>455.28110505024603</v>
      </c>
      <c r="V29" s="80">
        <v>23.977542814684998</v>
      </c>
      <c r="W29" s="80">
        <v>518.96047643608404</v>
      </c>
      <c r="X29" s="80">
        <v>9.8534088576008596</v>
      </c>
      <c r="Y29" s="80">
        <v>470.75893063996199</v>
      </c>
      <c r="Z29" s="80">
        <v>22.448776481237601</v>
      </c>
      <c r="AA29" s="80">
        <v>455.59548013985102</v>
      </c>
      <c r="AB29" s="80">
        <v>12.854611948385299</v>
      </c>
      <c r="AC29" s="80">
        <v>454.37657937199498</v>
      </c>
      <c r="AD29" s="80">
        <v>3.9053861938778498</v>
      </c>
      <c r="AE29" s="80">
        <v>429.44362711605697</v>
      </c>
      <c r="AF29" s="80">
        <v>3.6082450113651499</v>
      </c>
      <c r="AG29" s="80">
        <v>456.43346224628999</v>
      </c>
      <c r="AH29" s="80">
        <v>6.49772588820385</v>
      </c>
      <c r="AI29" s="80">
        <v>451.53386815554597</v>
      </c>
      <c r="AJ29" s="80">
        <v>4.3532222662918603</v>
      </c>
      <c r="AK29" s="80">
        <v>463.25017609780502</v>
      </c>
      <c r="AL29" s="80">
        <v>4.9690186823224201</v>
      </c>
      <c r="AM29" s="80">
        <v>427.229518632701</v>
      </c>
      <c r="AN29" s="80">
        <v>3.4876408903888301</v>
      </c>
      <c r="AO29" s="80">
        <v>427.18188499182401</v>
      </c>
      <c r="AP29" s="80">
        <v>3.3521499693583698</v>
      </c>
    </row>
    <row r="30" spans="1:42" s="81" customFormat="1" ht="17.25" customHeight="1" x14ac:dyDescent="0.3">
      <c r="A30" s="79" t="s">
        <v>317</v>
      </c>
      <c r="B30" s="79" t="s">
        <v>101</v>
      </c>
      <c r="C30" s="27" t="s">
        <v>1</v>
      </c>
      <c r="D30" s="27" t="s">
        <v>1</v>
      </c>
      <c r="E30" s="27" t="s">
        <v>1</v>
      </c>
      <c r="F30" s="27" t="s">
        <v>1</v>
      </c>
      <c r="G30" s="27" t="s">
        <v>1</v>
      </c>
      <c r="H30" s="27" t="s">
        <v>1</v>
      </c>
      <c r="I30" s="27" t="s">
        <v>1</v>
      </c>
      <c r="J30" s="27" t="s">
        <v>1</v>
      </c>
      <c r="K30" s="27" t="s">
        <v>1</v>
      </c>
      <c r="L30" s="27" t="s">
        <v>1</v>
      </c>
      <c r="M30" s="80">
        <v>433.85458076520399</v>
      </c>
      <c r="N30" s="80">
        <v>6.2243084890487301</v>
      </c>
      <c r="O30" s="27" t="s">
        <v>1</v>
      </c>
      <c r="P30" s="27" t="s">
        <v>1</v>
      </c>
      <c r="Q30" s="80">
        <v>80760.037865318503</v>
      </c>
      <c r="R30" s="80">
        <v>1107.2153774149001</v>
      </c>
      <c r="S30" s="29">
        <v>461.88859880707201</v>
      </c>
      <c r="T30" s="29">
        <v>25.321481906442301</v>
      </c>
      <c r="U30" s="80">
        <v>439.506225042773</v>
      </c>
      <c r="V30" s="80">
        <v>23.146753096904</v>
      </c>
      <c r="W30" s="80">
        <v>512.03952356391596</v>
      </c>
      <c r="X30" s="80">
        <v>9.7220019751307607</v>
      </c>
      <c r="Y30" s="80">
        <v>451.91102157144002</v>
      </c>
      <c r="Z30" s="80">
        <v>21.549988438612999</v>
      </c>
      <c r="AA30" s="80">
        <v>439.16153789955598</v>
      </c>
      <c r="AB30" s="80">
        <v>12.3909287919669</v>
      </c>
      <c r="AC30" s="80">
        <v>451.62342062800502</v>
      </c>
      <c r="AD30" s="80">
        <v>3.8817226763541401</v>
      </c>
      <c r="AE30" s="80">
        <v>430.80136371757197</v>
      </c>
      <c r="AF30" s="80">
        <v>3.6196529029016098</v>
      </c>
      <c r="AG30" s="80">
        <v>449.12007973901501</v>
      </c>
      <c r="AH30" s="80">
        <v>6.3936135503090901</v>
      </c>
      <c r="AI30" s="80">
        <v>448.46613184445403</v>
      </c>
      <c r="AJ30" s="80">
        <v>4.3236463275674701</v>
      </c>
      <c r="AK30" s="80">
        <v>459.74982390219498</v>
      </c>
      <c r="AL30" s="80">
        <v>4.9314724139082102</v>
      </c>
      <c r="AM30" s="80">
        <v>424.770481367299</v>
      </c>
      <c r="AN30" s="80">
        <v>3.4675668118343999</v>
      </c>
      <c r="AO30" s="80">
        <v>424.81811500817599</v>
      </c>
      <c r="AP30" s="80">
        <v>3.3336011690542402</v>
      </c>
    </row>
    <row r="31" spans="1:42" s="81" customFormat="1" ht="17.25" customHeight="1" x14ac:dyDescent="0.3">
      <c r="A31" s="79"/>
      <c r="B31" s="79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80"/>
      <c r="N31" s="80"/>
      <c r="O31" s="27"/>
      <c r="P31" s="27"/>
      <c r="Q31" s="80"/>
      <c r="R31" s="80"/>
      <c r="S31" s="29"/>
      <c r="T31" s="29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</row>
    <row r="32" spans="1:42" s="81" customFormat="1" ht="17.25" customHeight="1" x14ac:dyDescent="0.3">
      <c r="A32" s="79" t="s">
        <v>318</v>
      </c>
      <c r="B32" s="79" t="s">
        <v>101</v>
      </c>
      <c r="C32" s="82">
        <v>48.164728601842597</v>
      </c>
      <c r="D32" s="82">
        <v>1.0179703497724799</v>
      </c>
      <c r="E32" s="82">
        <v>0.14538255925152799</v>
      </c>
      <c r="F32" s="82">
        <v>8.7932408340959996E-3</v>
      </c>
      <c r="G32" s="82">
        <v>7.4584425000499997E-3</v>
      </c>
      <c r="H32" s="27" t="s">
        <v>1</v>
      </c>
      <c r="I32" s="27" t="s">
        <v>1</v>
      </c>
      <c r="J32" s="27" t="s">
        <v>1</v>
      </c>
      <c r="K32" s="27" t="s">
        <v>1</v>
      </c>
      <c r="L32" s="27" t="s">
        <v>1</v>
      </c>
      <c r="M32" s="80">
        <v>911.49114165840194</v>
      </c>
      <c r="N32" s="80">
        <v>14.0935721034663</v>
      </c>
      <c r="O32" s="27" t="s">
        <v>1</v>
      </c>
      <c r="P32" s="27" t="s">
        <v>1</v>
      </c>
      <c r="Q32" s="80">
        <v>34655.545585927001</v>
      </c>
      <c r="R32" s="80">
        <v>633.04631472106303</v>
      </c>
      <c r="S32" s="29">
        <v>624.60189334931295</v>
      </c>
      <c r="T32" s="29">
        <v>39.485946802279102</v>
      </c>
      <c r="U32" s="80">
        <v>125572.134637057</v>
      </c>
      <c r="V32" s="80">
        <v>6775.2205577180903</v>
      </c>
      <c r="W32" s="80" t="s">
        <v>109</v>
      </c>
      <c r="X32" s="80">
        <v>2.7045743147169998E-3</v>
      </c>
      <c r="Y32" s="80">
        <v>3441.1668502453299</v>
      </c>
      <c r="Z32" s="80">
        <v>174.61512023583899</v>
      </c>
      <c r="AA32" s="80">
        <v>0.93856451161047505</v>
      </c>
      <c r="AB32" s="80">
        <v>0.22159945999588401</v>
      </c>
      <c r="AC32" s="80">
        <v>1.4712184569068001E-2</v>
      </c>
      <c r="AD32" s="80">
        <v>1.1301456441208E-2</v>
      </c>
      <c r="AE32" s="80">
        <v>0.29496448546940901</v>
      </c>
      <c r="AF32" s="80">
        <v>4.6542727371913999E-2</v>
      </c>
      <c r="AG32" s="80">
        <v>2.7490652579500501</v>
      </c>
      <c r="AH32" s="80">
        <v>0.17300874075771699</v>
      </c>
      <c r="AI32" s="80">
        <v>707.39518813817006</v>
      </c>
      <c r="AJ32" s="80">
        <v>4.8255322800591802</v>
      </c>
      <c r="AK32" s="80">
        <v>172.16148584268399</v>
      </c>
      <c r="AL32" s="80">
        <v>1.2323717543985999</v>
      </c>
      <c r="AM32" s="80">
        <v>1.6125274068398701</v>
      </c>
      <c r="AN32" s="80">
        <v>3.4213363678852998E-2</v>
      </c>
      <c r="AO32" s="80">
        <v>6.6064736971707005E-2</v>
      </c>
      <c r="AP32" s="80">
        <v>3.8808460423560001E-3</v>
      </c>
    </row>
    <row r="33" spans="1:42" s="81" customFormat="1" ht="17.25" customHeight="1" x14ac:dyDescent="0.3">
      <c r="A33" s="79" t="s">
        <v>319</v>
      </c>
      <c r="B33" s="79" t="s">
        <v>101</v>
      </c>
      <c r="C33" s="82">
        <v>48.792063940829301</v>
      </c>
      <c r="D33" s="82">
        <v>0.49669307137987201</v>
      </c>
      <c r="E33" s="82">
        <v>1.4816064803514E-2</v>
      </c>
      <c r="F33" s="82">
        <v>9.4659130343299996E-4</v>
      </c>
      <c r="G33" s="82">
        <v>-8.0445815401118004E-2</v>
      </c>
      <c r="H33" s="27" t="s">
        <v>1</v>
      </c>
      <c r="I33" s="27" t="s">
        <v>1</v>
      </c>
      <c r="J33" s="27" t="s">
        <v>1</v>
      </c>
      <c r="K33" s="27" t="s">
        <v>1</v>
      </c>
      <c r="L33" s="27" t="s">
        <v>1</v>
      </c>
      <c r="M33" s="80">
        <v>692.99605855709501</v>
      </c>
      <c r="N33" s="80">
        <v>11.064192224526501</v>
      </c>
      <c r="O33" s="27" t="s">
        <v>1</v>
      </c>
      <c r="P33" s="27" t="s">
        <v>1</v>
      </c>
      <c r="Q33" s="80">
        <v>20690.082690250299</v>
      </c>
      <c r="R33" s="80">
        <v>413.72952037182603</v>
      </c>
      <c r="S33" s="29">
        <v>409.19169093028597</v>
      </c>
      <c r="T33" s="29">
        <v>26.375932336825699</v>
      </c>
      <c r="U33" s="80">
        <v>101382.22055819401</v>
      </c>
      <c r="V33" s="80">
        <v>5470.0583604659396</v>
      </c>
      <c r="W33" s="80">
        <v>2.1625779112881001E-2</v>
      </c>
      <c r="X33" s="80">
        <v>7.9855512658419999E-3</v>
      </c>
      <c r="Y33" s="80">
        <v>2839.9710675326901</v>
      </c>
      <c r="Z33" s="80">
        <v>144.06704587379301</v>
      </c>
      <c r="AA33" s="80">
        <v>0.74084792493128404</v>
      </c>
      <c r="AB33" s="80">
        <v>0.19768183950565199</v>
      </c>
      <c r="AC33" s="80">
        <v>0.17068809799790399</v>
      </c>
      <c r="AD33" s="80">
        <v>3.8776723380439998E-2</v>
      </c>
      <c r="AE33" s="80">
        <v>0.43704528358076</v>
      </c>
      <c r="AF33" s="80">
        <v>5.7018576038085002E-2</v>
      </c>
      <c r="AG33" s="80">
        <v>2.10386858415283</v>
      </c>
      <c r="AH33" s="80">
        <v>0.136033445922836</v>
      </c>
      <c r="AI33" s="80">
        <v>2830.1353450132901</v>
      </c>
      <c r="AJ33" s="80">
        <v>18.4523706813304</v>
      </c>
      <c r="AK33" s="80">
        <v>894.71393069112901</v>
      </c>
      <c r="AL33" s="80">
        <v>6.2084116050111504</v>
      </c>
      <c r="AM33" s="80">
        <v>8.2690075163357406</v>
      </c>
      <c r="AN33" s="80">
        <v>9.2573192836838E-2</v>
      </c>
      <c r="AO33" s="80">
        <v>3.4537883378101E-2</v>
      </c>
      <c r="AP33" s="80">
        <v>2.2374000182849999E-3</v>
      </c>
    </row>
    <row r="34" spans="1:42" s="81" customFormat="1" ht="17.25" customHeight="1" x14ac:dyDescent="0.3">
      <c r="A34" s="79" t="s">
        <v>320</v>
      </c>
      <c r="B34" s="79" t="s">
        <v>101</v>
      </c>
      <c r="C34" s="82">
        <v>48.822174824312803</v>
      </c>
      <c r="D34" s="82">
        <v>1.0528230919902399</v>
      </c>
      <c r="E34" s="82">
        <v>0.117369937164805</v>
      </c>
      <c r="F34" s="82">
        <v>7.2904239937009998E-3</v>
      </c>
      <c r="G34" s="82">
        <v>0.14975376244019001</v>
      </c>
      <c r="H34" s="27" t="s">
        <v>1</v>
      </c>
      <c r="I34" s="27" t="s">
        <v>1</v>
      </c>
      <c r="J34" s="27" t="s">
        <v>1</v>
      </c>
      <c r="K34" s="27" t="s">
        <v>1</v>
      </c>
      <c r="L34" s="27" t="s">
        <v>1</v>
      </c>
      <c r="M34" s="80">
        <v>774.27372606535505</v>
      </c>
      <c r="N34" s="80">
        <v>13.326023412473299</v>
      </c>
      <c r="O34" s="27" t="s">
        <v>1</v>
      </c>
      <c r="P34" s="27" t="s">
        <v>1</v>
      </c>
      <c r="Q34" s="80">
        <v>33689.704705993099</v>
      </c>
      <c r="R34" s="80">
        <v>665.86588078772604</v>
      </c>
      <c r="S34" s="29">
        <v>457.51322301154801</v>
      </c>
      <c r="T34" s="29">
        <v>29.7874702075746</v>
      </c>
      <c r="U34" s="80">
        <v>131649.229903703</v>
      </c>
      <c r="V34" s="80">
        <v>7155.6737469683003</v>
      </c>
      <c r="W34" s="80" t="s">
        <v>103</v>
      </c>
      <c r="X34" s="80">
        <v>2.014390413311E-3</v>
      </c>
      <c r="Y34" s="80">
        <v>3055.2620279586199</v>
      </c>
      <c r="Z34" s="80">
        <v>155.712966045863</v>
      </c>
      <c r="AA34" s="80">
        <v>0.747423237352561</v>
      </c>
      <c r="AB34" s="80">
        <v>0.19284903638050799</v>
      </c>
      <c r="AC34" s="80">
        <v>5.7515128144739998E-3</v>
      </c>
      <c r="AD34" s="80">
        <v>6.8981839719920003E-3</v>
      </c>
      <c r="AE34" s="80">
        <v>0.20087015634613201</v>
      </c>
      <c r="AF34" s="80">
        <v>3.7473688520545001E-2</v>
      </c>
      <c r="AG34" s="80">
        <v>2.6222094628200501</v>
      </c>
      <c r="AH34" s="80">
        <v>0.15054872158313401</v>
      </c>
      <c r="AI34" s="80">
        <v>644.31800351206698</v>
      </c>
      <c r="AJ34" s="80">
        <v>5.1863973692969596</v>
      </c>
      <c r="AK34" s="80">
        <v>159.28984462066401</v>
      </c>
      <c r="AL34" s="80">
        <v>1.28372294691887</v>
      </c>
      <c r="AM34" s="80">
        <v>1.4717404409472801</v>
      </c>
      <c r="AN34" s="80">
        <v>3.2264131887510997E-2</v>
      </c>
      <c r="AO34" s="80">
        <v>4.8744564418156E-2</v>
      </c>
      <c r="AP34" s="80">
        <v>2.993722508732E-3</v>
      </c>
    </row>
    <row r="35" spans="1:42" s="81" customFormat="1" ht="17.25" customHeight="1" x14ac:dyDescent="0.3">
      <c r="A35" s="79" t="s">
        <v>321</v>
      </c>
      <c r="B35" s="79" t="s">
        <v>101</v>
      </c>
      <c r="C35" s="82">
        <v>48.4990067672355</v>
      </c>
      <c r="D35" s="82">
        <v>1.1371387885547799</v>
      </c>
      <c r="E35" s="82">
        <v>0.15673335242703901</v>
      </c>
      <c r="F35" s="82">
        <v>9.7958405714980001E-3</v>
      </c>
      <c r="G35" s="82">
        <v>0.37661979945458102</v>
      </c>
      <c r="H35" s="27" t="s">
        <v>1</v>
      </c>
      <c r="I35" s="27" t="s">
        <v>1</v>
      </c>
      <c r="J35" s="27" t="s">
        <v>1</v>
      </c>
      <c r="K35" s="27" t="s">
        <v>1</v>
      </c>
      <c r="L35" s="27" t="s">
        <v>1</v>
      </c>
      <c r="M35" s="80">
        <v>789.08880910101902</v>
      </c>
      <c r="N35" s="80">
        <v>13.042631825167099</v>
      </c>
      <c r="O35" s="27" t="s">
        <v>1</v>
      </c>
      <c r="P35" s="27" t="s">
        <v>1</v>
      </c>
      <c r="Q35" s="80">
        <v>34130.555914400997</v>
      </c>
      <c r="R35" s="80">
        <v>669.54670250140305</v>
      </c>
      <c r="S35" s="29">
        <v>475.66953928066403</v>
      </c>
      <c r="T35" s="29">
        <v>30.2866853486214</v>
      </c>
      <c r="U35" s="80">
        <v>130664.95335439499</v>
      </c>
      <c r="V35" s="80">
        <v>7085.74520373415</v>
      </c>
      <c r="W35" s="80">
        <v>0.14195674876826</v>
      </c>
      <c r="X35" s="80">
        <v>1.9945365419032999E-2</v>
      </c>
      <c r="Y35" s="80">
        <v>3037.9391695663098</v>
      </c>
      <c r="Z35" s="80">
        <v>154.042203896887</v>
      </c>
      <c r="AA35" s="80">
        <v>0.84904410865845203</v>
      </c>
      <c r="AB35" s="80">
        <v>0.20611898417112201</v>
      </c>
      <c r="AC35" s="80">
        <v>1.2002423471020001E-2</v>
      </c>
      <c r="AD35" s="80">
        <v>9.9849029948539999E-3</v>
      </c>
      <c r="AE35" s="80">
        <v>0.27161058484831502</v>
      </c>
      <c r="AF35" s="80">
        <v>4.3675470483062001E-2</v>
      </c>
      <c r="AG35" s="80">
        <v>2.6906005654023</v>
      </c>
      <c r="AH35" s="80">
        <v>0.166360841483153</v>
      </c>
      <c r="AI35" s="80">
        <v>564.88488086216205</v>
      </c>
      <c r="AJ35" s="80">
        <v>5.9808951897164802</v>
      </c>
      <c r="AK35" s="80">
        <v>133.38945807445199</v>
      </c>
      <c r="AL35" s="80">
        <v>1.64304494157209</v>
      </c>
      <c r="AM35" s="80">
        <v>1.2409930214263001</v>
      </c>
      <c r="AN35" s="80">
        <v>3.4738517686282E-2</v>
      </c>
      <c r="AO35" s="80">
        <v>5.4804853724885E-2</v>
      </c>
      <c r="AP35" s="80">
        <v>3.0351668099529998E-3</v>
      </c>
    </row>
    <row r="36" spans="1:42" s="81" customFormat="1" ht="17.25" customHeight="1" x14ac:dyDescent="0.3">
      <c r="A36" s="79" t="s">
        <v>322</v>
      </c>
      <c r="B36" s="79" t="s">
        <v>101</v>
      </c>
      <c r="C36" s="82">
        <v>47.248357585520701</v>
      </c>
      <c r="D36" s="82">
        <v>0.98143960726244694</v>
      </c>
      <c r="E36" s="82">
        <v>0.21467237606165501</v>
      </c>
      <c r="F36" s="82">
        <v>9.0893524854369998E-3</v>
      </c>
      <c r="G36" s="82">
        <v>0.29477010251130398</v>
      </c>
      <c r="H36" s="27" t="s">
        <v>1</v>
      </c>
      <c r="I36" s="27" t="s">
        <v>1</v>
      </c>
      <c r="J36" s="27" t="s">
        <v>1</v>
      </c>
      <c r="K36" s="27" t="s">
        <v>1</v>
      </c>
      <c r="L36" s="27" t="s">
        <v>1</v>
      </c>
      <c r="M36" s="80">
        <v>982.503477181991</v>
      </c>
      <c r="N36" s="80">
        <v>16.430414652612502</v>
      </c>
      <c r="O36" s="27" t="s">
        <v>1</v>
      </c>
      <c r="P36" s="27" t="s">
        <v>1</v>
      </c>
      <c r="Q36" s="80">
        <v>35035.763969672102</v>
      </c>
      <c r="R36" s="80">
        <v>641.42870289718996</v>
      </c>
      <c r="S36" s="29">
        <v>710.73160130470399</v>
      </c>
      <c r="T36" s="29">
        <v>44.188760325853103</v>
      </c>
      <c r="U36" s="80">
        <v>119614.906209004</v>
      </c>
      <c r="V36" s="80">
        <v>6454.4798153094598</v>
      </c>
      <c r="W36" s="80">
        <v>0.10822651405891601</v>
      </c>
      <c r="X36" s="80">
        <v>1.7465840617811999E-2</v>
      </c>
      <c r="Y36" s="80">
        <v>3277.13207685119</v>
      </c>
      <c r="Z36" s="80">
        <v>165.973593572233</v>
      </c>
      <c r="AA36" s="80">
        <v>1.3148332266228999</v>
      </c>
      <c r="AB36" s="80">
        <v>0.25841288934213802</v>
      </c>
      <c r="AC36" s="80">
        <v>1.2088776099653999E-2</v>
      </c>
      <c r="AD36" s="80">
        <v>1.0056584327224999E-2</v>
      </c>
      <c r="AE36" s="80">
        <v>0.34870483040883099</v>
      </c>
      <c r="AF36" s="80">
        <v>4.9684175441509E-2</v>
      </c>
      <c r="AG36" s="80">
        <v>2.9304718710654898</v>
      </c>
      <c r="AH36" s="80">
        <v>0.158526787887034</v>
      </c>
      <c r="AI36" s="80">
        <v>693.66270565709397</v>
      </c>
      <c r="AJ36" s="80">
        <v>4.8047200793028297</v>
      </c>
      <c r="AK36" s="80">
        <v>168.31190799986001</v>
      </c>
      <c r="AL36" s="80">
        <v>1.16791475693322</v>
      </c>
      <c r="AM36" s="80">
        <v>1.6054243175295499</v>
      </c>
      <c r="AN36" s="80">
        <v>3.3503900347847997E-2</v>
      </c>
      <c r="AO36" s="80">
        <v>9.7297679116028005E-2</v>
      </c>
      <c r="AP36" s="80">
        <v>3.7625043369800002E-3</v>
      </c>
    </row>
    <row r="37" spans="1:42" s="81" customFormat="1" ht="17.25" customHeight="1" x14ac:dyDescent="0.3">
      <c r="A37" s="79" t="s">
        <v>323</v>
      </c>
      <c r="B37" s="79" t="s">
        <v>101</v>
      </c>
      <c r="C37" s="82">
        <v>46.068309556954098</v>
      </c>
      <c r="D37" s="82">
        <v>1.1519094626559201</v>
      </c>
      <c r="E37" s="82">
        <v>0.22624731429647499</v>
      </c>
      <c r="F37" s="82">
        <v>1.1320137162253E-2</v>
      </c>
      <c r="G37" s="82">
        <v>0.40173152427485298</v>
      </c>
      <c r="H37" s="27" t="s">
        <v>1</v>
      </c>
      <c r="I37" s="27" t="s">
        <v>1</v>
      </c>
      <c r="J37" s="27" t="s">
        <v>1</v>
      </c>
      <c r="K37" s="27" t="s">
        <v>1</v>
      </c>
      <c r="L37" s="27" t="s">
        <v>1</v>
      </c>
      <c r="M37" s="80">
        <v>930.38811051180005</v>
      </c>
      <c r="N37" s="80">
        <v>14.903353549799199</v>
      </c>
      <c r="O37" s="27" t="s">
        <v>1</v>
      </c>
      <c r="P37" s="27" t="s">
        <v>1</v>
      </c>
      <c r="Q37" s="80">
        <v>33892.995169446003</v>
      </c>
      <c r="R37" s="80">
        <v>628.98045351083204</v>
      </c>
      <c r="S37" s="29">
        <v>611.42172655944103</v>
      </c>
      <c r="T37" s="29">
        <v>38.463131453921797</v>
      </c>
      <c r="U37" s="80">
        <v>121980.10623148701</v>
      </c>
      <c r="V37" s="80">
        <v>6587.5503133306602</v>
      </c>
      <c r="W37" s="80" t="s">
        <v>109</v>
      </c>
      <c r="X37" s="80">
        <v>2.6970283072850001E-3</v>
      </c>
      <c r="Y37" s="80">
        <v>2660.86483534747</v>
      </c>
      <c r="Z37" s="80">
        <v>135.551596435703</v>
      </c>
      <c r="AA37" s="80">
        <v>0.93365204800527701</v>
      </c>
      <c r="AB37" s="80">
        <v>0.21610369989549399</v>
      </c>
      <c r="AC37" s="80">
        <v>5.7665719393720002E-3</v>
      </c>
      <c r="AD37" s="80">
        <v>6.9255257685089996E-3</v>
      </c>
      <c r="AE37" s="80">
        <v>0.35402325245022898</v>
      </c>
      <c r="AF37" s="80">
        <v>5.0068302120026997E-2</v>
      </c>
      <c r="AG37" s="80">
        <v>3.30512349498572</v>
      </c>
      <c r="AH37" s="80">
        <v>0.18902018871563001</v>
      </c>
      <c r="AI37" s="80">
        <v>490.37145380393201</v>
      </c>
      <c r="AJ37" s="80">
        <v>4.1263196784286498</v>
      </c>
      <c r="AK37" s="80">
        <v>112.884872162064</v>
      </c>
      <c r="AL37" s="80">
        <v>1.0542102388241299</v>
      </c>
      <c r="AM37" s="80">
        <v>1.10441900294178</v>
      </c>
      <c r="AN37" s="80">
        <v>3.0313413499454999E-2</v>
      </c>
      <c r="AO37" s="80">
        <v>7.0388747987346997E-2</v>
      </c>
      <c r="AP37" s="80">
        <v>3.1091977644190001E-3</v>
      </c>
    </row>
    <row r="38" spans="1:42" s="81" customFormat="1" ht="17.25" customHeight="1" x14ac:dyDescent="0.3">
      <c r="A38" s="79" t="s">
        <v>324</v>
      </c>
      <c r="B38" s="79" t="s">
        <v>101</v>
      </c>
      <c r="C38" s="82">
        <v>43.887428062480303</v>
      </c>
      <c r="D38" s="82">
        <v>1.49444076036042</v>
      </c>
      <c r="E38" s="82">
        <v>0.41393930643499299</v>
      </c>
      <c r="F38" s="82">
        <v>2.3043138390802999E-2</v>
      </c>
      <c r="G38" s="82">
        <v>0.20683921923523399</v>
      </c>
      <c r="H38" s="27" t="s">
        <v>1</v>
      </c>
      <c r="I38" s="27" t="s">
        <v>1</v>
      </c>
      <c r="J38" s="27" t="s">
        <v>1</v>
      </c>
      <c r="K38" s="27" t="s">
        <v>1</v>
      </c>
      <c r="L38" s="27" t="s">
        <v>1</v>
      </c>
      <c r="M38" s="80">
        <v>818.23161506061695</v>
      </c>
      <c r="N38" s="80">
        <v>12.878650474494</v>
      </c>
      <c r="O38" s="27" t="s">
        <v>1</v>
      </c>
      <c r="P38" s="27" t="s">
        <v>1</v>
      </c>
      <c r="Q38" s="80">
        <v>33677.535754084303</v>
      </c>
      <c r="R38" s="80">
        <v>613.53672895053398</v>
      </c>
      <c r="S38" s="29">
        <v>469.87155403530898</v>
      </c>
      <c r="T38" s="29">
        <v>30.706631149365901</v>
      </c>
      <c r="U38" s="80">
        <v>128664.233868579</v>
      </c>
      <c r="V38" s="80">
        <v>6942.0541815986298</v>
      </c>
      <c r="W38" s="80">
        <v>0.35273454618808298</v>
      </c>
      <c r="X38" s="80">
        <v>4.4318292397048001E-2</v>
      </c>
      <c r="Y38" s="80">
        <v>2254.85558665807</v>
      </c>
      <c r="Z38" s="80">
        <v>115.080425027264</v>
      </c>
      <c r="AA38" s="80">
        <v>0.89676368004385598</v>
      </c>
      <c r="AB38" s="80">
        <v>0.216161583528723</v>
      </c>
      <c r="AC38" s="80">
        <v>7.0838951661696001E-2</v>
      </c>
      <c r="AD38" s="80">
        <v>2.4763403513161999E-2</v>
      </c>
      <c r="AE38" s="80">
        <v>0.31089651857518702</v>
      </c>
      <c r="AF38" s="80">
        <v>4.7379129891097001E-2</v>
      </c>
      <c r="AG38" s="80">
        <v>2.9091906232862002</v>
      </c>
      <c r="AH38" s="80">
        <v>0.176161961631671</v>
      </c>
      <c r="AI38" s="80">
        <v>263.28829522842602</v>
      </c>
      <c r="AJ38" s="80">
        <v>1.7213090903525801</v>
      </c>
      <c r="AK38" s="80">
        <v>58.406019749367502</v>
      </c>
      <c r="AL38" s="80">
        <v>0.40527882530495901</v>
      </c>
      <c r="AM38" s="80">
        <v>0.60121433096820298</v>
      </c>
      <c r="AN38" s="80">
        <v>2.0975667704850001E-2</v>
      </c>
      <c r="AO38" s="80">
        <v>7.0012911861281002E-2</v>
      </c>
      <c r="AP38" s="80">
        <v>3.1006353005920001E-3</v>
      </c>
    </row>
    <row r="39" spans="1:42" s="81" customFormat="1" ht="17.25" customHeight="1" x14ac:dyDescent="0.3">
      <c r="A39" s="79" t="s">
        <v>325</v>
      </c>
      <c r="B39" s="79" t="s">
        <v>101</v>
      </c>
      <c r="C39" s="82">
        <v>47.248121642634402</v>
      </c>
      <c r="D39" s="82">
        <v>1.0668478739390801</v>
      </c>
      <c r="E39" s="82">
        <v>0.21020929547332301</v>
      </c>
      <c r="F39" s="82">
        <v>9.7224176356910004E-3</v>
      </c>
      <c r="G39" s="82">
        <v>4.6801405791625998E-2</v>
      </c>
      <c r="H39" s="27" t="s">
        <v>1</v>
      </c>
      <c r="I39" s="27" t="s">
        <v>1</v>
      </c>
      <c r="J39" s="27" t="s">
        <v>1</v>
      </c>
      <c r="K39" s="27" t="s">
        <v>1</v>
      </c>
      <c r="L39" s="27" t="s">
        <v>1</v>
      </c>
      <c r="M39" s="80">
        <v>987.51752134218702</v>
      </c>
      <c r="N39" s="80">
        <v>17.1316296434312</v>
      </c>
      <c r="O39" s="27" t="s">
        <v>1</v>
      </c>
      <c r="P39" s="27" t="s">
        <v>1</v>
      </c>
      <c r="Q39" s="80">
        <v>33870.945401407902</v>
      </c>
      <c r="R39" s="80">
        <v>608.12989511381295</v>
      </c>
      <c r="S39" s="29">
        <v>655.52945607323602</v>
      </c>
      <c r="T39" s="29">
        <v>40.287553788870802</v>
      </c>
      <c r="U39" s="80">
        <v>120853.902879708</v>
      </c>
      <c r="V39" s="80">
        <v>6520.64926376928</v>
      </c>
      <c r="W39" s="80">
        <v>4.0535070279399997E-3</v>
      </c>
      <c r="X39" s="80">
        <v>3.3903129548180002E-3</v>
      </c>
      <c r="Y39" s="80">
        <v>2877.3486470769799</v>
      </c>
      <c r="Z39" s="80">
        <v>148.22493617621899</v>
      </c>
      <c r="AA39" s="80">
        <v>1.1214968864888599</v>
      </c>
      <c r="AB39" s="80">
        <v>0.238845556610458</v>
      </c>
      <c r="AC39" s="80">
        <v>1.0069785560461999E-2</v>
      </c>
      <c r="AD39" s="80">
        <v>9.2175909268460005E-3</v>
      </c>
      <c r="AE39" s="80">
        <v>0.27648319745960998</v>
      </c>
      <c r="AF39" s="80">
        <v>4.4502022565634E-2</v>
      </c>
      <c r="AG39" s="80">
        <v>2.6597489872648299</v>
      </c>
      <c r="AH39" s="80">
        <v>0.153744210877514</v>
      </c>
      <c r="AI39" s="80">
        <v>611.31363842966198</v>
      </c>
      <c r="AJ39" s="80">
        <v>3.9857407804657199</v>
      </c>
      <c r="AK39" s="80">
        <v>144.76017105868701</v>
      </c>
      <c r="AL39" s="80">
        <v>1.00448947436184</v>
      </c>
      <c r="AM39" s="80">
        <v>1.3816632769542401</v>
      </c>
      <c r="AN39" s="80">
        <v>3.2753817570744997E-2</v>
      </c>
      <c r="AO39" s="80">
        <v>8.1970320202200006E-2</v>
      </c>
      <c r="AP39" s="80">
        <v>3.631900633859E-3</v>
      </c>
    </row>
    <row r="40" spans="1:42" s="81" customFormat="1" ht="17.25" customHeight="1" x14ac:dyDescent="0.3">
      <c r="A40" s="79" t="s">
        <v>326</v>
      </c>
      <c r="B40" s="79" t="s">
        <v>101</v>
      </c>
      <c r="C40" s="82">
        <v>45.840082151393702</v>
      </c>
      <c r="D40" s="82">
        <v>0.96320678688008499</v>
      </c>
      <c r="E40" s="82">
        <v>0.30486893499864798</v>
      </c>
      <c r="F40" s="82">
        <v>1.1752528633865E-2</v>
      </c>
      <c r="G40" s="82">
        <v>0.42850499000948</v>
      </c>
      <c r="H40" s="27" t="s">
        <v>1</v>
      </c>
      <c r="I40" s="27" t="s">
        <v>1</v>
      </c>
      <c r="J40" s="27" t="s">
        <v>1</v>
      </c>
      <c r="K40" s="27" t="s">
        <v>1</v>
      </c>
      <c r="L40" s="27" t="s">
        <v>1</v>
      </c>
      <c r="M40" s="80">
        <v>732.587627380394</v>
      </c>
      <c r="N40" s="80">
        <v>12.7715760778136</v>
      </c>
      <c r="O40" s="27" t="s">
        <v>1</v>
      </c>
      <c r="P40" s="27" t="s">
        <v>1</v>
      </c>
      <c r="Q40" s="80">
        <v>27713.4126963733</v>
      </c>
      <c r="R40" s="80">
        <v>568.01638326776094</v>
      </c>
      <c r="S40" s="29">
        <v>346.78186509866498</v>
      </c>
      <c r="T40" s="29">
        <v>22.508995198943602</v>
      </c>
      <c r="U40" s="80">
        <v>131568.657449344</v>
      </c>
      <c r="V40" s="80">
        <v>7169.7533798034401</v>
      </c>
      <c r="W40" s="80">
        <v>0.19279679841861699</v>
      </c>
      <c r="X40" s="80">
        <v>2.2547691419546E-2</v>
      </c>
      <c r="Y40" s="80">
        <v>2386.30093599781</v>
      </c>
      <c r="Z40" s="80">
        <v>122.67641685144901</v>
      </c>
      <c r="AA40" s="80">
        <v>1.24256777005859</v>
      </c>
      <c r="AB40" s="80">
        <v>0.24198518045091999</v>
      </c>
      <c r="AC40" s="80">
        <v>1.1240728412619E-2</v>
      </c>
      <c r="AD40" s="80">
        <v>9.3562855235610008E-3</v>
      </c>
      <c r="AE40" s="80">
        <v>0.197511345859917</v>
      </c>
      <c r="AF40" s="80">
        <v>3.6119737544623998E-2</v>
      </c>
      <c r="AG40" s="80">
        <v>2.0605717979101899</v>
      </c>
      <c r="AH40" s="80">
        <v>0.12957450454119601</v>
      </c>
      <c r="AI40" s="80">
        <v>608.61540092000405</v>
      </c>
      <c r="AJ40" s="80">
        <v>6.0777819145487602</v>
      </c>
      <c r="AK40" s="80">
        <v>150.44207349754299</v>
      </c>
      <c r="AL40" s="80">
        <v>1.4399047362828801</v>
      </c>
      <c r="AM40" s="80">
        <v>1.4805671922892201</v>
      </c>
      <c r="AN40" s="80">
        <v>3.3969139584108E-2</v>
      </c>
      <c r="AO40" s="80">
        <v>0.12716619769710799</v>
      </c>
      <c r="AP40" s="80">
        <v>4.5992272393229998E-3</v>
      </c>
    </row>
    <row r="41" spans="1:42" s="81" customFormat="1" ht="17.25" customHeight="1" x14ac:dyDescent="0.3">
      <c r="A41" s="79" t="s">
        <v>327</v>
      </c>
      <c r="B41" s="79" t="s">
        <v>101</v>
      </c>
      <c r="C41" s="82">
        <v>44.0003975826668</v>
      </c>
      <c r="D41" s="82">
        <v>1.4013976208268899</v>
      </c>
      <c r="E41" s="82">
        <v>0.32785150594571499</v>
      </c>
      <c r="F41" s="82">
        <v>1.8401843170340999E-2</v>
      </c>
      <c r="G41" s="82">
        <v>0.48180846028034802</v>
      </c>
      <c r="H41" s="27" t="s">
        <v>1</v>
      </c>
      <c r="I41" s="27" t="s">
        <v>1</v>
      </c>
      <c r="J41" s="27" t="s">
        <v>1</v>
      </c>
      <c r="K41" s="27" t="s">
        <v>1</v>
      </c>
      <c r="L41" s="27" t="s">
        <v>1</v>
      </c>
      <c r="M41" s="80">
        <v>695.643409449758</v>
      </c>
      <c r="N41" s="80">
        <v>10.944513743560501</v>
      </c>
      <c r="O41" s="27" t="s">
        <v>1</v>
      </c>
      <c r="P41" s="27" t="s">
        <v>1</v>
      </c>
      <c r="Q41" s="80">
        <v>31442.2517159612</v>
      </c>
      <c r="R41" s="80">
        <v>570.10796980031603</v>
      </c>
      <c r="S41" s="29">
        <v>440.28929124668502</v>
      </c>
      <c r="T41" s="29">
        <v>28.0764055648871</v>
      </c>
      <c r="U41" s="80">
        <v>130815.561936053</v>
      </c>
      <c r="V41" s="80">
        <v>7058.1286768779501</v>
      </c>
      <c r="W41" s="80" t="s">
        <v>103</v>
      </c>
      <c r="X41" s="80">
        <v>2.163386305276E-3</v>
      </c>
      <c r="Y41" s="80">
        <v>2506.7627180589002</v>
      </c>
      <c r="Z41" s="80">
        <v>128.13974416316901</v>
      </c>
      <c r="AA41" s="80">
        <v>0.74630265376258698</v>
      </c>
      <c r="AB41" s="80">
        <v>0.192562180315278</v>
      </c>
      <c r="AC41" s="80">
        <v>3.6780588026049999E-3</v>
      </c>
      <c r="AD41" s="80">
        <v>5.5212818040350003E-3</v>
      </c>
      <c r="AE41" s="80">
        <v>0.17866896137456001</v>
      </c>
      <c r="AF41" s="80">
        <v>3.5434981235959999E-2</v>
      </c>
      <c r="AG41" s="80">
        <v>1.9800996648660401</v>
      </c>
      <c r="AH41" s="80">
        <v>0.136391234926272</v>
      </c>
      <c r="AI41" s="80">
        <v>292.00252589878801</v>
      </c>
      <c r="AJ41" s="80">
        <v>1.9038449370497901</v>
      </c>
      <c r="AK41" s="80">
        <v>65.199525098634396</v>
      </c>
      <c r="AL41" s="80">
        <v>0.45241889544616498</v>
      </c>
      <c r="AM41" s="80">
        <v>0.66895753973903505</v>
      </c>
      <c r="AN41" s="80">
        <v>2.2480845014997999E-2</v>
      </c>
      <c r="AO41" s="80">
        <v>6.1659423023614997E-2</v>
      </c>
      <c r="AP41" s="80">
        <v>2.865186870178E-3</v>
      </c>
    </row>
    <row r="42" spans="1:42" s="81" customFormat="1" ht="17.25" customHeight="1" x14ac:dyDescent="0.3">
      <c r="A42" s="79" t="s">
        <v>328</v>
      </c>
      <c r="B42" s="79" t="s">
        <v>101</v>
      </c>
      <c r="C42" s="82">
        <v>48.033984107740601</v>
      </c>
      <c r="D42" s="82">
        <v>0.95908714644182402</v>
      </c>
      <c r="E42" s="82">
        <v>9.2019257353277997E-2</v>
      </c>
      <c r="F42" s="82">
        <v>5.3659906084779999E-3</v>
      </c>
      <c r="G42" s="82">
        <v>0.32303907412361499</v>
      </c>
      <c r="H42" s="27" t="s">
        <v>1</v>
      </c>
      <c r="I42" s="27" t="s">
        <v>1</v>
      </c>
      <c r="J42" s="27" t="s">
        <v>1</v>
      </c>
      <c r="K42" s="27" t="s">
        <v>1</v>
      </c>
      <c r="L42" s="27" t="s">
        <v>1</v>
      </c>
      <c r="M42" s="80">
        <v>713.50441363593904</v>
      </c>
      <c r="N42" s="80">
        <v>11.051171241359199</v>
      </c>
      <c r="O42" s="27" t="s">
        <v>1</v>
      </c>
      <c r="P42" s="27" t="s">
        <v>1</v>
      </c>
      <c r="Q42" s="80">
        <v>36723.395465869602</v>
      </c>
      <c r="R42" s="80">
        <v>651.28312226079299</v>
      </c>
      <c r="S42" s="29">
        <v>497.04503105205998</v>
      </c>
      <c r="T42" s="29">
        <v>33.927313035592903</v>
      </c>
      <c r="U42" s="80">
        <v>128927.017393521</v>
      </c>
      <c r="V42" s="80">
        <v>6956.2326165321501</v>
      </c>
      <c r="W42" s="80">
        <v>4.2712935735144002E-2</v>
      </c>
      <c r="X42" s="80">
        <v>1.1048208787697999E-2</v>
      </c>
      <c r="Y42" s="80">
        <v>3265.6991613803398</v>
      </c>
      <c r="Z42" s="80">
        <v>165.158293190248</v>
      </c>
      <c r="AA42" s="80">
        <v>0.91547147566002496</v>
      </c>
      <c r="AB42" s="80">
        <v>0.21614870819915499</v>
      </c>
      <c r="AC42" s="80">
        <v>0.112024155099832</v>
      </c>
      <c r="AD42" s="80">
        <v>3.0878034587980999E-2</v>
      </c>
      <c r="AE42" s="80">
        <v>0.26562660450716402</v>
      </c>
      <c r="AF42" s="80">
        <v>4.3751256177957998E-2</v>
      </c>
      <c r="AG42" s="80">
        <v>1.9364415587693</v>
      </c>
      <c r="AH42" s="80">
        <v>0.13566632603880799</v>
      </c>
      <c r="AI42" s="80">
        <v>768.00412540910202</v>
      </c>
      <c r="AJ42" s="80">
        <v>5.1562884431514799</v>
      </c>
      <c r="AK42" s="80">
        <v>191.36712998674599</v>
      </c>
      <c r="AL42" s="80">
        <v>1.54640042768014</v>
      </c>
      <c r="AM42" s="80">
        <v>1.79634114069786</v>
      </c>
      <c r="AN42" s="80">
        <v>3.9629531340983001E-2</v>
      </c>
      <c r="AO42" s="80">
        <v>4.6568624069039999E-2</v>
      </c>
      <c r="AP42" s="80">
        <v>2.5560926087290002E-3</v>
      </c>
    </row>
    <row r="43" spans="1:42" s="81" customFormat="1" ht="17.25" customHeight="1" x14ac:dyDescent="0.3">
      <c r="A43" s="79" t="s">
        <v>329</v>
      </c>
      <c r="B43" s="79" t="s">
        <v>101</v>
      </c>
      <c r="C43" s="82">
        <v>49.463102001586002</v>
      </c>
      <c r="D43" s="82">
        <v>0.71765964702857798</v>
      </c>
      <c r="E43" s="82">
        <v>4.2108260826006001E-2</v>
      </c>
      <c r="F43" s="82">
        <v>2.6177644245349999E-3</v>
      </c>
      <c r="G43" s="82">
        <v>1.0282920699429999E-2</v>
      </c>
      <c r="H43" s="27" t="s">
        <v>1</v>
      </c>
      <c r="I43" s="27" t="s">
        <v>1</v>
      </c>
      <c r="J43" s="27" t="s">
        <v>1</v>
      </c>
      <c r="K43" s="27" t="s">
        <v>1</v>
      </c>
      <c r="L43" s="27" t="s">
        <v>1</v>
      </c>
      <c r="M43" s="80">
        <v>951.45908499286304</v>
      </c>
      <c r="N43" s="80">
        <v>15.2323029294402</v>
      </c>
      <c r="O43" s="27" t="s">
        <v>1</v>
      </c>
      <c r="P43" s="27" t="s">
        <v>1</v>
      </c>
      <c r="Q43" s="80">
        <v>35047.2163850289</v>
      </c>
      <c r="R43" s="80">
        <v>626.83804515474696</v>
      </c>
      <c r="S43" s="29">
        <v>498.34658828421698</v>
      </c>
      <c r="T43" s="29">
        <v>31.3828730547486</v>
      </c>
      <c r="U43" s="80">
        <v>128051.574949962</v>
      </c>
      <c r="V43" s="80">
        <v>6908.9982865763604</v>
      </c>
      <c r="W43" s="80">
        <v>1.2809869015346999E-2</v>
      </c>
      <c r="X43" s="80">
        <v>6.0607933017420004E-3</v>
      </c>
      <c r="Y43" s="80">
        <v>3433.9917812639001</v>
      </c>
      <c r="Z43" s="80">
        <v>174.48928958539099</v>
      </c>
      <c r="AA43" s="80">
        <v>0.79352042083764396</v>
      </c>
      <c r="AB43" s="80">
        <v>0.20150217356949601</v>
      </c>
      <c r="AC43" s="80">
        <v>0.101877257465602</v>
      </c>
      <c r="AD43" s="80">
        <v>2.9510611221311999E-2</v>
      </c>
      <c r="AE43" s="80">
        <v>0.24337342253130501</v>
      </c>
      <c r="AF43" s="80">
        <v>4.1966606876293999E-2</v>
      </c>
      <c r="AG43" s="80">
        <v>1.6839595805682099</v>
      </c>
      <c r="AH43" s="80">
        <v>0.13178785514715799</v>
      </c>
      <c r="AI43" s="80">
        <v>1312.9700213066301</v>
      </c>
      <c r="AJ43" s="80">
        <v>8.5605126868978303</v>
      </c>
      <c r="AK43" s="80">
        <v>392.67079349412302</v>
      </c>
      <c r="AL43" s="80">
        <v>2.7247389670066999</v>
      </c>
      <c r="AM43" s="80">
        <v>3.57991265256558</v>
      </c>
      <c r="AN43" s="80">
        <v>5.2388479324890998E-2</v>
      </c>
      <c r="AO43" s="80">
        <v>4.2502468666170003E-2</v>
      </c>
      <c r="AP43" s="80">
        <v>2.6750760736749999E-3</v>
      </c>
    </row>
    <row r="44" spans="1:42" s="81" customFormat="1" ht="17.25" customHeight="1" x14ac:dyDescent="0.3">
      <c r="A44" s="79" t="s">
        <v>330</v>
      </c>
      <c r="B44" s="79" t="s">
        <v>101</v>
      </c>
      <c r="C44" s="82">
        <v>49.079177740118801</v>
      </c>
      <c r="D44" s="82">
        <v>0.54853515228926297</v>
      </c>
      <c r="E44" s="82">
        <v>5.0591865856690003E-2</v>
      </c>
      <c r="F44" s="82">
        <v>2.0889252030120002E-3</v>
      </c>
      <c r="G44" s="82">
        <v>0.16058175973598601</v>
      </c>
      <c r="H44" s="27" t="s">
        <v>1</v>
      </c>
      <c r="I44" s="27" t="s">
        <v>1</v>
      </c>
      <c r="J44" s="27" t="s">
        <v>1</v>
      </c>
      <c r="K44" s="27" t="s">
        <v>1</v>
      </c>
      <c r="L44" s="27" t="s">
        <v>1</v>
      </c>
      <c r="M44" s="80">
        <v>508.34057235509198</v>
      </c>
      <c r="N44" s="80">
        <v>8.1425474900159909</v>
      </c>
      <c r="O44" s="27" t="s">
        <v>1</v>
      </c>
      <c r="P44" s="27" t="s">
        <v>1</v>
      </c>
      <c r="Q44" s="80">
        <v>9901.0199144072194</v>
      </c>
      <c r="R44" s="80">
        <v>242.365417812988</v>
      </c>
      <c r="S44" s="29">
        <v>94.505020612396905</v>
      </c>
      <c r="T44" s="29">
        <v>8.0797291558839799</v>
      </c>
      <c r="U44" s="80">
        <v>95145.736481600907</v>
      </c>
      <c r="V44" s="80">
        <v>5133.5700524050599</v>
      </c>
      <c r="W44" s="80" t="s">
        <v>109</v>
      </c>
      <c r="X44" s="80">
        <v>2.589527514618E-3</v>
      </c>
      <c r="Y44" s="80">
        <v>1214.7451955094</v>
      </c>
      <c r="Z44" s="80">
        <v>63.954568774754797</v>
      </c>
      <c r="AA44" s="80">
        <v>0.92420645019787795</v>
      </c>
      <c r="AB44" s="80">
        <v>0.219701145316685</v>
      </c>
      <c r="AC44" s="80" t="s">
        <v>104</v>
      </c>
      <c r="AD44" s="80">
        <v>2.0573081768519999E-3</v>
      </c>
      <c r="AE44" s="80">
        <v>0.19277229320054801</v>
      </c>
      <c r="AF44" s="80">
        <v>3.7682821799725E-2</v>
      </c>
      <c r="AG44" s="80">
        <v>1.5268202382482201</v>
      </c>
      <c r="AH44" s="80">
        <v>0.124205292522143</v>
      </c>
      <c r="AI44" s="80">
        <v>2313.2789212623202</v>
      </c>
      <c r="AJ44" s="80">
        <v>18.8803319224501</v>
      </c>
      <c r="AK44" s="80">
        <v>718.90979222184399</v>
      </c>
      <c r="AL44" s="80">
        <v>6.6935146985139804</v>
      </c>
      <c r="AM44" s="80">
        <v>6.6105160925400801</v>
      </c>
      <c r="AN44" s="80">
        <v>9.6740581896148994E-2</v>
      </c>
      <c r="AO44" s="80">
        <v>9.4136900121796999E-2</v>
      </c>
      <c r="AP44" s="80">
        <v>3.871238384775E-3</v>
      </c>
    </row>
    <row r="45" spans="1:42" s="81" customFormat="1" ht="17.25" customHeight="1" x14ac:dyDescent="0.3">
      <c r="A45" s="79" t="s">
        <v>331</v>
      </c>
      <c r="B45" s="79" t="s">
        <v>101</v>
      </c>
      <c r="C45" s="82">
        <v>48.197953237133298</v>
      </c>
      <c r="D45" s="82">
        <v>0.79242589065921298</v>
      </c>
      <c r="E45" s="82">
        <v>7.7437474471773002E-2</v>
      </c>
      <c r="F45" s="82">
        <v>4.4839035635209998E-3</v>
      </c>
      <c r="G45" s="82">
        <v>0.26091139442912797</v>
      </c>
      <c r="H45" s="27" t="s">
        <v>1</v>
      </c>
      <c r="I45" s="27" t="s">
        <v>1</v>
      </c>
      <c r="J45" s="27" t="s">
        <v>1</v>
      </c>
      <c r="K45" s="27" t="s">
        <v>1</v>
      </c>
      <c r="L45" s="27" t="s">
        <v>1</v>
      </c>
      <c r="M45" s="80">
        <v>902.13192697223701</v>
      </c>
      <c r="N45" s="80">
        <v>14.5821934799273</v>
      </c>
      <c r="O45" s="27" t="s">
        <v>1</v>
      </c>
      <c r="P45" s="27" t="s">
        <v>1</v>
      </c>
      <c r="Q45" s="80">
        <v>32531.315412040101</v>
      </c>
      <c r="R45" s="80">
        <v>618.52073231610905</v>
      </c>
      <c r="S45" s="29">
        <v>604.66243196621201</v>
      </c>
      <c r="T45" s="29">
        <v>37.295204218885203</v>
      </c>
      <c r="U45" s="80">
        <v>127310.246544986</v>
      </c>
      <c r="V45" s="80">
        <v>6898.4489241720103</v>
      </c>
      <c r="W45" s="80" t="s">
        <v>103</v>
      </c>
      <c r="X45" s="80">
        <v>1.433096512884E-3</v>
      </c>
      <c r="Y45" s="80">
        <v>3175.8838371914198</v>
      </c>
      <c r="Z45" s="80">
        <v>161.27499977654901</v>
      </c>
      <c r="AA45" s="80">
        <v>0.97605750817870596</v>
      </c>
      <c r="AB45" s="80">
        <v>0.21893398478367601</v>
      </c>
      <c r="AC45" s="80">
        <v>3.6202507199619999E-3</v>
      </c>
      <c r="AD45" s="80">
        <v>5.4333708305839999E-3</v>
      </c>
      <c r="AE45" s="80">
        <v>0.18261360772886401</v>
      </c>
      <c r="AF45" s="80">
        <v>3.5528482269281E-2</v>
      </c>
      <c r="AG45" s="80">
        <v>1.80883755798997</v>
      </c>
      <c r="AH45" s="80">
        <v>0.138736636975058</v>
      </c>
      <c r="AI45" s="80">
        <v>1019.01422920384</v>
      </c>
      <c r="AJ45" s="80">
        <v>8.1588971935771504</v>
      </c>
      <c r="AK45" s="80">
        <v>278.27033328533798</v>
      </c>
      <c r="AL45" s="80">
        <v>2.0725701047862999</v>
      </c>
      <c r="AM45" s="80">
        <v>2.6047616647448399</v>
      </c>
      <c r="AN45" s="80">
        <v>4.5671722834572999E-2</v>
      </c>
      <c r="AO45" s="80">
        <v>5.6866609598105002E-2</v>
      </c>
      <c r="AP45" s="80">
        <v>3.0557503757270002E-3</v>
      </c>
    </row>
    <row r="46" spans="1:42" s="81" customFormat="1" ht="17.25" customHeight="1" x14ac:dyDescent="0.3">
      <c r="A46" s="79" t="s">
        <v>332</v>
      </c>
      <c r="B46" s="79" t="s">
        <v>101</v>
      </c>
      <c r="C46" s="82">
        <v>48.082877597811802</v>
      </c>
      <c r="D46" s="82">
        <v>1.1023302617846</v>
      </c>
      <c r="E46" s="82">
        <v>0.17416364976599499</v>
      </c>
      <c r="F46" s="82">
        <v>8.8130303732439994E-3</v>
      </c>
      <c r="G46" s="82">
        <v>0.21891939231354299</v>
      </c>
      <c r="H46" s="27" t="s">
        <v>1</v>
      </c>
      <c r="I46" s="27" t="s">
        <v>1</v>
      </c>
      <c r="J46" s="27" t="s">
        <v>1</v>
      </c>
      <c r="K46" s="27" t="s">
        <v>1</v>
      </c>
      <c r="L46" s="27" t="s">
        <v>1</v>
      </c>
      <c r="M46" s="80">
        <v>895.64650112793504</v>
      </c>
      <c r="N46" s="80">
        <v>13.848580601559499</v>
      </c>
      <c r="O46" s="27" t="s">
        <v>1</v>
      </c>
      <c r="P46" s="27" t="s">
        <v>1</v>
      </c>
      <c r="Q46" s="80">
        <v>33647.6876884003</v>
      </c>
      <c r="R46" s="80">
        <v>636.04941844342295</v>
      </c>
      <c r="S46" s="29">
        <v>514.34359075120506</v>
      </c>
      <c r="T46" s="29">
        <v>32.262787377838599</v>
      </c>
      <c r="U46" s="80">
        <v>129497.436811562</v>
      </c>
      <c r="V46" s="80">
        <v>6987.0094873626704</v>
      </c>
      <c r="W46" s="80" t="s">
        <v>103</v>
      </c>
      <c r="X46" s="80">
        <v>2.4182501197370001E-3</v>
      </c>
      <c r="Y46" s="80">
        <v>2851.6222269221498</v>
      </c>
      <c r="Z46" s="80">
        <v>144.658002054875</v>
      </c>
      <c r="AA46" s="80">
        <v>0.89837366403746799</v>
      </c>
      <c r="AB46" s="80">
        <v>0.213560227270543</v>
      </c>
      <c r="AC46" s="80">
        <v>1.0082825792194E-2</v>
      </c>
      <c r="AD46" s="80">
        <v>9.2281725379859993E-3</v>
      </c>
      <c r="AE46" s="80">
        <v>0.26255281873887598</v>
      </c>
      <c r="AF46" s="80">
        <v>4.3099881046126998E-2</v>
      </c>
      <c r="AG46" s="80">
        <v>2.3502873553662398</v>
      </c>
      <c r="AH46" s="80">
        <v>0.15273655254667701</v>
      </c>
      <c r="AI46" s="80">
        <v>575.18594062791897</v>
      </c>
      <c r="AJ46" s="80">
        <v>3.75018961755916</v>
      </c>
      <c r="AK46" s="80">
        <v>142.45218445221599</v>
      </c>
      <c r="AL46" s="80">
        <v>0.98847437686497297</v>
      </c>
      <c r="AM46" s="80">
        <v>1.33487792350406</v>
      </c>
      <c r="AN46" s="80">
        <v>3.1322742263889002E-2</v>
      </c>
      <c r="AO46" s="80">
        <v>6.5575890623053995E-2</v>
      </c>
      <c r="AP46" s="80">
        <v>2.9806617651110001E-3</v>
      </c>
    </row>
    <row r="47" spans="1:42" s="81" customFormat="1" ht="17.25" customHeight="1" x14ac:dyDescent="0.3">
      <c r="A47" s="79" t="s">
        <v>333</v>
      </c>
      <c r="B47" s="79" t="s">
        <v>101</v>
      </c>
      <c r="C47" s="82">
        <v>48.029782369198998</v>
      </c>
      <c r="D47" s="82">
        <v>0.71961707947568498</v>
      </c>
      <c r="E47" s="82">
        <v>0.114802803022387</v>
      </c>
      <c r="F47" s="82">
        <v>4.4004446383340001E-3</v>
      </c>
      <c r="G47" s="82">
        <v>0.17241095198449199</v>
      </c>
      <c r="H47" s="27" t="s">
        <v>1</v>
      </c>
      <c r="I47" s="27" t="s">
        <v>1</v>
      </c>
      <c r="J47" s="27" t="s">
        <v>1</v>
      </c>
      <c r="K47" s="27" t="s">
        <v>1</v>
      </c>
      <c r="L47" s="27" t="s">
        <v>1</v>
      </c>
      <c r="M47" s="80">
        <v>862.90513320216803</v>
      </c>
      <c r="N47" s="80">
        <v>13.4471899487986</v>
      </c>
      <c r="O47" s="27" t="s">
        <v>1</v>
      </c>
      <c r="P47" s="27" t="s">
        <v>1</v>
      </c>
      <c r="Q47" s="80">
        <v>32048.841653000301</v>
      </c>
      <c r="R47" s="80">
        <v>608.46364535743498</v>
      </c>
      <c r="S47" s="29">
        <v>678.50418285368903</v>
      </c>
      <c r="T47" s="29">
        <v>41.616930667452699</v>
      </c>
      <c r="U47" s="80">
        <v>124509.659101545</v>
      </c>
      <c r="V47" s="80">
        <v>6717.8948929830103</v>
      </c>
      <c r="W47" s="80">
        <v>9.8527230361229994E-3</v>
      </c>
      <c r="X47" s="80">
        <v>5.3074403048039998E-3</v>
      </c>
      <c r="Y47" s="80">
        <v>3853.4381575442399</v>
      </c>
      <c r="Z47" s="80">
        <v>195.138953171781</v>
      </c>
      <c r="AA47" s="80">
        <v>1.0940439036932601</v>
      </c>
      <c r="AB47" s="80">
        <v>0.236916801356891</v>
      </c>
      <c r="AC47" s="80">
        <v>2.2916898077298999E-2</v>
      </c>
      <c r="AD47" s="80">
        <v>1.3965412236199E-2</v>
      </c>
      <c r="AE47" s="80">
        <v>0.30555157185915999</v>
      </c>
      <c r="AF47" s="80">
        <v>4.696755049167E-2</v>
      </c>
      <c r="AG47" s="80">
        <v>2.18303144878052</v>
      </c>
      <c r="AH47" s="80">
        <v>0.15044771281577299</v>
      </c>
      <c r="AI47" s="80">
        <v>1259.2452439800199</v>
      </c>
      <c r="AJ47" s="80">
        <v>10.796623531210599</v>
      </c>
      <c r="AK47" s="80">
        <v>353.77554927263299</v>
      </c>
      <c r="AL47" s="80">
        <v>3.6557654891504101</v>
      </c>
      <c r="AM47" s="80">
        <v>3.3252009351868601</v>
      </c>
      <c r="AN47" s="80">
        <v>5.8171647362165999E-2</v>
      </c>
      <c r="AO47" s="80">
        <v>0.107493882775145</v>
      </c>
      <c r="AP47" s="80">
        <v>3.845503367688E-3</v>
      </c>
    </row>
    <row r="48" spans="1:42" s="81" customFormat="1" ht="17.25" customHeight="1" x14ac:dyDescent="0.3">
      <c r="A48" s="79" t="s">
        <v>334</v>
      </c>
      <c r="B48" s="79" t="s">
        <v>101</v>
      </c>
      <c r="C48" s="82">
        <v>45.7802664591824</v>
      </c>
      <c r="D48" s="82">
        <v>0.96493965705622797</v>
      </c>
      <c r="E48" s="82">
        <v>0.27962095526913699</v>
      </c>
      <c r="F48" s="82">
        <v>1.1845413751754999E-2</v>
      </c>
      <c r="G48" s="82">
        <v>0.29507405052840802</v>
      </c>
      <c r="H48" s="27" t="s">
        <v>1</v>
      </c>
      <c r="I48" s="27" t="s">
        <v>1</v>
      </c>
      <c r="J48" s="27" t="s">
        <v>1</v>
      </c>
      <c r="K48" s="27" t="s">
        <v>1</v>
      </c>
      <c r="L48" s="27" t="s">
        <v>1</v>
      </c>
      <c r="M48" s="80">
        <v>983.226289995157</v>
      </c>
      <c r="N48" s="80">
        <v>17.837481757648401</v>
      </c>
      <c r="O48" s="27" t="s">
        <v>1</v>
      </c>
      <c r="P48" s="27" t="s">
        <v>1</v>
      </c>
      <c r="Q48" s="80">
        <v>34540.385121026397</v>
      </c>
      <c r="R48" s="80">
        <v>696.306773535704</v>
      </c>
      <c r="S48" s="29">
        <v>721.86891916258105</v>
      </c>
      <c r="T48" s="29">
        <v>43.7275188912012</v>
      </c>
      <c r="U48" s="80">
        <v>119828.788834379</v>
      </c>
      <c r="V48" s="80">
        <v>6569.9719687618099</v>
      </c>
      <c r="W48" s="80">
        <v>2.7893446773633E-2</v>
      </c>
      <c r="X48" s="80">
        <v>8.4126713681600008E-3</v>
      </c>
      <c r="Y48" s="80">
        <v>3066.2991893073199</v>
      </c>
      <c r="Z48" s="80">
        <v>155.46733422884401</v>
      </c>
      <c r="AA48" s="80">
        <v>1.30549812504436</v>
      </c>
      <c r="AB48" s="80">
        <v>0.24447821702287401</v>
      </c>
      <c r="AC48" s="80">
        <v>4.6726359936972002E-2</v>
      </c>
      <c r="AD48" s="80">
        <v>1.8785068370253E-2</v>
      </c>
      <c r="AE48" s="80">
        <v>0.36820984398773499</v>
      </c>
      <c r="AF48" s="80">
        <v>4.8583523159676997E-2</v>
      </c>
      <c r="AG48" s="80">
        <v>2.94526315113843</v>
      </c>
      <c r="AH48" s="80">
        <v>0.15838177971426301</v>
      </c>
      <c r="AI48" s="80">
        <v>614.64760584968201</v>
      </c>
      <c r="AJ48" s="80">
        <v>5.8207594817901498</v>
      </c>
      <c r="AK48" s="80">
        <v>144.13456904678199</v>
      </c>
      <c r="AL48" s="80">
        <v>1.19660067887897</v>
      </c>
      <c r="AM48" s="80">
        <v>1.42066271472905</v>
      </c>
      <c r="AN48" s="80">
        <v>3.3545747940741E-2</v>
      </c>
      <c r="AO48" s="80">
        <v>0.111993130100558</v>
      </c>
      <c r="AP48" s="80">
        <v>4.3114649058339999E-3</v>
      </c>
    </row>
    <row r="49" spans="1:42" s="81" customFormat="1" ht="17.25" customHeight="1" x14ac:dyDescent="0.3">
      <c r="A49" s="79" t="s">
        <v>335</v>
      </c>
      <c r="B49" s="79" t="s">
        <v>101</v>
      </c>
      <c r="C49" s="82">
        <v>44.759801529673901</v>
      </c>
      <c r="D49" s="82">
        <v>1.5057407707641699</v>
      </c>
      <c r="E49" s="82">
        <v>0.35335023314056402</v>
      </c>
      <c r="F49" s="82">
        <v>2.1901455902827001E-2</v>
      </c>
      <c r="G49" s="82">
        <v>0.499932038126148</v>
      </c>
      <c r="H49" s="27" t="s">
        <v>1</v>
      </c>
      <c r="I49" s="27" t="s">
        <v>1</v>
      </c>
      <c r="J49" s="27" t="s">
        <v>1</v>
      </c>
      <c r="K49" s="27" t="s">
        <v>1</v>
      </c>
      <c r="L49" s="27" t="s">
        <v>1</v>
      </c>
      <c r="M49" s="80">
        <v>794.28468280464301</v>
      </c>
      <c r="N49" s="80">
        <v>12.370225637845699</v>
      </c>
      <c r="O49" s="27" t="s">
        <v>1</v>
      </c>
      <c r="P49" s="27" t="s">
        <v>1</v>
      </c>
      <c r="Q49" s="80">
        <v>34247.319513216702</v>
      </c>
      <c r="R49" s="80">
        <v>642.13356750383502</v>
      </c>
      <c r="S49" s="29">
        <v>455.14779824070399</v>
      </c>
      <c r="T49" s="29">
        <v>29.467436276346099</v>
      </c>
      <c r="U49" s="80">
        <v>131266.75896266499</v>
      </c>
      <c r="V49" s="80">
        <v>7082.4729263336103</v>
      </c>
      <c r="W49" s="80" t="s">
        <v>109</v>
      </c>
      <c r="X49" s="80">
        <v>8.80627117312E-4</v>
      </c>
      <c r="Y49" s="80">
        <v>2433.9898719744901</v>
      </c>
      <c r="Z49" s="80">
        <v>123.274240418798</v>
      </c>
      <c r="AA49" s="80">
        <v>0.89732229601199498</v>
      </c>
      <c r="AB49" s="80">
        <v>0.216296794293489</v>
      </c>
      <c r="AC49" s="80">
        <v>1.0338310021623999E-2</v>
      </c>
      <c r="AD49" s="80">
        <v>9.4564534814479996E-3</v>
      </c>
      <c r="AE49" s="80">
        <v>0.22017826614847699</v>
      </c>
      <c r="AF49" s="80">
        <v>4.0104239033526001E-2</v>
      </c>
      <c r="AG49" s="80">
        <v>2.6598175648667799</v>
      </c>
      <c r="AH49" s="80">
        <v>0.17008333857046701</v>
      </c>
      <c r="AI49" s="80">
        <v>274.38754447000503</v>
      </c>
      <c r="AJ49" s="80">
        <v>2.9135419251336199</v>
      </c>
      <c r="AK49" s="80">
        <v>61.060159680739602</v>
      </c>
      <c r="AL49" s="80">
        <v>0.75306275931761901</v>
      </c>
      <c r="AM49" s="80">
        <v>0.61513036037267199</v>
      </c>
      <c r="AN49" s="80">
        <v>2.5369546623246999E-2</v>
      </c>
      <c r="AO49" s="80">
        <v>6.1090604893434999E-2</v>
      </c>
      <c r="AP49" s="80">
        <v>2.8940270889750001E-3</v>
      </c>
    </row>
    <row r="50" spans="1:42" s="81" customFormat="1" ht="17.25" customHeight="1" x14ac:dyDescent="0.3">
      <c r="A50" s="79" t="s">
        <v>336</v>
      </c>
      <c r="B50" s="79" t="s">
        <v>101</v>
      </c>
      <c r="C50" s="82">
        <v>45.746483330337398</v>
      </c>
      <c r="D50" s="82">
        <v>1.0805502348914999</v>
      </c>
      <c r="E50" s="82">
        <v>0.250415977957619</v>
      </c>
      <c r="F50" s="82">
        <v>1.1782253185949E-2</v>
      </c>
      <c r="G50" s="82">
        <v>0.181145008483628</v>
      </c>
      <c r="H50" s="27" t="s">
        <v>1</v>
      </c>
      <c r="I50" s="27" t="s">
        <v>1</v>
      </c>
      <c r="J50" s="27" t="s">
        <v>1</v>
      </c>
      <c r="K50" s="27" t="s">
        <v>1</v>
      </c>
      <c r="L50" s="27" t="s">
        <v>1</v>
      </c>
      <c r="M50" s="80">
        <v>897.709909501948</v>
      </c>
      <c r="N50" s="80">
        <v>17.882830046436499</v>
      </c>
      <c r="O50" s="27" t="s">
        <v>1</v>
      </c>
      <c r="P50" s="27" t="s">
        <v>1</v>
      </c>
      <c r="Q50" s="80">
        <v>34728.077365127298</v>
      </c>
      <c r="R50" s="80">
        <v>880.65330643600896</v>
      </c>
      <c r="S50" s="29">
        <v>694.15706375381399</v>
      </c>
      <c r="T50" s="29">
        <v>43.673556208990497</v>
      </c>
      <c r="U50" s="80">
        <v>121551.01575131901</v>
      </c>
      <c r="V50" s="80">
        <v>6710.9975107618802</v>
      </c>
      <c r="W50" s="80">
        <v>1.3782103001809E-2</v>
      </c>
      <c r="X50" s="80">
        <v>5.875180233201E-3</v>
      </c>
      <c r="Y50" s="80">
        <v>2686.3417500071901</v>
      </c>
      <c r="Z50" s="80">
        <v>137.729792035999</v>
      </c>
      <c r="AA50" s="80">
        <v>0.98055926930360204</v>
      </c>
      <c r="AB50" s="80">
        <v>0.209980681146794</v>
      </c>
      <c r="AC50" s="80">
        <v>2.5662292778226001E-2</v>
      </c>
      <c r="AD50" s="80">
        <v>1.3832030166437E-2</v>
      </c>
      <c r="AE50" s="80">
        <v>0.37152608786469199</v>
      </c>
      <c r="AF50" s="80">
        <v>4.8501574400570999E-2</v>
      </c>
      <c r="AG50" s="80">
        <v>3.3829230033740201</v>
      </c>
      <c r="AH50" s="80">
        <v>0.176459590333304</v>
      </c>
      <c r="AI50" s="80">
        <v>501.07502863922502</v>
      </c>
      <c r="AJ50" s="80">
        <v>5.0278087905347499</v>
      </c>
      <c r="AK50" s="80">
        <v>112.148342207857</v>
      </c>
      <c r="AL50" s="80">
        <v>1.1587451404528599</v>
      </c>
      <c r="AM50" s="80">
        <v>1.1053658674442599</v>
      </c>
      <c r="AN50" s="80">
        <v>2.8293023139625999E-2</v>
      </c>
      <c r="AO50" s="80">
        <v>7.8000560120067994E-2</v>
      </c>
      <c r="AP50" s="80">
        <v>3.4577209679339999E-3</v>
      </c>
    </row>
    <row r="51" spans="1:42" s="81" customFormat="1" ht="17.25" customHeight="1" x14ac:dyDescent="0.3">
      <c r="A51" s="79" t="s">
        <v>337</v>
      </c>
      <c r="B51" s="79" t="s">
        <v>101</v>
      </c>
      <c r="C51" s="82">
        <v>48.8201407061363</v>
      </c>
      <c r="D51" s="82">
        <v>0.75065113900046598</v>
      </c>
      <c r="E51" s="82">
        <v>7.1949942662523997E-2</v>
      </c>
      <c r="F51" s="82">
        <v>3.4849455812390002E-3</v>
      </c>
      <c r="G51" s="82">
        <v>-3.5314987474957003E-2</v>
      </c>
      <c r="H51" s="27" t="s">
        <v>1</v>
      </c>
      <c r="I51" s="27" t="s">
        <v>1</v>
      </c>
      <c r="J51" s="27" t="s">
        <v>1</v>
      </c>
      <c r="K51" s="27" t="s">
        <v>1</v>
      </c>
      <c r="L51" s="27" t="s">
        <v>1</v>
      </c>
      <c r="M51" s="80">
        <v>897.44171103436304</v>
      </c>
      <c r="N51" s="80">
        <v>17.382470396869401</v>
      </c>
      <c r="O51" s="27" t="s">
        <v>1</v>
      </c>
      <c r="P51" s="27" t="s">
        <v>1</v>
      </c>
      <c r="Q51" s="80">
        <v>35384.4804372648</v>
      </c>
      <c r="R51" s="80">
        <v>700.28188183788404</v>
      </c>
      <c r="S51" s="29">
        <v>670.74841477086795</v>
      </c>
      <c r="T51" s="29">
        <v>40.9169582682918</v>
      </c>
      <c r="U51" s="80">
        <v>126062.45933510399</v>
      </c>
      <c r="V51" s="80">
        <v>6881.3020574247603</v>
      </c>
      <c r="W51" s="80">
        <v>1.5725364181779999E-2</v>
      </c>
      <c r="X51" s="80">
        <v>6.4185629086209997E-3</v>
      </c>
      <c r="Y51" s="80">
        <v>3426.6201173146901</v>
      </c>
      <c r="Z51" s="80">
        <v>173.76199625004699</v>
      </c>
      <c r="AA51" s="80">
        <v>0.82952641836692698</v>
      </c>
      <c r="AB51" s="80">
        <v>0.19719365821131399</v>
      </c>
      <c r="AC51" s="80">
        <v>2.8791999146471001E-2</v>
      </c>
      <c r="AD51" s="80">
        <v>1.4984920585334001E-2</v>
      </c>
      <c r="AE51" s="80">
        <v>0.35728250394282202</v>
      </c>
      <c r="AF51" s="80">
        <v>4.8631726688055002E-2</v>
      </c>
      <c r="AG51" s="80">
        <v>2.2852985434103399</v>
      </c>
      <c r="AH51" s="80">
        <v>0.13650536874945099</v>
      </c>
      <c r="AI51" s="80">
        <v>1127.4034012178799</v>
      </c>
      <c r="AJ51" s="80">
        <v>10.221758900853199</v>
      </c>
      <c r="AK51" s="80">
        <v>310.76546330376402</v>
      </c>
      <c r="AL51" s="80">
        <v>2.4069139619619202</v>
      </c>
      <c r="AM51" s="80">
        <v>2.8728981544171499</v>
      </c>
      <c r="AN51" s="80">
        <v>4.8402421059081997E-2</v>
      </c>
      <c r="AO51" s="80">
        <v>5.8190492350555997E-2</v>
      </c>
      <c r="AP51" s="80">
        <v>2.6983615719649999E-3</v>
      </c>
    </row>
    <row r="52" spans="1:42" s="81" customFormat="1" ht="17.25" customHeight="1" x14ac:dyDescent="0.3">
      <c r="A52" s="79" t="s">
        <v>338</v>
      </c>
      <c r="B52" s="79" t="s">
        <v>101</v>
      </c>
      <c r="C52" s="82">
        <v>47.682435600587297</v>
      </c>
      <c r="D52" s="82">
        <v>0.82281919373771095</v>
      </c>
      <c r="E52" s="82">
        <v>9.8767219196110007E-2</v>
      </c>
      <c r="F52" s="82">
        <v>5.1535589481100002E-3</v>
      </c>
      <c r="G52" s="82">
        <v>0.131533865470675</v>
      </c>
      <c r="H52" s="27" t="s">
        <v>1</v>
      </c>
      <c r="I52" s="27" t="s">
        <v>1</v>
      </c>
      <c r="J52" s="27" t="s">
        <v>1</v>
      </c>
      <c r="K52" s="27" t="s">
        <v>1</v>
      </c>
      <c r="L52" s="27" t="s">
        <v>1</v>
      </c>
      <c r="M52" s="80">
        <v>904.75368165099303</v>
      </c>
      <c r="N52" s="80">
        <v>17.5529843134942</v>
      </c>
      <c r="O52" s="27" t="s">
        <v>1</v>
      </c>
      <c r="P52" s="27" t="s">
        <v>1</v>
      </c>
      <c r="Q52" s="80">
        <v>35580.719031288303</v>
      </c>
      <c r="R52" s="80">
        <v>726.770578337188</v>
      </c>
      <c r="S52" s="29">
        <v>665.57377398687197</v>
      </c>
      <c r="T52" s="29">
        <v>42.1830859751582</v>
      </c>
      <c r="U52" s="80">
        <v>127477.346145484</v>
      </c>
      <c r="V52" s="80">
        <v>7084.1925315041699</v>
      </c>
      <c r="W52" s="80">
        <v>8.1989317360760997E-2</v>
      </c>
      <c r="X52" s="80">
        <v>1.4649793670463001E-2</v>
      </c>
      <c r="Y52" s="80">
        <v>3015.4707840057899</v>
      </c>
      <c r="Z52" s="80">
        <v>153.436391667105</v>
      </c>
      <c r="AA52" s="80">
        <v>0.84974548801253702</v>
      </c>
      <c r="AB52" s="80">
        <v>0.19928676244802301</v>
      </c>
      <c r="AC52" s="80">
        <v>0.25005355639277399</v>
      </c>
      <c r="AD52" s="80">
        <v>4.4200306111040998E-2</v>
      </c>
      <c r="AE52" s="80">
        <v>0.42722380547139899</v>
      </c>
      <c r="AF52" s="80">
        <v>5.2746901068721E-2</v>
      </c>
      <c r="AG52" s="80">
        <v>2.0535080893201298</v>
      </c>
      <c r="AH52" s="80">
        <v>0.12687579286171899</v>
      </c>
      <c r="AI52" s="80">
        <v>860.35999527067997</v>
      </c>
      <c r="AJ52" s="80">
        <v>6.2612986404242603</v>
      </c>
      <c r="AK52" s="80">
        <v>235.5164890115</v>
      </c>
      <c r="AL52" s="80">
        <v>1.78796720218885</v>
      </c>
      <c r="AM52" s="80">
        <v>2.2286296989521599</v>
      </c>
      <c r="AN52" s="80">
        <v>3.8691473095641998E-2</v>
      </c>
      <c r="AO52" s="80">
        <v>6.1973861217674002E-2</v>
      </c>
      <c r="AP52" s="80">
        <v>3.1969556116759998E-3</v>
      </c>
    </row>
    <row r="53" spans="1:42" s="81" customFormat="1" ht="17.25" customHeight="1" x14ac:dyDescent="0.3">
      <c r="A53" s="79" t="s">
        <v>339</v>
      </c>
      <c r="B53" s="79" t="s">
        <v>101</v>
      </c>
      <c r="C53" s="82">
        <v>44.725004333914498</v>
      </c>
      <c r="D53" s="82">
        <v>1.2009668208180599</v>
      </c>
      <c r="E53" s="82">
        <v>0.30746240528836799</v>
      </c>
      <c r="F53" s="82">
        <v>1.4821832258676001E-2</v>
      </c>
      <c r="G53" s="82">
        <v>0.26108764380254901</v>
      </c>
      <c r="H53" s="27" t="s">
        <v>1</v>
      </c>
      <c r="I53" s="27" t="s">
        <v>1</v>
      </c>
      <c r="J53" s="27" t="s">
        <v>1</v>
      </c>
      <c r="K53" s="27" t="s">
        <v>1</v>
      </c>
      <c r="L53" s="27" t="s">
        <v>1</v>
      </c>
      <c r="M53" s="80">
        <v>798.88294147445299</v>
      </c>
      <c r="N53" s="80">
        <v>14.5079396026048</v>
      </c>
      <c r="O53" s="27" t="s">
        <v>1</v>
      </c>
      <c r="P53" s="27" t="s">
        <v>1</v>
      </c>
      <c r="Q53" s="80">
        <v>34621.196349613499</v>
      </c>
      <c r="R53" s="80">
        <v>730.66886527263796</v>
      </c>
      <c r="S53" s="80">
        <v>548.74564392523598</v>
      </c>
      <c r="T53" s="80">
        <v>34.917012011667602</v>
      </c>
      <c r="U53" s="80">
        <v>129343.655077213</v>
      </c>
      <c r="V53" s="80">
        <v>7126.5269909365697</v>
      </c>
      <c r="W53" s="80">
        <v>1.4296179061973001E-2</v>
      </c>
      <c r="X53" s="80">
        <v>6.1398504634870002E-3</v>
      </c>
      <c r="Y53" s="80">
        <v>2527.2042596045198</v>
      </c>
      <c r="Z53" s="80">
        <v>130.91430672223001</v>
      </c>
      <c r="AA53" s="80">
        <v>0.95149453663823902</v>
      </c>
      <c r="AB53" s="80">
        <v>0.21213776619820501</v>
      </c>
      <c r="AC53" s="80">
        <v>6.0367630972728001E-2</v>
      </c>
      <c r="AD53" s="80">
        <v>2.1778298211619002E-2</v>
      </c>
      <c r="AE53" s="80">
        <v>0.34797738605940498</v>
      </c>
      <c r="AF53" s="80">
        <v>4.8144685418869002E-2</v>
      </c>
      <c r="AG53" s="80">
        <v>2.8542771131042399</v>
      </c>
      <c r="AH53" s="80">
        <v>0.15467370323378399</v>
      </c>
      <c r="AI53" s="80">
        <v>377.56431477443601</v>
      </c>
      <c r="AJ53" s="80">
        <v>3.37508282758114</v>
      </c>
      <c r="AK53" s="80">
        <v>88.551697733980902</v>
      </c>
      <c r="AL53" s="80">
        <v>0.76037548573547398</v>
      </c>
      <c r="AM53" s="80">
        <v>0.89232000127909905</v>
      </c>
      <c r="AN53" s="80">
        <v>2.6573963710806E-2</v>
      </c>
      <c r="AO53" s="80">
        <v>7.7292946553313993E-2</v>
      </c>
      <c r="AP53" s="80">
        <v>3.2029646459520002E-3</v>
      </c>
    </row>
    <row r="54" spans="1:42" s="81" customFormat="1" ht="17.25" customHeight="1" x14ac:dyDescent="0.3">
      <c r="A54" s="79" t="s">
        <v>340</v>
      </c>
      <c r="B54" s="79" t="s">
        <v>101</v>
      </c>
      <c r="C54" s="82">
        <v>45.619055181583697</v>
      </c>
      <c r="D54" s="82">
        <v>1.2411604624960899</v>
      </c>
      <c r="E54" s="82">
        <v>0.30153034713467097</v>
      </c>
      <c r="F54" s="82">
        <v>1.4826244294406E-2</v>
      </c>
      <c r="G54" s="82">
        <v>0.27348766195179502</v>
      </c>
      <c r="H54" s="27" t="s">
        <v>1</v>
      </c>
      <c r="I54" s="27" t="s">
        <v>1</v>
      </c>
      <c r="J54" s="27" t="s">
        <v>1</v>
      </c>
      <c r="K54" s="27" t="s">
        <v>1</v>
      </c>
      <c r="L54" s="27" t="s">
        <v>1</v>
      </c>
      <c r="M54" s="80">
        <v>786.61994000249103</v>
      </c>
      <c r="N54" s="80">
        <v>12.456496799860799</v>
      </c>
      <c r="O54" s="27" t="s">
        <v>1</v>
      </c>
      <c r="P54" s="27" t="s">
        <v>1</v>
      </c>
      <c r="Q54" s="80">
        <v>34603.509305239</v>
      </c>
      <c r="R54" s="80">
        <v>645.22728259564099</v>
      </c>
      <c r="S54" s="29">
        <v>518.30970623795599</v>
      </c>
      <c r="T54" s="29">
        <v>33.530391912103802</v>
      </c>
      <c r="U54" s="80">
        <v>128598.99012610099</v>
      </c>
      <c r="V54" s="80">
        <v>6944.0242722719704</v>
      </c>
      <c r="W54" s="80">
        <v>3.8306382502578E-2</v>
      </c>
      <c r="X54" s="80">
        <v>1.0274619721516999E-2</v>
      </c>
      <c r="Y54" s="80">
        <v>2575.7414911249002</v>
      </c>
      <c r="Z54" s="80">
        <v>131.27139080771499</v>
      </c>
      <c r="AA54" s="80">
        <v>0.82368421528812197</v>
      </c>
      <c r="AB54" s="80">
        <v>0.201410266274755</v>
      </c>
      <c r="AC54" s="80">
        <v>8.3516937776639003E-2</v>
      </c>
      <c r="AD54" s="80">
        <v>2.6181741783124001E-2</v>
      </c>
      <c r="AE54" s="80">
        <v>0.365039103394735</v>
      </c>
      <c r="AF54" s="80">
        <v>5.0386103892266998E-2</v>
      </c>
      <c r="AG54" s="80">
        <v>3.0060553250430502</v>
      </c>
      <c r="AH54" s="80">
        <v>0.16426355759230901</v>
      </c>
      <c r="AI54" s="80">
        <v>385.487895449549</v>
      </c>
      <c r="AJ54" s="80">
        <v>2.5229286685703101</v>
      </c>
      <c r="AK54" s="80">
        <v>91.7890424799822</v>
      </c>
      <c r="AL54" s="80">
        <v>0.68775981136247</v>
      </c>
      <c r="AM54" s="80">
        <v>0.906518345672924</v>
      </c>
      <c r="AN54" s="80">
        <v>2.5604449072444999E-2</v>
      </c>
      <c r="AO54" s="80">
        <v>7.7098592501530006E-2</v>
      </c>
      <c r="AP54" s="80">
        <v>3.3571853831229998E-3</v>
      </c>
    </row>
    <row r="55" spans="1:42" s="81" customFormat="1" ht="17.25" customHeight="1" x14ac:dyDescent="0.3">
      <c r="A55" s="79" t="s">
        <v>341</v>
      </c>
      <c r="B55" s="79" t="s">
        <v>101</v>
      </c>
      <c r="C55" s="82">
        <v>47.110999090441503</v>
      </c>
      <c r="D55" s="82">
        <v>1.0070128054134999</v>
      </c>
      <c r="E55" s="82">
        <v>0.15802860128176499</v>
      </c>
      <c r="F55" s="82">
        <v>9.2007843207369995E-3</v>
      </c>
      <c r="G55" s="82">
        <v>0.352155285262367</v>
      </c>
      <c r="H55" s="27" t="s">
        <v>1</v>
      </c>
      <c r="I55" s="27" t="s">
        <v>1</v>
      </c>
      <c r="J55" s="27" t="s">
        <v>1</v>
      </c>
      <c r="K55" s="27" t="s">
        <v>1</v>
      </c>
      <c r="L55" s="27" t="s">
        <v>1</v>
      </c>
      <c r="M55" s="80">
        <v>954.46466877345802</v>
      </c>
      <c r="N55" s="80">
        <v>16.907670801247299</v>
      </c>
      <c r="O55" s="27" t="s">
        <v>1</v>
      </c>
      <c r="P55" s="27" t="s">
        <v>1</v>
      </c>
      <c r="Q55" s="80">
        <v>34128.470025636198</v>
      </c>
      <c r="R55" s="80">
        <v>651.51043094946897</v>
      </c>
      <c r="S55" s="29">
        <v>658.51479470730806</v>
      </c>
      <c r="T55" s="29">
        <v>41.176053844442499</v>
      </c>
      <c r="U55" s="80">
        <v>119526.547889726</v>
      </c>
      <c r="V55" s="80">
        <v>6472.0223462571703</v>
      </c>
      <c r="W55" s="80">
        <v>1.1059502333257001E-2</v>
      </c>
      <c r="X55" s="80">
        <v>5.4875460961879997E-3</v>
      </c>
      <c r="Y55" s="80">
        <v>2875.78028787113</v>
      </c>
      <c r="Z55" s="80">
        <v>145.26648740307201</v>
      </c>
      <c r="AA55" s="80">
        <v>1.1030248111176499</v>
      </c>
      <c r="AB55" s="80">
        <v>0.232387214847151</v>
      </c>
      <c r="AC55" s="80">
        <v>9.6786396022229999E-3</v>
      </c>
      <c r="AD55" s="80">
        <v>8.8568035597809992E-3</v>
      </c>
      <c r="AE55" s="80">
        <v>0.33534397641720298</v>
      </c>
      <c r="AF55" s="80">
        <v>4.8018550198522997E-2</v>
      </c>
      <c r="AG55" s="80">
        <v>2.7728025773498501</v>
      </c>
      <c r="AH55" s="80">
        <v>0.15242264690218099</v>
      </c>
      <c r="AI55" s="80">
        <v>644.71135419653899</v>
      </c>
      <c r="AJ55" s="80">
        <v>4.5511788595303804</v>
      </c>
      <c r="AK55" s="80">
        <v>154.349904421774</v>
      </c>
      <c r="AL55" s="80">
        <v>1.0710325445634701</v>
      </c>
      <c r="AM55" s="80">
        <v>1.4766947546551501</v>
      </c>
      <c r="AN55" s="80">
        <v>3.6902572526620998E-2</v>
      </c>
      <c r="AO55" s="80">
        <v>6.5784197016967999E-2</v>
      </c>
      <c r="AP55" s="80">
        <v>3.5384447355639999E-3</v>
      </c>
    </row>
    <row r="56" spans="1:42" s="81" customFormat="1" ht="17.25" customHeight="1" x14ac:dyDescent="0.3">
      <c r="A56" s="79" t="s">
        <v>342</v>
      </c>
      <c r="B56" s="79" t="s">
        <v>101</v>
      </c>
      <c r="C56" s="82">
        <v>48.309508178880499</v>
      </c>
      <c r="D56" s="82">
        <v>0.83284746055345704</v>
      </c>
      <c r="E56" s="82">
        <v>7.6592507271954005E-2</v>
      </c>
      <c r="F56" s="82">
        <v>4.2468777736809999E-3</v>
      </c>
      <c r="G56" s="82">
        <v>0.13059786989695801</v>
      </c>
      <c r="H56" s="27" t="s">
        <v>1</v>
      </c>
      <c r="I56" s="27" t="s">
        <v>1</v>
      </c>
      <c r="J56" s="27" t="s">
        <v>1</v>
      </c>
      <c r="K56" s="27" t="s">
        <v>1</v>
      </c>
      <c r="L56" s="27" t="s">
        <v>1</v>
      </c>
      <c r="M56" s="80">
        <v>992.71743352674901</v>
      </c>
      <c r="N56" s="80">
        <v>15.9829615121735</v>
      </c>
      <c r="O56" s="27" t="s">
        <v>1</v>
      </c>
      <c r="P56" s="27" t="s">
        <v>1</v>
      </c>
      <c r="Q56" s="80">
        <v>33027.585092567002</v>
      </c>
      <c r="R56" s="80">
        <v>597.92601404500397</v>
      </c>
      <c r="S56" s="29">
        <v>586.71309954340404</v>
      </c>
      <c r="T56" s="29">
        <v>36.578857432132502</v>
      </c>
      <c r="U56" s="80">
        <v>119543.058875445</v>
      </c>
      <c r="V56" s="80">
        <v>6455.7975898385002</v>
      </c>
      <c r="W56" s="80">
        <v>1.3369326313391E-2</v>
      </c>
      <c r="X56" s="80">
        <v>6.0893131418970001E-3</v>
      </c>
      <c r="Y56" s="80">
        <v>3032.9508552038701</v>
      </c>
      <c r="Z56" s="80">
        <v>152.94683186753201</v>
      </c>
      <c r="AA56" s="80">
        <v>1.001284201129</v>
      </c>
      <c r="AB56" s="80">
        <v>0.22323893412856199</v>
      </c>
      <c r="AC56" s="80">
        <v>6.3507765648981002E-2</v>
      </c>
      <c r="AD56" s="80">
        <v>2.2910831338953001E-2</v>
      </c>
      <c r="AE56" s="80">
        <v>0.34327631182624302</v>
      </c>
      <c r="AF56" s="80">
        <v>4.9029822438339997E-2</v>
      </c>
      <c r="AG56" s="80">
        <v>2.3958167438256299</v>
      </c>
      <c r="AH56" s="80">
        <v>0.141660730298452</v>
      </c>
      <c r="AI56" s="80">
        <v>963.36049506258996</v>
      </c>
      <c r="AJ56" s="80">
        <v>6.2810723826218302</v>
      </c>
      <c r="AK56" s="80">
        <v>253.806504941952</v>
      </c>
      <c r="AL56" s="80">
        <v>1.7611609662674499</v>
      </c>
      <c r="AM56" s="80">
        <v>2.3687178725145999</v>
      </c>
      <c r="AN56" s="80">
        <v>4.109741538127E-2</v>
      </c>
      <c r="AO56" s="80">
        <v>5.1147993389047998E-2</v>
      </c>
      <c r="AP56" s="80">
        <v>2.8625203328820001E-3</v>
      </c>
    </row>
    <row r="57" spans="1:42" s="81" customFormat="1" ht="17.25" customHeight="1" x14ac:dyDescent="0.3">
      <c r="A57" s="79" t="s">
        <v>343</v>
      </c>
      <c r="B57" s="79" t="s">
        <v>101</v>
      </c>
      <c r="C57" s="82">
        <v>46.203722114315603</v>
      </c>
      <c r="D57" s="82">
        <v>1.3123360225229099</v>
      </c>
      <c r="E57" s="82">
        <v>0.33522886725248102</v>
      </c>
      <c r="F57" s="82">
        <v>1.7916927426919999E-2</v>
      </c>
      <c r="G57" s="82">
        <v>0.28822911914719801</v>
      </c>
      <c r="H57" s="27" t="s">
        <v>1</v>
      </c>
      <c r="I57" s="27" t="s">
        <v>1</v>
      </c>
      <c r="J57" s="27" t="s">
        <v>1</v>
      </c>
      <c r="K57" s="27" t="s">
        <v>1</v>
      </c>
      <c r="L57" s="27" t="s">
        <v>1</v>
      </c>
      <c r="M57" s="80">
        <v>867.59932213588502</v>
      </c>
      <c r="N57" s="80">
        <v>13.870919583209499</v>
      </c>
      <c r="O57" s="27" t="s">
        <v>1</v>
      </c>
      <c r="P57" s="27" t="s">
        <v>1</v>
      </c>
      <c r="Q57" s="80">
        <v>34397.093060260602</v>
      </c>
      <c r="R57" s="80">
        <v>671.19955092025998</v>
      </c>
      <c r="S57" s="29">
        <v>575.22466635672299</v>
      </c>
      <c r="T57" s="29">
        <v>36.7993661827851</v>
      </c>
      <c r="U57" s="80">
        <v>126422.994302316</v>
      </c>
      <c r="V57" s="80">
        <v>6830.7162012767503</v>
      </c>
      <c r="W57" s="80">
        <v>6.4322087135840001E-3</v>
      </c>
      <c r="X57" s="80">
        <v>4.2464222301500003E-3</v>
      </c>
      <c r="Y57" s="80">
        <v>2462.0668892893</v>
      </c>
      <c r="Z57" s="80">
        <v>125.263818030785</v>
      </c>
      <c r="AA57" s="80">
        <v>0.86404541987581296</v>
      </c>
      <c r="AB57" s="80">
        <v>0.20827615499642699</v>
      </c>
      <c r="AC57" s="80">
        <v>3.0831052313866E-2</v>
      </c>
      <c r="AD57" s="80">
        <v>1.6045456660666001E-2</v>
      </c>
      <c r="AE57" s="80">
        <v>0.29592100733343601</v>
      </c>
      <c r="AF57" s="80">
        <v>4.5756258496792997E-2</v>
      </c>
      <c r="AG57" s="80">
        <v>2.90591104650504</v>
      </c>
      <c r="AH57" s="80">
        <v>0.157892122602108</v>
      </c>
      <c r="AI57" s="80">
        <v>373.10170475861798</v>
      </c>
      <c r="AJ57" s="80">
        <v>2.4901550045182699</v>
      </c>
      <c r="AK57" s="80">
        <v>86.600865509094703</v>
      </c>
      <c r="AL57" s="80">
        <v>0.60412852960969698</v>
      </c>
      <c r="AM57" s="80">
        <v>0.84476717188869899</v>
      </c>
      <c r="AN57" s="80">
        <v>2.4753730038639999E-2</v>
      </c>
      <c r="AO57" s="80">
        <v>7.9750948067047994E-2</v>
      </c>
      <c r="AP57" s="80">
        <v>3.61674007509E-3</v>
      </c>
    </row>
    <row r="58" spans="1:42" s="81" customFormat="1" ht="17.25" customHeight="1" x14ac:dyDescent="0.3">
      <c r="A58" s="79" t="s">
        <v>344</v>
      </c>
      <c r="B58" s="79" t="s">
        <v>101</v>
      </c>
      <c r="C58" s="82">
        <v>48.551524892085197</v>
      </c>
      <c r="D58" s="82">
        <v>0.83761642347154697</v>
      </c>
      <c r="E58" s="82">
        <v>7.5587410232146005E-2</v>
      </c>
      <c r="F58" s="82">
        <v>4.6376057916309998E-3</v>
      </c>
      <c r="G58" s="82">
        <v>0.13661916035803801</v>
      </c>
      <c r="H58" s="27" t="s">
        <v>1</v>
      </c>
      <c r="I58" s="27" t="s">
        <v>1</v>
      </c>
      <c r="J58" s="27" t="s">
        <v>1</v>
      </c>
      <c r="K58" s="27" t="s">
        <v>1</v>
      </c>
      <c r="L58" s="27" t="s">
        <v>1</v>
      </c>
      <c r="M58" s="80">
        <v>921.68651781237099</v>
      </c>
      <c r="N58" s="80">
        <v>17.8380336458656</v>
      </c>
      <c r="O58" s="27" t="s">
        <v>1</v>
      </c>
      <c r="P58" s="27" t="s">
        <v>1</v>
      </c>
      <c r="Q58" s="80">
        <v>35091.680694506103</v>
      </c>
      <c r="R58" s="80">
        <v>686.30877047007004</v>
      </c>
      <c r="S58" s="29">
        <v>564.07552451582899</v>
      </c>
      <c r="T58" s="29">
        <v>35.789166876405901</v>
      </c>
      <c r="U58" s="80">
        <v>128280.350408363</v>
      </c>
      <c r="V58" s="80">
        <v>6958.3506161752503</v>
      </c>
      <c r="W58" s="80">
        <v>5.0769281557630002E-3</v>
      </c>
      <c r="X58" s="80">
        <v>3.7034991786060001E-3</v>
      </c>
      <c r="Y58" s="80">
        <v>3146.2005944733201</v>
      </c>
      <c r="Z58" s="80">
        <v>159.86766398531699</v>
      </c>
      <c r="AA58" s="80">
        <v>0.84474316443487396</v>
      </c>
      <c r="AB58" s="80">
        <v>0.202201860998384</v>
      </c>
      <c r="AC58" s="80">
        <v>6.1884683428373999E-2</v>
      </c>
      <c r="AD58" s="80">
        <v>2.2325100104098002E-2</v>
      </c>
      <c r="AE58" s="80">
        <v>0.25798766363056003</v>
      </c>
      <c r="AF58" s="80">
        <v>4.1931620013981E-2</v>
      </c>
      <c r="AG58" s="80">
        <v>1.9241823690083999</v>
      </c>
      <c r="AH58" s="80">
        <v>0.13659600971303201</v>
      </c>
      <c r="AI58" s="80">
        <v>906.71400820343399</v>
      </c>
      <c r="AJ58" s="80">
        <v>7.5374293344894001</v>
      </c>
      <c r="AK58" s="80">
        <v>248.16396159209401</v>
      </c>
      <c r="AL58" s="80">
        <v>2.41887523543306</v>
      </c>
      <c r="AM58" s="80">
        <v>2.3044853673591699</v>
      </c>
      <c r="AN58" s="80">
        <v>5.2230115330729E-2</v>
      </c>
      <c r="AO58" s="80">
        <v>4.9160436631222E-2</v>
      </c>
      <c r="AP58" s="80">
        <v>2.846357230735E-3</v>
      </c>
    </row>
    <row r="59" spans="1:42" s="81" customFormat="1" ht="17.25" customHeight="1" x14ac:dyDescent="0.3">
      <c r="A59" s="79" t="s">
        <v>345</v>
      </c>
      <c r="B59" s="79" t="s">
        <v>101</v>
      </c>
      <c r="C59" s="82">
        <v>43.868220825221101</v>
      </c>
      <c r="D59" s="82">
        <v>1.3046983833855299</v>
      </c>
      <c r="E59" s="82">
        <v>0.37080661626062</v>
      </c>
      <c r="F59" s="82">
        <v>1.8614506424049999E-2</v>
      </c>
      <c r="G59" s="82">
        <v>0.36861325441499698</v>
      </c>
      <c r="H59" s="27" t="s">
        <v>1</v>
      </c>
      <c r="I59" s="27" t="s">
        <v>1</v>
      </c>
      <c r="J59" s="27" t="s">
        <v>1</v>
      </c>
      <c r="K59" s="27" t="s">
        <v>1</v>
      </c>
      <c r="L59" s="27" t="s">
        <v>1</v>
      </c>
      <c r="M59" s="80">
        <v>824.85668406268098</v>
      </c>
      <c r="N59" s="80">
        <v>13.179756977600199</v>
      </c>
      <c r="O59" s="27" t="s">
        <v>1</v>
      </c>
      <c r="P59" s="27" t="s">
        <v>1</v>
      </c>
      <c r="Q59" s="80">
        <v>34890.094082009899</v>
      </c>
      <c r="R59" s="80">
        <v>666.88109098124301</v>
      </c>
      <c r="S59" s="29">
        <v>522.978269538581</v>
      </c>
      <c r="T59" s="29">
        <v>33.916508243395803</v>
      </c>
      <c r="U59" s="80">
        <v>128875.579181361</v>
      </c>
      <c r="V59" s="80">
        <v>6953.4572776125397</v>
      </c>
      <c r="W59" s="80">
        <v>3.2136821093341997E-2</v>
      </c>
      <c r="X59" s="80">
        <v>9.6469396286699999E-3</v>
      </c>
      <c r="Y59" s="80">
        <v>2288.38878545537</v>
      </c>
      <c r="Z59" s="80">
        <v>116.545199173377</v>
      </c>
      <c r="AA59" s="80">
        <v>0.81534648403993104</v>
      </c>
      <c r="AB59" s="80">
        <v>0.205437027628942</v>
      </c>
      <c r="AC59" s="80">
        <v>0.20623504453046099</v>
      </c>
      <c r="AD59" s="80">
        <v>4.2238634501873998E-2</v>
      </c>
      <c r="AE59" s="80">
        <v>0.556288674928755</v>
      </c>
      <c r="AF59" s="80">
        <v>6.3822782736167996E-2</v>
      </c>
      <c r="AG59" s="80">
        <v>3.1733033233340699</v>
      </c>
      <c r="AH59" s="80">
        <v>0.16798493267136999</v>
      </c>
      <c r="AI59" s="80">
        <v>336.41176131651702</v>
      </c>
      <c r="AJ59" s="80">
        <v>3.3762525993500798</v>
      </c>
      <c r="AK59" s="80">
        <v>77.189798936448497</v>
      </c>
      <c r="AL59" s="80">
        <v>0.98215216168178199</v>
      </c>
      <c r="AM59" s="80">
        <v>0.79412504446370702</v>
      </c>
      <c r="AN59" s="80">
        <v>2.4000611375931999E-2</v>
      </c>
      <c r="AO59" s="80">
        <v>8.3011887868268006E-2</v>
      </c>
      <c r="AP59" s="80">
        <v>3.425854139545E-3</v>
      </c>
    </row>
    <row r="60" spans="1:42" s="81" customFormat="1" ht="17.25" customHeight="1" x14ac:dyDescent="0.3">
      <c r="A60" s="79" t="s">
        <v>346</v>
      </c>
      <c r="B60" s="79" t="s">
        <v>101</v>
      </c>
      <c r="C60" s="82">
        <v>45.004968936874</v>
      </c>
      <c r="D60" s="82">
        <v>1.52162203335263</v>
      </c>
      <c r="E60" s="82">
        <v>0.37222413657650999</v>
      </c>
      <c r="F60" s="82">
        <v>2.1277400036685001E-2</v>
      </c>
      <c r="G60" s="82">
        <v>0.493779531300442</v>
      </c>
      <c r="H60" s="27" t="s">
        <v>1</v>
      </c>
      <c r="I60" s="27" t="s">
        <v>1</v>
      </c>
      <c r="J60" s="27" t="s">
        <v>1</v>
      </c>
      <c r="K60" s="27" t="s">
        <v>1</v>
      </c>
      <c r="L60" s="27" t="s">
        <v>1</v>
      </c>
      <c r="M60" s="80">
        <v>999.71841034851298</v>
      </c>
      <c r="N60" s="80">
        <v>16.7326016393015</v>
      </c>
      <c r="O60" s="27" t="s">
        <v>1</v>
      </c>
      <c r="P60" s="27" t="s">
        <v>1</v>
      </c>
      <c r="Q60" s="80">
        <v>30242.377653342799</v>
      </c>
      <c r="R60" s="80">
        <v>564.48284045525895</v>
      </c>
      <c r="S60" s="29">
        <v>405.08794882375003</v>
      </c>
      <c r="T60" s="29">
        <v>26.149945385470598</v>
      </c>
      <c r="U60" s="80">
        <v>121566.484921675</v>
      </c>
      <c r="V60" s="80">
        <v>6559.0964918406598</v>
      </c>
      <c r="W60" s="80">
        <v>1.4150689815333199</v>
      </c>
      <c r="X60" s="80">
        <v>6.6263630976301002E-2</v>
      </c>
      <c r="Y60" s="80">
        <v>1989.63028296941</v>
      </c>
      <c r="Z60" s="80">
        <v>101.36439691824</v>
      </c>
      <c r="AA60" s="80">
        <v>0.61244190313995805</v>
      </c>
      <c r="AB60" s="80">
        <v>0.17983127967402601</v>
      </c>
      <c r="AC60" s="80">
        <v>4.7917760081581003E-2</v>
      </c>
      <c r="AD60" s="80">
        <v>2.0544263355864002E-2</v>
      </c>
      <c r="AE60" s="80">
        <v>0.27403057178580498</v>
      </c>
      <c r="AF60" s="80">
        <v>4.5140572237194997E-2</v>
      </c>
      <c r="AG60" s="80">
        <v>2.1715122073240001</v>
      </c>
      <c r="AH60" s="80">
        <v>0.138411723522335</v>
      </c>
      <c r="AI60" s="80">
        <v>287.34304280528602</v>
      </c>
      <c r="AJ60" s="80">
        <v>1.8869346233102999</v>
      </c>
      <c r="AK60" s="80">
        <v>61.804130604121802</v>
      </c>
      <c r="AL60" s="80">
        <v>0.42885828477472998</v>
      </c>
      <c r="AM60" s="80">
        <v>0.61981737017248695</v>
      </c>
      <c r="AN60" s="80">
        <v>2.2176823500582001E-2</v>
      </c>
      <c r="AO60" s="80">
        <v>6.4989519044797994E-2</v>
      </c>
      <c r="AP60" s="80">
        <v>3.0111898009720002E-3</v>
      </c>
    </row>
    <row r="61" spans="1:42" s="81" customFormat="1" ht="17.25" customHeight="1" x14ac:dyDescent="0.3">
      <c r="A61" s="79" t="s">
        <v>347</v>
      </c>
      <c r="B61" s="79" t="s">
        <v>101</v>
      </c>
      <c r="C61" s="82">
        <v>46.2443405832867</v>
      </c>
      <c r="D61" s="82">
        <v>1.1336608563125701</v>
      </c>
      <c r="E61" s="82">
        <v>0.195936183901947</v>
      </c>
      <c r="F61" s="82">
        <v>1.0133443541068999E-2</v>
      </c>
      <c r="G61" s="82">
        <v>0.40322474748234399</v>
      </c>
      <c r="H61" s="27" t="s">
        <v>1</v>
      </c>
      <c r="I61" s="27" t="s">
        <v>1</v>
      </c>
      <c r="J61" s="27" t="s">
        <v>1</v>
      </c>
      <c r="K61" s="27" t="s">
        <v>1</v>
      </c>
      <c r="L61" s="27" t="s">
        <v>1</v>
      </c>
      <c r="M61" s="80">
        <v>962.47878032899803</v>
      </c>
      <c r="N61" s="80">
        <v>16.394177900736299</v>
      </c>
      <c r="O61" s="27" t="s">
        <v>1</v>
      </c>
      <c r="P61" s="27" t="s">
        <v>1</v>
      </c>
      <c r="Q61" s="80">
        <v>34039.281832716697</v>
      </c>
      <c r="R61" s="80">
        <v>612.48897190083801</v>
      </c>
      <c r="S61" s="29">
        <v>630.24701684202103</v>
      </c>
      <c r="T61" s="29">
        <v>40.080909779665703</v>
      </c>
      <c r="U61" s="80">
        <v>120646.14458269801</v>
      </c>
      <c r="V61" s="80">
        <v>6509.4397045067799</v>
      </c>
      <c r="W61" s="80">
        <v>4.7857549519340001E-3</v>
      </c>
      <c r="X61" s="80">
        <v>3.7123899953280001E-3</v>
      </c>
      <c r="Y61" s="80">
        <v>2782.0528535794501</v>
      </c>
      <c r="Z61" s="80">
        <v>141.575885433455</v>
      </c>
      <c r="AA61" s="80">
        <v>0.95161800409880204</v>
      </c>
      <c r="AB61" s="80">
        <v>0.22170486706145001</v>
      </c>
      <c r="AC61" s="80">
        <v>1.4530026178449999E-2</v>
      </c>
      <c r="AD61" s="80">
        <v>1.1163183932165E-2</v>
      </c>
      <c r="AE61" s="80">
        <v>0.34555547899834899</v>
      </c>
      <c r="AF61" s="80">
        <v>5.0121853075484002E-2</v>
      </c>
      <c r="AG61" s="80">
        <v>2.9347158882000599</v>
      </c>
      <c r="AH61" s="80">
        <v>0.177339763390057</v>
      </c>
      <c r="AI61" s="80">
        <v>527.32151161935406</v>
      </c>
      <c r="AJ61" s="80">
        <v>3.5348562682649201</v>
      </c>
      <c r="AK61" s="80">
        <v>120.40372201113099</v>
      </c>
      <c r="AL61" s="80">
        <v>0.86244221631825602</v>
      </c>
      <c r="AM61" s="80">
        <v>1.17388781750369</v>
      </c>
      <c r="AN61" s="80">
        <v>3.5426736033683001E-2</v>
      </c>
      <c r="AO61" s="80">
        <v>6.5001802065041997E-2</v>
      </c>
      <c r="AP61" s="80">
        <v>2.9823854028250001E-3</v>
      </c>
    </row>
    <row r="62" spans="1:42" s="81" customFormat="1" ht="17.25" customHeight="1" x14ac:dyDescent="0.3">
      <c r="A62" s="79" t="s">
        <v>348</v>
      </c>
      <c r="B62" s="79" t="s">
        <v>101</v>
      </c>
      <c r="C62" s="82">
        <v>46.674882847393803</v>
      </c>
      <c r="D62" s="82">
        <v>1.10474497473021</v>
      </c>
      <c r="E62" s="82">
        <v>0.214558397126969</v>
      </c>
      <c r="F62" s="82">
        <v>1.1759570040241E-2</v>
      </c>
      <c r="G62" s="82">
        <v>0.32641291099465802</v>
      </c>
      <c r="H62" s="27" t="s">
        <v>1</v>
      </c>
      <c r="I62" s="27" t="s">
        <v>1</v>
      </c>
      <c r="J62" s="27" t="s">
        <v>1</v>
      </c>
      <c r="K62" s="27" t="s">
        <v>1</v>
      </c>
      <c r="L62" s="27" t="s">
        <v>1</v>
      </c>
      <c r="M62" s="80">
        <v>946.01362054128299</v>
      </c>
      <c r="N62" s="80">
        <v>16.698582910803999</v>
      </c>
      <c r="O62" s="27" t="s">
        <v>1</v>
      </c>
      <c r="P62" s="27" t="s">
        <v>1</v>
      </c>
      <c r="Q62" s="80">
        <v>34033.191409482701</v>
      </c>
      <c r="R62" s="80">
        <v>680.85863655949197</v>
      </c>
      <c r="S62" s="29">
        <v>652.63690923502895</v>
      </c>
      <c r="T62" s="29">
        <v>41.171397720117</v>
      </c>
      <c r="U62" s="80">
        <v>120652.694280795</v>
      </c>
      <c r="V62" s="80">
        <v>6531.7184228904598</v>
      </c>
      <c r="W62" s="80" t="s">
        <v>109</v>
      </c>
      <c r="X62" s="80">
        <v>8.9185094497699999E-4</v>
      </c>
      <c r="Y62" s="80">
        <v>2781.2042858190298</v>
      </c>
      <c r="Z62" s="80">
        <v>140.70493855090601</v>
      </c>
      <c r="AA62" s="80">
        <v>1.2767137217575999</v>
      </c>
      <c r="AB62" s="80">
        <v>0.25327389914217202</v>
      </c>
      <c r="AC62" s="80">
        <v>9.9039652190880002E-3</v>
      </c>
      <c r="AD62" s="80">
        <v>9.0618903192090008E-3</v>
      </c>
      <c r="AE62" s="80">
        <v>0.32530761439801298</v>
      </c>
      <c r="AF62" s="80">
        <v>4.7812590096823003E-2</v>
      </c>
      <c r="AG62" s="80">
        <v>3.3228034478178201</v>
      </c>
      <c r="AH62" s="80">
        <v>0.16918410152312899</v>
      </c>
      <c r="AI62" s="80">
        <v>549.49437081943097</v>
      </c>
      <c r="AJ62" s="80">
        <v>3.9061641037166699</v>
      </c>
      <c r="AK62" s="80">
        <v>126.332548945889</v>
      </c>
      <c r="AL62" s="80">
        <v>0.87662037670570103</v>
      </c>
      <c r="AM62" s="80">
        <v>1.2209443196526899</v>
      </c>
      <c r="AN62" s="80">
        <v>2.8988100083484999E-2</v>
      </c>
      <c r="AO62" s="80">
        <v>7.3982960746262996E-2</v>
      </c>
      <c r="AP62" s="80">
        <v>3.6387475153349998E-3</v>
      </c>
    </row>
    <row r="63" spans="1:42" s="81" customFormat="1" ht="17.25" customHeight="1" x14ac:dyDescent="0.3">
      <c r="A63" s="79" t="s">
        <v>349</v>
      </c>
      <c r="B63" s="79" t="s">
        <v>101</v>
      </c>
      <c r="C63" s="82">
        <v>45.637616567541201</v>
      </c>
      <c r="D63" s="82">
        <v>1.22915423675902</v>
      </c>
      <c r="E63" s="82">
        <v>0.29091595073827298</v>
      </c>
      <c r="F63" s="82">
        <v>1.4347260417363001E-2</v>
      </c>
      <c r="G63" s="82">
        <v>0.39992257196553299</v>
      </c>
      <c r="H63" s="27" t="s">
        <v>1</v>
      </c>
      <c r="I63" s="27" t="s">
        <v>1</v>
      </c>
      <c r="J63" s="27" t="s">
        <v>1</v>
      </c>
      <c r="K63" s="27" t="s">
        <v>1</v>
      </c>
      <c r="L63" s="27" t="s">
        <v>1</v>
      </c>
      <c r="M63" s="80">
        <v>917.07933731843502</v>
      </c>
      <c r="N63" s="80">
        <v>16.4826991346435</v>
      </c>
      <c r="O63" s="27" t="s">
        <v>1</v>
      </c>
      <c r="P63" s="27" t="s">
        <v>1</v>
      </c>
      <c r="Q63" s="80">
        <v>34625.137392072102</v>
      </c>
      <c r="R63" s="80">
        <v>663.06267998383498</v>
      </c>
      <c r="S63" s="29">
        <v>626.55919130550501</v>
      </c>
      <c r="T63" s="29">
        <v>39.148516915960698</v>
      </c>
      <c r="U63" s="80">
        <v>122063.879919805</v>
      </c>
      <c r="V63" s="80">
        <v>6619.3482585110596</v>
      </c>
      <c r="W63" s="80">
        <v>3.7122780247779998E-3</v>
      </c>
      <c r="X63" s="80">
        <v>3.1815942763869999E-3</v>
      </c>
      <c r="Y63" s="80">
        <v>2480.2216751710398</v>
      </c>
      <c r="Z63" s="80">
        <v>126.413977795254</v>
      </c>
      <c r="AA63" s="80">
        <v>0.97359977500898898</v>
      </c>
      <c r="AB63" s="80">
        <v>0.21838230481551299</v>
      </c>
      <c r="AC63" s="80">
        <v>2.3909375295078E-2</v>
      </c>
      <c r="AD63" s="80">
        <v>1.3936598099905001E-2</v>
      </c>
      <c r="AE63" s="80">
        <v>0.36028769802350402</v>
      </c>
      <c r="AF63" s="80">
        <v>4.9496974724187001E-2</v>
      </c>
      <c r="AG63" s="80">
        <v>3.43694012423241</v>
      </c>
      <c r="AH63" s="80">
        <v>0.193056683223504</v>
      </c>
      <c r="AI63" s="80">
        <v>408.82996854247199</v>
      </c>
      <c r="AJ63" s="80">
        <v>3.2752949132084801</v>
      </c>
      <c r="AK63" s="80">
        <v>92.628437337250702</v>
      </c>
      <c r="AL63" s="80">
        <v>0.95277781347673196</v>
      </c>
      <c r="AM63" s="80">
        <v>0.91566933719585297</v>
      </c>
      <c r="AN63" s="80">
        <v>2.7380506260790999E-2</v>
      </c>
      <c r="AO63" s="80">
        <v>7.4906688239383998E-2</v>
      </c>
      <c r="AP63" s="80">
        <v>3.1189163768129999E-3</v>
      </c>
    </row>
    <row r="64" spans="1:42" s="81" customFormat="1" ht="17.25" customHeight="1" x14ac:dyDescent="0.3">
      <c r="A64" s="79" t="s">
        <v>350</v>
      </c>
      <c r="B64" s="79" t="s">
        <v>101</v>
      </c>
      <c r="C64" s="82">
        <v>49.218973725490997</v>
      </c>
      <c r="D64" s="82">
        <v>0.71356143232840596</v>
      </c>
      <c r="E64" s="82">
        <v>5.2488402558293998E-2</v>
      </c>
      <c r="F64" s="82">
        <v>2.9936716600339999E-3</v>
      </c>
      <c r="G64" s="82">
        <v>0.37492914857530402</v>
      </c>
      <c r="H64" s="27" t="s">
        <v>1</v>
      </c>
      <c r="I64" s="27" t="s">
        <v>1</v>
      </c>
      <c r="J64" s="27" t="s">
        <v>1</v>
      </c>
      <c r="K64" s="27" t="s">
        <v>1</v>
      </c>
      <c r="L64" s="27" t="s">
        <v>1</v>
      </c>
      <c r="M64" s="80">
        <v>916.28749252946898</v>
      </c>
      <c r="N64" s="80">
        <v>14.5369252445422</v>
      </c>
      <c r="O64" s="27" t="s">
        <v>1</v>
      </c>
      <c r="P64" s="27" t="s">
        <v>1</v>
      </c>
      <c r="Q64" s="80">
        <v>34919.193674142902</v>
      </c>
      <c r="R64" s="80">
        <v>620.54297363767898</v>
      </c>
      <c r="S64" s="29">
        <v>631.00808202982603</v>
      </c>
      <c r="T64" s="29">
        <v>39.128226512656802</v>
      </c>
      <c r="U64" s="80">
        <v>125701.992530709</v>
      </c>
      <c r="V64" s="80">
        <v>6782.2270155854903</v>
      </c>
      <c r="W64" s="80" t="s">
        <v>103</v>
      </c>
      <c r="X64" s="80">
        <v>7.3460371072700005E-4</v>
      </c>
      <c r="Y64" s="80">
        <v>3519.94767946602</v>
      </c>
      <c r="Z64" s="80">
        <v>177.451921476629</v>
      </c>
      <c r="AA64" s="80">
        <v>0.85790417807618702</v>
      </c>
      <c r="AB64" s="80">
        <v>0.20535212960906199</v>
      </c>
      <c r="AC64" s="80" t="s">
        <v>104</v>
      </c>
      <c r="AD64" s="80">
        <v>1.9177236527049999E-3</v>
      </c>
      <c r="AE64" s="80">
        <v>0.25308172294454401</v>
      </c>
      <c r="AF64" s="80">
        <v>4.1826018174364002E-2</v>
      </c>
      <c r="AG64" s="80">
        <v>1.91523566195628</v>
      </c>
      <c r="AH64" s="80">
        <v>0.13069143022944599</v>
      </c>
      <c r="AI64" s="80">
        <v>1305.3629161731701</v>
      </c>
      <c r="AJ64" s="80">
        <v>8.5109146618486307</v>
      </c>
      <c r="AK64" s="80">
        <v>371.44356815714298</v>
      </c>
      <c r="AL64" s="80">
        <v>2.57744344873697</v>
      </c>
      <c r="AM64" s="80">
        <v>3.4053202300527001</v>
      </c>
      <c r="AN64" s="80">
        <v>4.9797142499292998E-2</v>
      </c>
      <c r="AO64" s="80">
        <v>5.0337117836421003E-2</v>
      </c>
      <c r="AP64" s="80">
        <v>2.7026524784330001E-3</v>
      </c>
    </row>
    <row r="65" spans="1:43" s="81" customFormat="1" ht="17.25" customHeight="1" x14ac:dyDescent="0.3">
      <c r="A65" s="79" t="s">
        <v>351</v>
      </c>
      <c r="B65" s="79" t="s">
        <v>101</v>
      </c>
      <c r="C65" s="82">
        <v>46.347593684121499</v>
      </c>
      <c r="D65" s="82">
        <v>1.2354651742209799</v>
      </c>
      <c r="E65" s="82">
        <v>0.230331339214183</v>
      </c>
      <c r="F65" s="82">
        <v>1.3615659177145E-2</v>
      </c>
      <c r="G65" s="82">
        <v>0.17806572025435899</v>
      </c>
      <c r="H65" s="27" t="s">
        <v>1</v>
      </c>
      <c r="I65" s="27" t="s">
        <v>1</v>
      </c>
      <c r="J65" s="27" t="s">
        <v>1</v>
      </c>
      <c r="K65" s="27" t="s">
        <v>1</v>
      </c>
      <c r="L65" s="27" t="s">
        <v>1</v>
      </c>
      <c r="M65" s="80">
        <v>881.44572555319598</v>
      </c>
      <c r="N65" s="80">
        <v>13.6290067128615</v>
      </c>
      <c r="O65" s="27" t="s">
        <v>1</v>
      </c>
      <c r="P65" s="27" t="s">
        <v>1</v>
      </c>
      <c r="Q65" s="80">
        <v>34911.087949066299</v>
      </c>
      <c r="R65" s="80">
        <v>653.53943952109</v>
      </c>
      <c r="S65" s="29">
        <v>579.97715372903997</v>
      </c>
      <c r="T65" s="29">
        <v>36.4559235971711</v>
      </c>
      <c r="U65" s="80">
        <v>126474.61873823599</v>
      </c>
      <c r="V65" s="80">
        <v>6823.9139151496402</v>
      </c>
      <c r="W65" s="80">
        <v>3.6310979443499999E-3</v>
      </c>
      <c r="X65" s="80">
        <v>3.2262349422619999E-3</v>
      </c>
      <c r="Y65" s="80">
        <v>2659.9196979857802</v>
      </c>
      <c r="Z65" s="80">
        <v>136.01018893363701</v>
      </c>
      <c r="AA65" s="80">
        <v>0.71988223289430997</v>
      </c>
      <c r="AB65" s="80">
        <v>0.19208838682668899</v>
      </c>
      <c r="AC65" s="80">
        <v>2.9405539367048001E-2</v>
      </c>
      <c r="AD65" s="80">
        <v>1.5848050185843E-2</v>
      </c>
      <c r="AE65" s="80">
        <v>0.293410665729398</v>
      </c>
      <c r="AF65" s="80">
        <v>4.6056406014261003E-2</v>
      </c>
      <c r="AG65" s="80">
        <v>2.8894413826605501</v>
      </c>
      <c r="AH65" s="80">
        <v>0.163164801631944</v>
      </c>
      <c r="AI65" s="80">
        <v>426.59424514780397</v>
      </c>
      <c r="AJ65" s="80">
        <v>2.7813776312357401</v>
      </c>
      <c r="AK65" s="80">
        <v>100.989549233491</v>
      </c>
      <c r="AL65" s="80">
        <v>0.70076553850204304</v>
      </c>
      <c r="AM65" s="80">
        <v>0.98422985432769805</v>
      </c>
      <c r="AN65" s="80">
        <v>2.8941568442276001E-2</v>
      </c>
      <c r="AO65" s="80">
        <v>6.3892614293558997E-2</v>
      </c>
      <c r="AP65" s="80">
        <v>3.4216161121850002E-3</v>
      </c>
    </row>
    <row r="66" spans="1:43" s="81" customFormat="1" ht="17.25" customHeight="1" x14ac:dyDescent="0.3">
      <c r="A66" s="79" t="s">
        <v>352</v>
      </c>
      <c r="B66" s="79" t="s">
        <v>101</v>
      </c>
      <c r="C66" s="82">
        <v>48.9628860405941</v>
      </c>
      <c r="D66" s="82">
        <v>0.95702785647083199</v>
      </c>
      <c r="E66" s="82">
        <v>0.101041691775989</v>
      </c>
      <c r="F66" s="82">
        <v>6.9682313800610001E-3</v>
      </c>
      <c r="G66" s="82">
        <v>0.47459279561753098</v>
      </c>
      <c r="H66" s="27" t="s">
        <v>1</v>
      </c>
      <c r="I66" s="27" t="s">
        <v>1</v>
      </c>
      <c r="J66" s="27" t="s">
        <v>1</v>
      </c>
      <c r="K66" s="27" t="s">
        <v>1</v>
      </c>
      <c r="L66" s="27" t="s">
        <v>1</v>
      </c>
      <c r="M66" s="80">
        <v>891.31325286582899</v>
      </c>
      <c r="N66" s="80">
        <v>14.8541658940393</v>
      </c>
      <c r="O66" s="27" t="s">
        <v>1</v>
      </c>
      <c r="P66" s="27" t="s">
        <v>1</v>
      </c>
      <c r="Q66" s="80">
        <v>35096.533948775403</v>
      </c>
      <c r="R66" s="80">
        <v>654.16735357495099</v>
      </c>
      <c r="S66" s="29">
        <v>605.70361772040098</v>
      </c>
      <c r="T66" s="29">
        <v>37.873734894064498</v>
      </c>
      <c r="U66" s="80">
        <v>126724.880272632</v>
      </c>
      <c r="V66" s="80">
        <v>6869.9644992284902</v>
      </c>
      <c r="W66" s="80">
        <v>3.1365562753861001E-2</v>
      </c>
      <c r="X66" s="80">
        <v>9.2855630072530004E-3</v>
      </c>
      <c r="Y66" s="80">
        <v>2886.9908375199002</v>
      </c>
      <c r="Z66" s="80">
        <v>147.30361838426199</v>
      </c>
      <c r="AA66" s="80">
        <v>0.84745351789772505</v>
      </c>
      <c r="AB66" s="80">
        <v>0.20427615259692899</v>
      </c>
      <c r="AC66" s="80">
        <v>1.5695413285514999E-2</v>
      </c>
      <c r="AD66" s="80">
        <v>1.1258612638442E-2</v>
      </c>
      <c r="AE66" s="80">
        <v>0.23658973873445399</v>
      </c>
      <c r="AF66" s="80">
        <v>4.0207044453888001E-2</v>
      </c>
      <c r="AG66" s="80">
        <v>2.2970052761223201</v>
      </c>
      <c r="AH66" s="80">
        <v>0.14789948717564899</v>
      </c>
      <c r="AI66" s="80">
        <v>721.15218304003804</v>
      </c>
      <c r="AJ66" s="80">
        <v>9.3818385043027295</v>
      </c>
      <c r="AK66" s="80">
        <v>194.56567024778201</v>
      </c>
      <c r="AL66" s="80">
        <v>2.9321973593597801</v>
      </c>
      <c r="AM66" s="80">
        <v>1.7927405162737999</v>
      </c>
      <c r="AN66" s="80">
        <v>4.8278236567611002E-2</v>
      </c>
      <c r="AO66" s="80">
        <v>5.1053481975977998E-2</v>
      </c>
      <c r="AP66" s="80">
        <v>2.8596113372790001E-3</v>
      </c>
    </row>
    <row r="67" spans="1:43" s="81" customFormat="1" ht="17.25" customHeight="1" x14ac:dyDescent="0.3">
      <c r="A67" s="79" t="s">
        <v>353</v>
      </c>
      <c r="B67" s="79" t="s">
        <v>101</v>
      </c>
      <c r="C67" s="82">
        <v>47.980727704292498</v>
      </c>
      <c r="D67" s="82">
        <v>0.96030218653922705</v>
      </c>
      <c r="E67" s="82">
        <v>0.105899302166097</v>
      </c>
      <c r="F67" s="82">
        <v>6.1594112136769998E-3</v>
      </c>
      <c r="G67" s="82">
        <v>8.5327672896567994E-2</v>
      </c>
      <c r="H67" s="27" t="s">
        <v>1</v>
      </c>
      <c r="I67" s="27" t="s">
        <v>1</v>
      </c>
      <c r="J67" s="27" t="s">
        <v>1</v>
      </c>
      <c r="K67" s="27" t="s">
        <v>1</v>
      </c>
      <c r="L67" s="27" t="s">
        <v>1</v>
      </c>
      <c r="M67" s="80">
        <v>871.11866091669697</v>
      </c>
      <c r="N67" s="80">
        <v>13.5541320138743</v>
      </c>
      <c r="O67" s="27" t="s">
        <v>1</v>
      </c>
      <c r="P67" s="27" t="s">
        <v>1</v>
      </c>
      <c r="Q67" s="80">
        <v>34742.239213731998</v>
      </c>
      <c r="R67" s="80">
        <v>622.49470437079196</v>
      </c>
      <c r="S67" s="29">
        <v>474.95402392776202</v>
      </c>
      <c r="T67" s="29">
        <v>30.7138428126825</v>
      </c>
      <c r="U67" s="80">
        <v>129545.905409075</v>
      </c>
      <c r="V67" s="80">
        <v>6989.6246012907905</v>
      </c>
      <c r="W67" s="80">
        <v>2.8128678982659999E-3</v>
      </c>
      <c r="X67" s="80">
        <v>2.8388888772679999E-3</v>
      </c>
      <c r="Y67" s="80">
        <v>3133.6468541835102</v>
      </c>
      <c r="Z67" s="80">
        <v>158.882387788622</v>
      </c>
      <c r="AA67" s="80">
        <v>0.68179405287626105</v>
      </c>
      <c r="AB67" s="80">
        <v>0.18686598914257699</v>
      </c>
      <c r="AC67" s="80">
        <v>3.796810033501E-3</v>
      </c>
      <c r="AD67" s="80">
        <v>5.6921162128090001E-3</v>
      </c>
      <c r="AE67" s="80">
        <v>0.23203176370606499</v>
      </c>
      <c r="AF67" s="80">
        <v>4.0928845156914001E-2</v>
      </c>
      <c r="AG67" s="80">
        <v>2.3057614397640598</v>
      </c>
      <c r="AH67" s="80">
        <v>0.14091876608894799</v>
      </c>
      <c r="AI67" s="80">
        <v>709.41601933466495</v>
      </c>
      <c r="AJ67" s="80">
        <v>4.62536442969148</v>
      </c>
      <c r="AK67" s="80">
        <v>189.246052507022</v>
      </c>
      <c r="AL67" s="80">
        <v>1.3131765900633401</v>
      </c>
      <c r="AM67" s="80">
        <v>1.77829987389521</v>
      </c>
      <c r="AN67" s="80">
        <v>4.1284833370052003E-2</v>
      </c>
      <c r="AO67" s="80">
        <v>5.3149945522899998E-2</v>
      </c>
      <c r="AP67" s="80">
        <v>2.8722895765810001E-3</v>
      </c>
    </row>
    <row r="68" spans="1:43" s="81" customFormat="1" ht="17.25" customHeight="1" x14ac:dyDescent="0.3">
      <c r="A68" s="79" t="s">
        <v>354</v>
      </c>
      <c r="B68" s="79" t="s">
        <v>101</v>
      </c>
      <c r="C68" s="82">
        <v>49.3507601889483</v>
      </c>
      <c r="D68" s="82">
        <v>0.50780909663544405</v>
      </c>
      <c r="E68" s="82">
        <v>1.5281444411264999E-2</v>
      </c>
      <c r="F68" s="82">
        <v>1.0610370654040001E-3</v>
      </c>
      <c r="G68" s="82">
        <v>0.207021682490315</v>
      </c>
      <c r="H68" s="27" t="s">
        <v>1</v>
      </c>
      <c r="I68" s="27" t="s">
        <v>1</v>
      </c>
      <c r="J68" s="27" t="s">
        <v>1</v>
      </c>
      <c r="K68" s="27" t="s">
        <v>1</v>
      </c>
      <c r="L68" s="27" t="s">
        <v>1</v>
      </c>
      <c r="M68" s="80">
        <v>809.40210819153401</v>
      </c>
      <c r="N68" s="80">
        <v>13.3814853165954</v>
      </c>
      <c r="O68" s="27" t="s">
        <v>1</v>
      </c>
      <c r="P68" s="27" t="s">
        <v>1</v>
      </c>
      <c r="Q68" s="80">
        <v>21216.945807251501</v>
      </c>
      <c r="R68" s="80">
        <v>459.47920388559101</v>
      </c>
      <c r="S68" s="29">
        <v>399.78059702402601</v>
      </c>
      <c r="T68" s="29">
        <v>26.825817812907498</v>
      </c>
      <c r="U68" s="80">
        <v>108795.815618191</v>
      </c>
      <c r="V68" s="80">
        <v>5891.3554042163096</v>
      </c>
      <c r="W68" s="80">
        <v>8.4030415260830001E-3</v>
      </c>
      <c r="X68" s="80">
        <v>4.9565671946149997E-3</v>
      </c>
      <c r="Y68" s="80">
        <v>2816.5268779067601</v>
      </c>
      <c r="Z68" s="80">
        <v>144.77863085087901</v>
      </c>
      <c r="AA68" s="80">
        <v>0.65693546009790105</v>
      </c>
      <c r="AB68" s="80">
        <v>0.18522993670047599</v>
      </c>
      <c r="AC68" s="80">
        <v>7.1345993147027997E-2</v>
      </c>
      <c r="AD68" s="80">
        <v>2.4941212569991E-2</v>
      </c>
      <c r="AE68" s="80">
        <v>0.32483289359407103</v>
      </c>
      <c r="AF68" s="80">
        <v>4.8937358967310003E-2</v>
      </c>
      <c r="AG68" s="80">
        <v>2.03348243799896</v>
      </c>
      <c r="AH68" s="80">
        <v>0.13639977756031599</v>
      </c>
      <c r="AI68" s="80">
        <v>2770.5522596420601</v>
      </c>
      <c r="AJ68" s="80">
        <v>18.063891317774701</v>
      </c>
      <c r="AK68" s="80">
        <v>875.339519209522</v>
      </c>
      <c r="AL68" s="80">
        <v>6.35267763857565</v>
      </c>
      <c r="AM68" s="80">
        <v>8.0019742452474105</v>
      </c>
      <c r="AN68" s="80">
        <v>9.6575696855121004E-2</v>
      </c>
      <c r="AO68" s="80">
        <v>3.4469729437570998E-2</v>
      </c>
      <c r="AP68" s="80">
        <v>2.35831987373E-3</v>
      </c>
    </row>
    <row r="69" spans="1:43" s="81" customFormat="1" ht="17.25" customHeight="1" x14ac:dyDescent="0.3">
      <c r="A69" s="79" t="s">
        <v>355</v>
      </c>
      <c r="B69" s="79" t="s">
        <v>101</v>
      </c>
      <c r="C69" s="82">
        <v>49.7154580489753</v>
      </c>
      <c r="D69" s="82">
        <v>0.50658173870656598</v>
      </c>
      <c r="E69" s="82">
        <v>1.8954180723938001E-2</v>
      </c>
      <c r="F69" s="82">
        <v>1.1016498865070001E-3</v>
      </c>
      <c r="G69" s="82">
        <v>-2.3441601524852002E-2</v>
      </c>
      <c r="H69" s="27" t="s">
        <v>1</v>
      </c>
      <c r="I69" s="27" t="s">
        <v>1</v>
      </c>
      <c r="J69" s="27" t="s">
        <v>1</v>
      </c>
      <c r="K69" s="27" t="s">
        <v>1</v>
      </c>
      <c r="L69" s="27" t="s">
        <v>1</v>
      </c>
      <c r="M69" s="80">
        <v>848.66795013354101</v>
      </c>
      <c r="N69" s="80">
        <v>13.122193294546101</v>
      </c>
      <c r="O69" s="27" t="s">
        <v>1</v>
      </c>
      <c r="P69" s="27" t="s">
        <v>1</v>
      </c>
      <c r="Q69" s="80">
        <v>21852.126597551502</v>
      </c>
      <c r="R69" s="80">
        <v>461.70569186511398</v>
      </c>
      <c r="S69" s="29">
        <v>448.10077632339301</v>
      </c>
      <c r="T69" s="29">
        <v>28.8522099958351</v>
      </c>
      <c r="U69" s="80">
        <v>110589.362398859</v>
      </c>
      <c r="V69" s="80">
        <v>5966.8279412092797</v>
      </c>
      <c r="W69" s="80">
        <v>9.1499206132119992E-3</v>
      </c>
      <c r="X69" s="80">
        <v>5.1680504877610004E-3</v>
      </c>
      <c r="Y69" s="80">
        <v>2940.2145111411501</v>
      </c>
      <c r="Z69" s="80">
        <v>149.43394244508801</v>
      </c>
      <c r="AA69" s="80">
        <v>0.77207078309336896</v>
      </c>
      <c r="AB69" s="80">
        <v>0.200845894821125</v>
      </c>
      <c r="AC69" s="80">
        <v>2.3425673106406999E-2</v>
      </c>
      <c r="AD69" s="80">
        <v>1.4272852921880999E-2</v>
      </c>
      <c r="AE69" s="80">
        <v>0.30777066778608497</v>
      </c>
      <c r="AF69" s="80">
        <v>4.7588541950288998E-2</v>
      </c>
      <c r="AG69" s="80">
        <v>1.9148746816943001</v>
      </c>
      <c r="AH69" s="80">
        <v>0.145018000504753</v>
      </c>
      <c r="AI69" s="80">
        <v>2841.2180706274398</v>
      </c>
      <c r="AJ69" s="80">
        <v>18.5246296146539</v>
      </c>
      <c r="AK69" s="80">
        <v>901.65480474419303</v>
      </c>
      <c r="AL69" s="80">
        <v>6.2565742652110199</v>
      </c>
      <c r="AM69" s="80">
        <v>8.1802792939594493</v>
      </c>
      <c r="AN69" s="80">
        <v>8.6863980925434001E-2</v>
      </c>
      <c r="AO69" s="80">
        <v>4.3726896547790002E-2</v>
      </c>
      <c r="AP69" s="80">
        <v>2.5561136392050002E-3</v>
      </c>
    </row>
    <row r="70" spans="1:43" s="81" customFormat="1" ht="17.25" customHeight="1" x14ac:dyDescent="0.3">
      <c r="A70" s="79" t="s">
        <v>356</v>
      </c>
      <c r="B70" s="79" t="s">
        <v>101</v>
      </c>
      <c r="C70" s="82">
        <v>49.032704663806499</v>
      </c>
      <c r="D70" s="82">
        <v>0.80018210981230398</v>
      </c>
      <c r="E70" s="82">
        <v>5.8497595898024002E-2</v>
      </c>
      <c r="F70" s="82">
        <v>3.6522824485189999E-3</v>
      </c>
      <c r="G70" s="82">
        <v>0.300101447284636</v>
      </c>
      <c r="H70" s="27" t="s">
        <v>1</v>
      </c>
      <c r="I70" s="27" t="s">
        <v>1</v>
      </c>
      <c r="J70" s="27" t="s">
        <v>1</v>
      </c>
      <c r="K70" s="27" t="s">
        <v>1</v>
      </c>
      <c r="L70" s="27" t="s">
        <v>1</v>
      </c>
      <c r="M70" s="80">
        <v>942.85731862861803</v>
      </c>
      <c r="N70" s="80">
        <v>15.6441876314128</v>
      </c>
      <c r="O70" s="27" t="s">
        <v>1</v>
      </c>
      <c r="P70" s="27" t="s">
        <v>1</v>
      </c>
      <c r="Q70" s="80">
        <v>31953.717131588801</v>
      </c>
      <c r="R70" s="80">
        <v>598.14193568749897</v>
      </c>
      <c r="S70" s="29">
        <v>538.51502813844604</v>
      </c>
      <c r="T70" s="29">
        <v>34.9764100386951</v>
      </c>
      <c r="U70" s="80">
        <v>116007.52484126</v>
      </c>
      <c r="V70" s="80">
        <v>6279.5253198399696</v>
      </c>
      <c r="W70" s="80" t="s">
        <v>109</v>
      </c>
      <c r="X70" s="80">
        <v>2.9056258660300001E-3</v>
      </c>
      <c r="Y70" s="80">
        <v>3126.30998347473</v>
      </c>
      <c r="Z70" s="80">
        <v>158.163368982034</v>
      </c>
      <c r="AA70" s="80">
        <v>0.83054592185769704</v>
      </c>
      <c r="AB70" s="80">
        <v>0.20458090772273499</v>
      </c>
      <c r="AC70" s="80">
        <v>3.5114822400893003E-2</v>
      </c>
      <c r="AD70" s="80">
        <v>1.7150674129866001E-2</v>
      </c>
      <c r="AE70" s="80">
        <v>0.331635570263623</v>
      </c>
      <c r="AF70" s="80">
        <v>4.8483647086508E-2</v>
      </c>
      <c r="AG70" s="80">
        <v>2.22609806846474</v>
      </c>
      <c r="AH70" s="80">
        <v>0.13735004525445099</v>
      </c>
      <c r="AI70" s="80">
        <v>1093.03327342329</v>
      </c>
      <c r="AJ70" s="80">
        <v>9.0483557790390901</v>
      </c>
      <c r="AK70" s="80">
        <v>292.39268956066297</v>
      </c>
      <c r="AL70" s="80">
        <v>2.0289101407939398</v>
      </c>
      <c r="AM70" s="80">
        <v>2.6899283629388702</v>
      </c>
      <c r="AN70" s="80">
        <v>4.9245941784590998E-2</v>
      </c>
      <c r="AO70" s="80">
        <v>4.4404536392205998E-2</v>
      </c>
      <c r="AP70" s="80">
        <v>2.6073740312520001E-3</v>
      </c>
    </row>
    <row r="71" spans="1:43" s="81" customFormat="1" ht="17.25" customHeight="1" x14ac:dyDescent="0.3">
      <c r="A71" s="79" t="s">
        <v>357</v>
      </c>
      <c r="B71" s="79" t="s">
        <v>101</v>
      </c>
      <c r="C71" s="82">
        <v>46.8967605651874</v>
      </c>
      <c r="D71" s="82">
        <v>1.26326275084005</v>
      </c>
      <c r="E71" s="82">
        <v>0.268458197115235</v>
      </c>
      <c r="F71" s="82">
        <v>1.6373740381664999E-2</v>
      </c>
      <c r="G71" s="82">
        <v>0.429455076685957</v>
      </c>
      <c r="H71" s="27" t="s">
        <v>1</v>
      </c>
      <c r="I71" s="27" t="s">
        <v>1</v>
      </c>
      <c r="J71" s="27" t="s">
        <v>1</v>
      </c>
      <c r="K71" s="27" t="s">
        <v>1</v>
      </c>
      <c r="L71" s="27" t="s">
        <v>1</v>
      </c>
      <c r="M71" s="80">
        <v>912.45755206823901</v>
      </c>
      <c r="N71" s="80">
        <v>14.2204293348963</v>
      </c>
      <c r="O71" s="27" t="s">
        <v>1</v>
      </c>
      <c r="P71" s="27" t="s">
        <v>1</v>
      </c>
      <c r="Q71" s="80">
        <v>34178.029923458198</v>
      </c>
      <c r="R71" s="80">
        <v>617.09328476445205</v>
      </c>
      <c r="S71" s="29">
        <v>615.17214662152105</v>
      </c>
      <c r="T71" s="29">
        <v>38.8807797446254</v>
      </c>
      <c r="U71" s="80">
        <v>122683.55594456699</v>
      </c>
      <c r="V71" s="80">
        <v>6619.3678456772304</v>
      </c>
      <c r="W71" s="80">
        <v>1.1592160290693E-2</v>
      </c>
      <c r="X71" s="80">
        <v>5.8439803244969999E-3</v>
      </c>
      <c r="Y71" s="80">
        <v>2688.30614927127</v>
      </c>
      <c r="Z71" s="80">
        <v>137.86455589211701</v>
      </c>
      <c r="AA71" s="80">
        <v>0.72818849483360104</v>
      </c>
      <c r="AB71" s="80">
        <v>0.196015865800241</v>
      </c>
      <c r="AC71" s="80">
        <v>4.9981266069070003E-2</v>
      </c>
      <c r="AD71" s="80">
        <v>2.0953832613773E-2</v>
      </c>
      <c r="AE71" s="80">
        <v>0.41921758206744097</v>
      </c>
      <c r="AF71" s="80">
        <v>5.5801023327681998E-2</v>
      </c>
      <c r="AG71" s="80">
        <v>3.6731937688482801</v>
      </c>
      <c r="AH71" s="80">
        <v>0.18950444418221199</v>
      </c>
      <c r="AI71" s="80">
        <v>448.38323650691501</v>
      </c>
      <c r="AJ71" s="80">
        <v>2.9234409944028199</v>
      </c>
      <c r="AK71" s="80">
        <v>102.18560612021599</v>
      </c>
      <c r="AL71" s="80">
        <v>0.70906496606327496</v>
      </c>
      <c r="AM71" s="80">
        <v>0.98391256107777803</v>
      </c>
      <c r="AN71" s="80">
        <v>3.0177289842407001E-2</v>
      </c>
      <c r="AO71" s="80">
        <v>7.4606467119117004E-2</v>
      </c>
      <c r="AP71" s="80">
        <v>4.0829030240679999E-3</v>
      </c>
    </row>
    <row r="72" spans="1:43" s="81" customFormat="1" ht="17.25" customHeight="1" x14ac:dyDescent="0.3">
      <c r="A72" s="79" t="s">
        <v>358</v>
      </c>
      <c r="B72" s="79" t="s">
        <v>101</v>
      </c>
      <c r="C72" s="82">
        <v>42.845241288407401</v>
      </c>
      <c r="D72" s="82">
        <v>0.75850686137951295</v>
      </c>
      <c r="E72" s="82">
        <v>0.46946823757162398</v>
      </c>
      <c r="F72" s="82">
        <v>1.2834855393536E-2</v>
      </c>
      <c r="G72" s="82">
        <v>0.53642753825106804</v>
      </c>
      <c r="H72" s="27" t="s">
        <v>1</v>
      </c>
      <c r="I72" s="27" t="s">
        <v>1</v>
      </c>
      <c r="J72" s="27" t="s">
        <v>1</v>
      </c>
      <c r="K72" s="27" t="s">
        <v>1</v>
      </c>
      <c r="L72" s="27" t="s">
        <v>1</v>
      </c>
      <c r="M72" s="80">
        <v>13.996180632753401</v>
      </c>
      <c r="N72" s="80">
        <v>0.77269505502463898</v>
      </c>
      <c r="O72" s="27" t="s">
        <v>1</v>
      </c>
      <c r="P72" s="27" t="s">
        <v>1</v>
      </c>
      <c r="Q72" s="80">
        <v>10470.3955144105</v>
      </c>
      <c r="R72" s="80">
        <v>404.59048649389001</v>
      </c>
      <c r="S72" s="29">
        <v>193.46213252353601</v>
      </c>
      <c r="T72" s="29">
        <v>17.174059183073702</v>
      </c>
      <c r="U72" s="80">
        <v>58963.792756636503</v>
      </c>
      <c r="V72" s="80">
        <v>3259.1704725422601</v>
      </c>
      <c r="W72" s="80">
        <v>5.8204458625519999E-3</v>
      </c>
      <c r="X72" s="80">
        <v>6.0534192518790003E-3</v>
      </c>
      <c r="Y72" s="80">
        <v>2933.1405645219502</v>
      </c>
      <c r="Z72" s="80">
        <v>154.59281082912</v>
      </c>
      <c r="AA72" s="80">
        <v>4.1455174008288402</v>
      </c>
      <c r="AB72" s="80">
        <v>0.69232798639169701</v>
      </c>
      <c r="AC72" s="80">
        <v>1.3050731874093001E-2</v>
      </c>
      <c r="AD72" s="80">
        <v>1.5627934471256998E-2</v>
      </c>
      <c r="AE72" s="80">
        <v>0.57310617361237504</v>
      </c>
      <c r="AF72" s="80">
        <v>9.5049560256707993E-2</v>
      </c>
      <c r="AG72" s="80">
        <v>4.1998441234054003</v>
      </c>
      <c r="AH72" s="80">
        <v>0.291489590768583</v>
      </c>
      <c r="AI72" s="80">
        <v>2195.0359841658501</v>
      </c>
      <c r="AJ72" s="80">
        <v>18.4644065548481</v>
      </c>
      <c r="AK72" s="80">
        <v>476.73617624565901</v>
      </c>
      <c r="AL72" s="80">
        <v>4.1377366085481704</v>
      </c>
      <c r="AM72" s="80">
        <v>5.0256138763853597</v>
      </c>
      <c r="AN72" s="80">
        <v>0.111217314622732</v>
      </c>
      <c r="AO72" s="80">
        <v>0.66423525711814102</v>
      </c>
      <c r="AP72" s="80">
        <v>1.4457250284770001E-2</v>
      </c>
    </row>
    <row r="73" spans="1:43" s="81" customFormat="1" ht="17.25" customHeight="1" x14ac:dyDescent="0.3">
      <c r="A73" s="79" t="s">
        <v>359</v>
      </c>
      <c r="B73" s="79" t="s">
        <v>101</v>
      </c>
      <c r="C73" s="82">
        <v>41.272944341457197</v>
      </c>
      <c r="D73" s="82">
        <v>0.704943840506984</v>
      </c>
      <c r="E73" s="82">
        <v>0.51138703678479003</v>
      </c>
      <c r="F73" s="82">
        <v>1.312325020173E-2</v>
      </c>
      <c r="G73" s="82">
        <v>0.29197270667688102</v>
      </c>
      <c r="H73" s="27" t="s">
        <v>1</v>
      </c>
      <c r="I73" s="27" t="s">
        <v>1</v>
      </c>
      <c r="J73" s="27" t="s">
        <v>1</v>
      </c>
      <c r="K73" s="27" t="s">
        <v>1</v>
      </c>
      <c r="L73" s="27" t="s">
        <v>1</v>
      </c>
      <c r="M73" s="80">
        <v>6.2587454128973201</v>
      </c>
      <c r="N73" s="80">
        <v>0.43953469495004399</v>
      </c>
      <c r="O73" s="27" t="s">
        <v>1</v>
      </c>
      <c r="P73" s="27" t="s">
        <v>1</v>
      </c>
      <c r="Q73" s="80">
        <v>11496.745884539499</v>
      </c>
      <c r="R73" s="80">
        <v>355.31645651401402</v>
      </c>
      <c r="S73" s="29">
        <v>225.588480776556</v>
      </c>
      <c r="T73" s="29">
        <v>19.130606136510501</v>
      </c>
      <c r="U73" s="80">
        <v>58664.897939893199</v>
      </c>
      <c r="V73" s="80">
        <v>3196.2416718503</v>
      </c>
      <c r="W73" s="80">
        <v>2.7607847102340002E-3</v>
      </c>
      <c r="X73" s="80">
        <v>4.2372001850470003E-3</v>
      </c>
      <c r="Y73" s="80">
        <v>3246.1751139922899</v>
      </c>
      <c r="Z73" s="80">
        <v>171.43675598563999</v>
      </c>
      <c r="AA73" s="80">
        <v>4.6014987293967602</v>
      </c>
      <c r="AB73" s="80">
        <v>0.74222301463663698</v>
      </c>
      <c r="AC73" s="80">
        <v>3.7640072416204998E-2</v>
      </c>
      <c r="AD73" s="80">
        <v>2.6977494433953999E-2</v>
      </c>
      <c r="AE73" s="80">
        <v>0.76334044595429595</v>
      </c>
      <c r="AF73" s="80">
        <v>0.11153611856531601</v>
      </c>
      <c r="AG73" s="80">
        <v>6.5292664407710204</v>
      </c>
      <c r="AH73" s="80">
        <v>0.384215954945685</v>
      </c>
      <c r="AI73" s="80">
        <v>2355.9774892288801</v>
      </c>
      <c r="AJ73" s="80">
        <v>17.7225195397824</v>
      </c>
      <c r="AK73" s="80">
        <v>511.99468984138798</v>
      </c>
      <c r="AL73" s="80">
        <v>4.6376531125313001</v>
      </c>
      <c r="AM73" s="80">
        <v>5.5987928275748802</v>
      </c>
      <c r="AN73" s="80">
        <v>0.101586928038279</v>
      </c>
      <c r="AO73" s="80">
        <v>0.80800566099734505</v>
      </c>
      <c r="AP73" s="80">
        <v>1.9513558928755999E-2</v>
      </c>
    </row>
    <row r="74" spans="1:43" s="81" customFormat="1" ht="17.25" customHeight="1" x14ac:dyDescent="0.3">
      <c r="A74" s="79" t="s">
        <v>360</v>
      </c>
      <c r="B74" s="79" t="s">
        <v>101</v>
      </c>
      <c r="C74" s="82">
        <v>42.5936620670183</v>
      </c>
      <c r="D74" s="82">
        <v>0.74462585623870203</v>
      </c>
      <c r="E74" s="82">
        <v>0.49372952672520698</v>
      </c>
      <c r="F74" s="82">
        <v>1.3113576183211999E-2</v>
      </c>
      <c r="G74" s="82">
        <v>0.36813638779965502</v>
      </c>
      <c r="H74" s="27" t="s">
        <v>1</v>
      </c>
      <c r="I74" s="27" t="s">
        <v>1</v>
      </c>
      <c r="J74" s="27" t="s">
        <v>1</v>
      </c>
      <c r="K74" s="27" t="s">
        <v>1</v>
      </c>
      <c r="L74" s="27" t="s">
        <v>1</v>
      </c>
      <c r="M74" s="80">
        <v>6.7479273970297298</v>
      </c>
      <c r="N74" s="80">
        <v>0.42805153019120401</v>
      </c>
      <c r="O74" s="27" t="s">
        <v>1</v>
      </c>
      <c r="P74" s="27" t="s">
        <v>1</v>
      </c>
      <c r="Q74" s="80">
        <v>11245.6508248506</v>
      </c>
      <c r="R74" s="80">
        <v>362.44047912832798</v>
      </c>
      <c r="S74" s="29">
        <v>219.80699892201099</v>
      </c>
      <c r="T74" s="29">
        <v>20.800135050047501</v>
      </c>
      <c r="U74" s="80">
        <v>58595.862073113603</v>
      </c>
      <c r="V74" s="80">
        <v>3243.7652709036502</v>
      </c>
      <c r="W74" s="80">
        <v>1.8462319990793001E-2</v>
      </c>
      <c r="X74" s="80">
        <v>1.0796427980128E-2</v>
      </c>
      <c r="Y74" s="80">
        <v>3071.7192457077499</v>
      </c>
      <c r="Z74" s="80">
        <v>159.57350158710099</v>
      </c>
      <c r="AA74" s="80">
        <v>3.8206119464463102</v>
      </c>
      <c r="AB74" s="80">
        <v>0.66484222648660396</v>
      </c>
      <c r="AC74" s="80">
        <v>3.1845432755281997E-2</v>
      </c>
      <c r="AD74" s="80">
        <v>2.4446229422319998E-2</v>
      </c>
      <c r="AE74" s="80">
        <v>0.79418331208839599</v>
      </c>
      <c r="AF74" s="80">
        <v>0.11209608800175901</v>
      </c>
      <c r="AG74" s="80">
        <v>5.6954120088431299</v>
      </c>
      <c r="AH74" s="80">
        <v>0.35436499600424398</v>
      </c>
      <c r="AI74" s="80">
        <v>2254.6936490860799</v>
      </c>
      <c r="AJ74" s="80">
        <v>18.1682506730235</v>
      </c>
      <c r="AK74" s="80">
        <v>488.13172340887098</v>
      </c>
      <c r="AL74" s="80">
        <v>4.34940643786162</v>
      </c>
      <c r="AM74" s="80">
        <v>5.1696545053269896</v>
      </c>
      <c r="AN74" s="80">
        <v>9.4147235933495999E-2</v>
      </c>
      <c r="AO74" s="80">
        <v>0.72086465433406499</v>
      </c>
      <c r="AP74" s="80">
        <v>1.6440388538140002E-2</v>
      </c>
    </row>
    <row r="75" spans="1:43" s="81" customFormat="1" ht="17.25" customHeight="1" x14ac:dyDescent="0.3">
      <c r="A75" s="79" t="s">
        <v>361</v>
      </c>
      <c r="B75" s="79" t="s">
        <v>101</v>
      </c>
      <c r="C75" s="82">
        <v>42.1778739819378</v>
      </c>
      <c r="D75" s="82">
        <v>0.74639388742725898</v>
      </c>
      <c r="E75" s="82">
        <v>0.54287619723985703</v>
      </c>
      <c r="F75" s="82">
        <v>1.4226608197687E-2</v>
      </c>
      <c r="G75" s="82">
        <v>0.43859988965407298</v>
      </c>
      <c r="H75" s="27" t="s">
        <v>1</v>
      </c>
      <c r="I75" s="27" t="s">
        <v>1</v>
      </c>
      <c r="J75" s="27" t="s">
        <v>1</v>
      </c>
      <c r="K75" s="27" t="s">
        <v>1</v>
      </c>
      <c r="L75" s="27" t="s">
        <v>1</v>
      </c>
      <c r="M75" s="80">
        <v>270.92164502443302</v>
      </c>
      <c r="N75" s="80">
        <v>13.3475451430646</v>
      </c>
      <c r="O75" s="27" t="s">
        <v>1</v>
      </c>
      <c r="P75" s="27" t="s">
        <v>1</v>
      </c>
      <c r="Q75" s="80">
        <v>10945.828428548901</v>
      </c>
      <c r="R75" s="80">
        <v>372.28372978097798</v>
      </c>
      <c r="S75" s="29">
        <v>216.20348519348099</v>
      </c>
      <c r="T75" s="29">
        <v>18.504801279247999</v>
      </c>
      <c r="U75" s="80">
        <v>59304.483080404498</v>
      </c>
      <c r="V75" s="80">
        <v>3227.0109672718299</v>
      </c>
      <c r="W75" s="80">
        <v>0.55554728577023405</v>
      </c>
      <c r="X75" s="80">
        <v>6.0309303823647999E-2</v>
      </c>
      <c r="Y75" s="80">
        <v>3037.9984728036202</v>
      </c>
      <c r="Z75" s="80">
        <v>157.17581910011501</v>
      </c>
      <c r="AA75" s="80">
        <v>4.2677732088301399</v>
      </c>
      <c r="AB75" s="80">
        <v>0.71509663255191602</v>
      </c>
      <c r="AC75" s="80">
        <v>0.154031589808104</v>
      </c>
      <c r="AD75" s="80">
        <v>5.4685560224541997E-2</v>
      </c>
      <c r="AE75" s="80">
        <v>0.76332883483873404</v>
      </c>
      <c r="AF75" s="80">
        <v>0.11168155887651</v>
      </c>
      <c r="AG75" s="80">
        <v>5.2091144713709596</v>
      </c>
      <c r="AH75" s="80">
        <v>0.33033376171837903</v>
      </c>
      <c r="AI75" s="80">
        <v>2242.4732428877501</v>
      </c>
      <c r="AJ75" s="80">
        <v>15.810876000678199</v>
      </c>
      <c r="AK75" s="80">
        <v>486.57475854325298</v>
      </c>
      <c r="AL75" s="80">
        <v>3.9506804104478301</v>
      </c>
      <c r="AM75" s="80">
        <v>5.2037853157673002</v>
      </c>
      <c r="AN75" s="80">
        <v>0.105805098074363</v>
      </c>
      <c r="AO75" s="80">
        <v>0.796922765476198</v>
      </c>
      <c r="AP75" s="80">
        <v>1.620653986949E-2</v>
      </c>
    </row>
    <row r="76" spans="1:43" s="81" customFormat="1" ht="17.25" customHeight="1" x14ac:dyDescent="0.3">
      <c r="A76" s="79" t="s">
        <v>362</v>
      </c>
      <c r="B76" s="79" t="s">
        <v>101</v>
      </c>
      <c r="C76" s="82">
        <v>42.898125038616598</v>
      </c>
      <c r="D76" s="82">
        <v>0.76846923934867295</v>
      </c>
      <c r="E76" s="82">
        <v>0.51337890510989603</v>
      </c>
      <c r="F76" s="82">
        <v>1.3841454661785E-2</v>
      </c>
      <c r="G76" s="82">
        <v>0.56539134716932504</v>
      </c>
      <c r="H76" s="27" t="s">
        <v>1</v>
      </c>
      <c r="I76" s="27" t="s">
        <v>1</v>
      </c>
      <c r="J76" s="27" t="s">
        <v>1</v>
      </c>
      <c r="K76" s="27" t="s">
        <v>1</v>
      </c>
      <c r="L76" s="27" t="s">
        <v>1</v>
      </c>
      <c r="M76" s="80">
        <v>15.723229453162</v>
      </c>
      <c r="N76" s="80">
        <v>1.3169898838198999</v>
      </c>
      <c r="O76" s="27" t="s">
        <v>1</v>
      </c>
      <c r="P76" s="27" t="s">
        <v>1</v>
      </c>
      <c r="Q76" s="80">
        <v>11211.2195635515</v>
      </c>
      <c r="R76" s="80">
        <v>347.99294304394402</v>
      </c>
      <c r="S76" s="80">
        <v>209.90308008759899</v>
      </c>
      <c r="T76" s="80">
        <v>18.1335313468118</v>
      </c>
      <c r="U76" s="80">
        <v>59323.604022884603</v>
      </c>
      <c r="V76" s="80">
        <v>3254.6359181016601</v>
      </c>
      <c r="W76" s="80">
        <v>4.6074480417265001E-2</v>
      </c>
      <c r="X76" s="80">
        <v>1.7194590190309E-2</v>
      </c>
      <c r="Y76" s="80">
        <v>3007.06830511526</v>
      </c>
      <c r="Z76" s="80">
        <v>157.511785467485</v>
      </c>
      <c r="AA76" s="80">
        <v>4.3696439724664096</v>
      </c>
      <c r="AB76" s="80">
        <v>0.718086106860784</v>
      </c>
      <c r="AC76" s="80">
        <v>0.12765627894217099</v>
      </c>
      <c r="AD76" s="80">
        <v>4.9362914330938999E-2</v>
      </c>
      <c r="AE76" s="80">
        <v>0.66661963933123303</v>
      </c>
      <c r="AF76" s="80">
        <v>0.10347212722922799</v>
      </c>
      <c r="AG76" s="80">
        <v>5.1337599143511303</v>
      </c>
      <c r="AH76" s="80">
        <v>0.36943944118830602</v>
      </c>
      <c r="AI76" s="80">
        <v>2198.6429633497</v>
      </c>
      <c r="AJ76" s="80">
        <v>15.501844391472099</v>
      </c>
      <c r="AK76" s="80">
        <v>473.94642765857998</v>
      </c>
      <c r="AL76" s="80">
        <v>3.85920552257824</v>
      </c>
      <c r="AM76" s="80">
        <v>4.9824193599137896</v>
      </c>
      <c r="AN76" s="80">
        <v>0.102010640305992</v>
      </c>
      <c r="AO76" s="80">
        <v>0.72217411535838105</v>
      </c>
      <c r="AP76" s="80">
        <v>1.5250223402651E-2</v>
      </c>
    </row>
    <row r="77" spans="1:43" s="81" customFormat="1" ht="17.25" customHeight="1" x14ac:dyDescent="0.3">
      <c r="A77" s="79" t="s">
        <v>363</v>
      </c>
      <c r="B77" s="79" t="s">
        <v>101</v>
      </c>
      <c r="C77" s="82">
        <v>37.465560502469501</v>
      </c>
      <c r="D77" s="82">
        <v>0.89532972009662204</v>
      </c>
      <c r="E77" s="82">
        <v>0.84047941618650501</v>
      </c>
      <c r="F77" s="82">
        <v>3.1921078446278998E-2</v>
      </c>
      <c r="G77" s="82">
        <v>0.54251419191894901</v>
      </c>
      <c r="H77" s="27" t="s">
        <v>1</v>
      </c>
      <c r="I77" s="27" t="s">
        <v>1</v>
      </c>
      <c r="J77" s="27" t="s">
        <v>1</v>
      </c>
      <c r="K77" s="27" t="s">
        <v>1</v>
      </c>
      <c r="L77" s="27" t="s">
        <v>1</v>
      </c>
      <c r="M77" s="80">
        <v>48.945687999332499</v>
      </c>
      <c r="N77" s="80">
        <v>5.9726584084930003</v>
      </c>
      <c r="O77" s="27" t="s">
        <v>1</v>
      </c>
      <c r="P77" s="27" t="s">
        <v>1</v>
      </c>
      <c r="Q77" s="80">
        <v>10022.5843227283</v>
      </c>
      <c r="R77" s="80">
        <v>396.68125139404998</v>
      </c>
      <c r="S77" s="29">
        <v>147.50064291540099</v>
      </c>
      <c r="T77" s="29">
        <v>15.1514984013609</v>
      </c>
      <c r="U77" s="80">
        <v>59736.7278824846</v>
      </c>
      <c r="V77" s="80">
        <v>3283.4679886725999</v>
      </c>
      <c r="W77" s="80">
        <v>0.108069447295147</v>
      </c>
      <c r="X77" s="80">
        <v>2.6081292299690001E-2</v>
      </c>
      <c r="Y77" s="80">
        <v>2651.85021949169</v>
      </c>
      <c r="Z77" s="80">
        <v>141.413381503934</v>
      </c>
      <c r="AA77" s="80">
        <v>4.5868851710752896</v>
      </c>
      <c r="AB77" s="80">
        <v>0.72671999399456999</v>
      </c>
      <c r="AC77" s="80">
        <v>0.158136967711102</v>
      </c>
      <c r="AD77" s="80">
        <v>5.4456895307491003E-2</v>
      </c>
      <c r="AE77" s="80">
        <v>0.59474454184138204</v>
      </c>
      <c r="AF77" s="80">
        <v>9.6995191902955996E-2</v>
      </c>
      <c r="AG77" s="80">
        <v>3.9516896536496899</v>
      </c>
      <c r="AH77" s="80">
        <v>0.27782917249385197</v>
      </c>
      <c r="AI77" s="80">
        <v>1172.2781741322201</v>
      </c>
      <c r="AJ77" s="80">
        <v>10.9525267314117</v>
      </c>
      <c r="AK77" s="80">
        <v>222.72270926296699</v>
      </c>
      <c r="AL77" s="80">
        <v>2.0648002262731699</v>
      </c>
      <c r="AM77" s="80">
        <v>2.6803203908419202</v>
      </c>
      <c r="AN77" s="80">
        <v>7.4530659011184996E-2</v>
      </c>
      <c r="AO77" s="80">
        <v>0.63636976157449099</v>
      </c>
      <c r="AP77" s="80">
        <v>1.8749212966361999E-2</v>
      </c>
      <c r="AQ77" s="83" t="e">
        <f>MIN(#REF!,#REF!,#REF!,#REF!,#REF!,#REF!,#REF!,#REF!)</f>
        <v>#REF!</v>
      </c>
    </row>
    <row r="78" spans="1:43" s="81" customFormat="1" ht="17.25" customHeight="1" x14ac:dyDescent="0.3">
      <c r="A78" s="79" t="s">
        <v>364</v>
      </c>
      <c r="B78" s="79" t="s">
        <v>101</v>
      </c>
      <c r="C78" s="82">
        <v>42.3024773253196</v>
      </c>
      <c r="D78" s="82">
        <v>0.76815167708603205</v>
      </c>
      <c r="E78" s="82">
        <v>0.53088234302058601</v>
      </c>
      <c r="F78" s="82">
        <v>1.4374997989006001E-2</v>
      </c>
      <c r="G78" s="82">
        <v>0.22859176011955501</v>
      </c>
      <c r="H78" s="27" t="s">
        <v>1</v>
      </c>
      <c r="I78" s="27" t="s">
        <v>1</v>
      </c>
      <c r="J78" s="27" t="s">
        <v>1</v>
      </c>
      <c r="K78" s="27" t="s">
        <v>1</v>
      </c>
      <c r="L78" s="27" t="s">
        <v>1</v>
      </c>
      <c r="M78" s="80">
        <v>7.2428763295827796</v>
      </c>
      <c r="N78" s="80">
        <v>0.44160013523833402</v>
      </c>
      <c r="O78" s="27" t="s">
        <v>1</v>
      </c>
      <c r="P78" s="27" t="s">
        <v>1</v>
      </c>
      <c r="Q78" s="80">
        <v>11018.7876234788</v>
      </c>
      <c r="R78" s="80">
        <v>388.82149943826897</v>
      </c>
      <c r="S78" s="29">
        <v>208.06027153631001</v>
      </c>
      <c r="T78" s="29">
        <v>18.026274167951001</v>
      </c>
      <c r="U78" s="80">
        <v>58454.143411458797</v>
      </c>
      <c r="V78" s="80">
        <v>3201.9231961846499</v>
      </c>
      <c r="W78" s="80">
        <v>14.4203350197057</v>
      </c>
      <c r="X78" s="80">
        <v>0.31847779290793798</v>
      </c>
      <c r="Y78" s="80">
        <v>2967.8689945541601</v>
      </c>
      <c r="Z78" s="80">
        <v>153.73390520273799</v>
      </c>
      <c r="AA78" s="80">
        <v>3.8491531085530002</v>
      </c>
      <c r="AB78" s="80">
        <v>0.66980851108869299</v>
      </c>
      <c r="AC78" s="80">
        <v>4.1832540537453E-2</v>
      </c>
      <c r="AD78" s="80">
        <v>2.8236170077163999E-2</v>
      </c>
      <c r="AE78" s="80">
        <v>0.81674972657745903</v>
      </c>
      <c r="AF78" s="80">
        <v>0.114654796920737</v>
      </c>
      <c r="AG78" s="80">
        <v>5.2057372734076299</v>
      </c>
      <c r="AH78" s="80">
        <v>0.342531069103577</v>
      </c>
      <c r="AI78" s="80">
        <v>2105.1587576349102</v>
      </c>
      <c r="AJ78" s="80">
        <v>14.842720725552599</v>
      </c>
      <c r="AK78" s="80">
        <v>453.57588110582401</v>
      </c>
      <c r="AL78" s="80">
        <v>3.68275032083708</v>
      </c>
      <c r="AM78" s="80">
        <v>4.8471671448994798</v>
      </c>
      <c r="AN78" s="80">
        <v>9.1334408191400998E-2</v>
      </c>
      <c r="AO78" s="80">
        <v>0.72523394004518604</v>
      </c>
      <c r="AP78" s="80">
        <v>1.7194004298388001E-2</v>
      </c>
      <c r="AQ78" s="83" t="e">
        <f>MAX(#REF!,#REF!,#REF!,#REF!,#REF!,#REF!,#REF!,#REF!)</f>
        <v>#REF!</v>
      </c>
    </row>
    <row r="79" spans="1:43" s="81" customFormat="1" ht="17.25" customHeight="1" x14ac:dyDescent="0.3">
      <c r="A79" s="79" t="s">
        <v>365</v>
      </c>
      <c r="B79" s="79" t="s">
        <v>101</v>
      </c>
      <c r="C79" s="82">
        <v>42.452110675296403</v>
      </c>
      <c r="D79" s="82">
        <v>0.723793130700082</v>
      </c>
      <c r="E79" s="82">
        <v>0.47408462148842401</v>
      </c>
      <c r="F79" s="82">
        <v>1.2415022554035E-2</v>
      </c>
      <c r="G79" s="82">
        <v>0.48807886305018899</v>
      </c>
      <c r="H79" s="27" t="s">
        <v>1</v>
      </c>
      <c r="I79" s="27" t="s">
        <v>1</v>
      </c>
      <c r="J79" s="27" t="s">
        <v>1</v>
      </c>
      <c r="K79" s="27" t="s">
        <v>1</v>
      </c>
      <c r="L79" s="27" t="s">
        <v>1</v>
      </c>
      <c r="M79" s="80">
        <v>6.1297127545726298</v>
      </c>
      <c r="N79" s="80">
        <v>0.419711419606352</v>
      </c>
      <c r="O79" s="27" t="s">
        <v>1</v>
      </c>
      <c r="P79" s="27" t="s">
        <v>1</v>
      </c>
      <c r="Q79" s="80">
        <v>10900.343985547101</v>
      </c>
      <c r="R79" s="80">
        <v>358.13149397320399</v>
      </c>
      <c r="S79" s="29">
        <v>211.88944523978699</v>
      </c>
      <c r="T79" s="29">
        <v>19.5584568123511</v>
      </c>
      <c r="U79" s="80">
        <v>56866.596934963301</v>
      </c>
      <c r="V79" s="80">
        <v>3180.5905314933598</v>
      </c>
      <c r="W79" s="80">
        <v>6.7862631429379998E-3</v>
      </c>
      <c r="X79" s="80">
        <v>6.3937078094819999E-3</v>
      </c>
      <c r="Y79" s="80">
        <v>2949.82583733821</v>
      </c>
      <c r="Z79" s="80">
        <v>158.54106207534801</v>
      </c>
      <c r="AA79" s="80">
        <v>4.6137760479638796</v>
      </c>
      <c r="AB79" s="80">
        <v>0.71644176506605495</v>
      </c>
      <c r="AC79" s="80">
        <v>2.5907228816844999E-2</v>
      </c>
      <c r="AD79" s="80">
        <v>2.1535147026766E-2</v>
      </c>
      <c r="AE79" s="80">
        <v>0.70098563916937595</v>
      </c>
      <c r="AF79" s="80">
        <v>0.102833549826907</v>
      </c>
      <c r="AG79" s="80">
        <v>4.8774419284588104</v>
      </c>
      <c r="AH79" s="80">
        <v>0.30539148880014799</v>
      </c>
      <c r="AI79" s="80">
        <v>2253.4275597751698</v>
      </c>
      <c r="AJ79" s="80">
        <v>27.147074105980501</v>
      </c>
      <c r="AK79" s="80">
        <v>489.62578420855903</v>
      </c>
      <c r="AL79" s="80">
        <v>6.1282940564202599</v>
      </c>
      <c r="AM79" s="80">
        <v>5.2012233804896901</v>
      </c>
      <c r="AN79" s="80">
        <v>0.101945001339299</v>
      </c>
      <c r="AO79" s="80">
        <v>0.69596815346707097</v>
      </c>
      <c r="AP79" s="80">
        <v>1.6150391276904999E-2</v>
      </c>
      <c r="AQ79" s="84"/>
    </row>
    <row r="80" spans="1:43" s="81" customFormat="1" ht="17.25" customHeight="1" x14ac:dyDescent="0.3">
      <c r="A80" s="79" t="s">
        <v>366</v>
      </c>
      <c r="B80" s="79" t="s">
        <v>101</v>
      </c>
      <c r="C80" s="82">
        <v>37.571510543153799</v>
      </c>
      <c r="D80" s="82">
        <v>0.87831133825156904</v>
      </c>
      <c r="E80" s="82">
        <v>0.88791402804940101</v>
      </c>
      <c r="F80" s="82">
        <v>2.7508334482444E-2</v>
      </c>
      <c r="G80" s="82">
        <v>0.45583242745559999</v>
      </c>
      <c r="H80" s="27" t="s">
        <v>1</v>
      </c>
      <c r="I80" s="27" t="s">
        <v>1</v>
      </c>
      <c r="J80" s="27" t="s">
        <v>1</v>
      </c>
      <c r="K80" s="27" t="s">
        <v>1</v>
      </c>
      <c r="L80" s="27" t="s">
        <v>1</v>
      </c>
      <c r="M80" s="80">
        <v>20.495409149581601</v>
      </c>
      <c r="N80" s="80">
        <v>0.75235278419676999</v>
      </c>
      <c r="O80" s="27" t="s">
        <v>1</v>
      </c>
      <c r="P80" s="27" t="s">
        <v>1</v>
      </c>
      <c r="Q80" s="80">
        <v>9909.27568178414</v>
      </c>
      <c r="R80" s="80">
        <v>344.24012941853198</v>
      </c>
      <c r="S80" s="29">
        <v>130.82708352365</v>
      </c>
      <c r="T80" s="29">
        <v>12.9192536890056</v>
      </c>
      <c r="U80" s="80">
        <v>62074.245982397602</v>
      </c>
      <c r="V80" s="80">
        <v>3384.5267991322698</v>
      </c>
      <c r="W80" s="80" t="s">
        <v>108</v>
      </c>
      <c r="X80" s="80">
        <v>3.3485730052690002E-3</v>
      </c>
      <c r="Y80" s="80">
        <v>2951.2033311547798</v>
      </c>
      <c r="Z80" s="80">
        <v>154.15448438469599</v>
      </c>
      <c r="AA80" s="80">
        <v>4.2415996688278899</v>
      </c>
      <c r="AB80" s="80">
        <v>0.71071368046511696</v>
      </c>
      <c r="AC80" s="80">
        <v>2.3220336850225998E-2</v>
      </c>
      <c r="AD80" s="80">
        <v>2.1235220710923999E-2</v>
      </c>
      <c r="AE80" s="80">
        <v>0.366184527285835</v>
      </c>
      <c r="AF80" s="80">
        <v>7.6898252624818003E-2</v>
      </c>
      <c r="AG80" s="80">
        <v>3.5832458423628699</v>
      </c>
      <c r="AH80" s="80">
        <v>0.26206567023046901</v>
      </c>
      <c r="AI80" s="80">
        <v>1276.2948080911599</v>
      </c>
      <c r="AJ80" s="80">
        <v>10.0396914918287</v>
      </c>
      <c r="AK80" s="80">
        <v>241.78971485312201</v>
      </c>
      <c r="AL80" s="80">
        <v>2.1928074211071702</v>
      </c>
      <c r="AM80" s="80">
        <v>2.9063286284633398</v>
      </c>
      <c r="AN80" s="80">
        <v>6.9514644678215998E-2</v>
      </c>
      <c r="AO80" s="80">
        <v>0.72707431824538005</v>
      </c>
      <c r="AP80" s="80">
        <v>1.5473281246128E-2</v>
      </c>
      <c r="AQ80" s="84"/>
    </row>
    <row r="81" spans="1:43" s="81" customFormat="1" ht="17.25" customHeight="1" x14ac:dyDescent="0.3">
      <c r="A81" s="79" t="s">
        <v>367</v>
      </c>
      <c r="B81" s="79" t="s">
        <v>101</v>
      </c>
      <c r="C81" s="82">
        <v>33.8101634582424</v>
      </c>
      <c r="D81" s="82">
        <v>0.80797635134739898</v>
      </c>
      <c r="E81" s="82">
        <v>1.10700150136061</v>
      </c>
      <c r="F81" s="82">
        <v>3.5234683137127999E-2</v>
      </c>
      <c r="G81" s="82">
        <v>0.72461292167048297</v>
      </c>
      <c r="H81" s="27" t="s">
        <v>1</v>
      </c>
      <c r="I81" s="27" t="s">
        <v>1</v>
      </c>
      <c r="J81" s="27" t="s">
        <v>1</v>
      </c>
      <c r="K81" s="27" t="s">
        <v>1</v>
      </c>
      <c r="L81" s="27" t="s">
        <v>1</v>
      </c>
      <c r="M81" s="80">
        <v>8.9678438546507806</v>
      </c>
      <c r="N81" s="80">
        <v>0.50190057758450202</v>
      </c>
      <c r="O81" s="27" t="s">
        <v>1</v>
      </c>
      <c r="P81" s="27" t="s">
        <v>1</v>
      </c>
      <c r="Q81" s="80">
        <v>9486.0720863136903</v>
      </c>
      <c r="R81" s="80">
        <v>314.97053096567601</v>
      </c>
      <c r="S81" s="29">
        <v>126.356409513892</v>
      </c>
      <c r="T81" s="29">
        <v>13.191635261719</v>
      </c>
      <c r="U81" s="80">
        <v>60967.855485659202</v>
      </c>
      <c r="V81" s="80">
        <v>3337.6874516858302</v>
      </c>
      <c r="W81" s="80">
        <v>3.898422796036E-3</v>
      </c>
      <c r="X81" s="80">
        <v>5.0023373793880001E-3</v>
      </c>
      <c r="Y81" s="80">
        <v>2867.5455782379299</v>
      </c>
      <c r="Z81" s="80">
        <v>148.58869170988399</v>
      </c>
      <c r="AA81" s="80">
        <v>4.4933046794284897</v>
      </c>
      <c r="AB81" s="80">
        <v>0.72698871774603002</v>
      </c>
      <c r="AC81" s="80">
        <v>2.2879307407327E-2</v>
      </c>
      <c r="AD81" s="80">
        <v>2.0922834298656001E-2</v>
      </c>
      <c r="AE81" s="80">
        <v>0.37761572950282002</v>
      </c>
      <c r="AF81" s="80">
        <v>7.8023381054011007E-2</v>
      </c>
      <c r="AG81" s="80">
        <v>3.9413858344474599</v>
      </c>
      <c r="AH81" s="80">
        <v>0.27343556866150698</v>
      </c>
      <c r="AI81" s="80">
        <v>1108.33690684155</v>
      </c>
      <c r="AJ81" s="80">
        <v>7.8144867309455996</v>
      </c>
      <c r="AK81" s="80">
        <v>204.758780563252</v>
      </c>
      <c r="AL81" s="80">
        <v>1.66251226360423</v>
      </c>
      <c r="AM81" s="80">
        <v>2.73014811077923</v>
      </c>
      <c r="AN81" s="80">
        <v>7.7281541417764998E-2</v>
      </c>
      <c r="AO81" s="80">
        <v>0.85367553935412699</v>
      </c>
      <c r="AP81" s="80">
        <v>1.6951934020148999E-2</v>
      </c>
      <c r="AQ81" s="84"/>
    </row>
    <row r="82" spans="1:43" s="81" customFormat="1" ht="17.25" customHeight="1" x14ac:dyDescent="0.3">
      <c r="A82" s="79" t="s">
        <v>368</v>
      </c>
      <c r="B82" s="79" t="s">
        <v>101</v>
      </c>
      <c r="C82" s="82">
        <v>41.592956326127997</v>
      </c>
      <c r="D82" s="82">
        <v>0.74194790604576499</v>
      </c>
      <c r="E82" s="82">
        <v>0.544428621904535</v>
      </c>
      <c r="F82" s="82">
        <v>1.4374627037924E-2</v>
      </c>
      <c r="G82" s="82">
        <v>0.41537055959927199</v>
      </c>
      <c r="H82" s="27" t="s">
        <v>1</v>
      </c>
      <c r="I82" s="27" t="s">
        <v>1</v>
      </c>
      <c r="J82" s="27" t="s">
        <v>1</v>
      </c>
      <c r="K82" s="27" t="s">
        <v>1</v>
      </c>
      <c r="L82" s="27" t="s">
        <v>1</v>
      </c>
      <c r="M82" s="80">
        <v>32.9987364917436</v>
      </c>
      <c r="N82" s="80">
        <v>2.8799590831253501</v>
      </c>
      <c r="O82" s="27" t="s">
        <v>1</v>
      </c>
      <c r="P82" s="27" t="s">
        <v>1</v>
      </c>
      <c r="Q82" s="80">
        <v>11416.1753283992</v>
      </c>
      <c r="R82" s="80">
        <v>387.53432990186099</v>
      </c>
      <c r="S82" s="29">
        <v>223.31469714323899</v>
      </c>
      <c r="T82" s="29">
        <v>19.041637336759599</v>
      </c>
      <c r="U82" s="80">
        <v>58261.1480604881</v>
      </c>
      <c r="V82" s="80">
        <v>3172.0581479162902</v>
      </c>
      <c r="W82" s="80">
        <v>6.3900083365617005E-2</v>
      </c>
      <c r="X82" s="80">
        <v>2.0167775671401999E-2</v>
      </c>
      <c r="Y82" s="80">
        <v>3001.8543047822</v>
      </c>
      <c r="Z82" s="80">
        <v>154.88838005704901</v>
      </c>
      <c r="AA82" s="80">
        <v>4.1440829856277199</v>
      </c>
      <c r="AB82" s="80">
        <v>0.69437364848976002</v>
      </c>
      <c r="AC82" s="80">
        <v>0.164875790864462</v>
      </c>
      <c r="AD82" s="80">
        <v>5.5964256513289998E-2</v>
      </c>
      <c r="AE82" s="80">
        <v>0.80480593548028001</v>
      </c>
      <c r="AF82" s="80">
        <v>0.11353355065056001</v>
      </c>
      <c r="AG82" s="80">
        <v>5.77374191385569</v>
      </c>
      <c r="AH82" s="80">
        <v>0.343158775226166</v>
      </c>
      <c r="AI82" s="80">
        <v>2146.7912269509702</v>
      </c>
      <c r="AJ82" s="80">
        <v>15.136256361728501</v>
      </c>
      <c r="AK82" s="80">
        <v>461.04088343189198</v>
      </c>
      <c r="AL82" s="80">
        <v>3.7433614354412201</v>
      </c>
      <c r="AM82" s="80">
        <v>5.0008450689137396</v>
      </c>
      <c r="AN82" s="80">
        <v>9.7465589795918003E-2</v>
      </c>
      <c r="AO82" s="80">
        <v>0.76803665819302702</v>
      </c>
      <c r="AP82" s="80">
        <v>1.7280219206466E-2</v>
      </c>
      <c r="AQ82" s="84"/>
    </row>
    <row r="83" spans="1:43" s="81" customFormat="1" ht="17.25" customHeight="1" x14ac:dyDescent="0.3">
      <c r="A83" s="79" t="s">
        <v>369</v>
      </c>
      <c r="B83" s="79" t="s">
        <v>101</v>
      </c>
      <c r="C83" s="82">
        <v>41.507207336476903</v>
      </c>
      <c r="D83" s="82">
        <v>0.75483657207606103</v>
      </c>
      <c r="E83" s="82">
        <v>0.59194098956304098</v>
      </c>
      <c r="F83" s="82">
        <v>1.5781974301169E-2</v>
      </c>
      <c r="G83" s="82">
        <v>0.43426398327459398</v>
      </c>
      <c r="H83" s="27" t="s">
        <v>1</v>
      </c>
      <c r="I83" s="27" t="s">
        <v>1</v>
      </c>
      <c r="J83" s="27" t="s">
        <v>1</v>
      </c>
      <c r="K83" s="27" t="s">
        <v>1</v>
      </c>
      <c r="L83" s="27" t="s">
        <v>1</v>
      </c>
      <c r="M83" s="80">
        <v>6.3118188688153296</v>
      </c>
      <c r="N83" s="80">
        <v>0.412137198743741</v>
      </c>
      <c r="O83" s="27" t="s">
        <v>1</v>
      </c>
      <c r="P83" s="27" t="s">
        <v>1</v>
      </c>
      <c r="Q83" s="80">
        <v>11661.629573203099</v>
      </c>
      <c r="R83" s="80">
        <v>357.47598178179999</v>
      </c>
      <c r="S83" s="29">
        <v>213.53009996505401</v>
      </c>
      <c r="T83" s="29">
        <v>20.2375906398557</v>
      </c>
      <c r="U83" s="80">
        <v>57627.631895275903</v>
      </c>
      <c r="V83" s="80">
        <v>3151.5980415245399</v>
      </c>
      <c r="W83" s="80">
        <v>3.211124799179E-3</v>
      </c>
      <c r="X83" s="80">
        <v>4.5500713493539999E-3</v>
      </c>
      <c r="Y83" s="80">
        <v>3096.3703840429098</v>
      </c>
      <c r="Z83" s="80">
        <v>160.07509705226201</v>
      </c>
      <c r="AA83" s="80">
        <v>4.1427236719688398</v>
      </c>
      <c r="AB83" s="80">
        <v>0.69878012423531399</v>
      </c>
      <c r="AC83" s="80">
        <v>3.2584546767635003E-2</v>
      </c>
      <c r="AD83" s="80">
        <v>2.5024116006245999E-2</v>
      </c>
      <c r="AE83" s="80">
        <v>0.81141247615662404</v>
      </c>
      <c r="AF83" s="80">
        <v>0.114748886106008</v>
      </c>
      <c r="AG83" s="80">
        <v>6.3321377093039697</v>
      </c>
      <c r="AH83" s="80">
        <v>0.38790270288955297</v>
      </c>
      <c r="AI83" s="80">
        <v>2089.81749257406</v>
      </c>
      <c r="AJ83" s="80">
        <v>16.613186686453101</v>
      </c>
      <c r="AK83" s="80">
        <v>447.45192161789703</v>
      </c>
      <c r="AL83" s="80">
        <v>4.27001712406976</v>
      </c>
      <c r="AM83" s="80">
        <v>4.87109532630756</v>
      </c>
      <c r="AN83" s="80">
        <v>0.11076098125262999</v>
      </c>
      <c r="AO83" s="80">
        <v>0.81215141583588202</v>
      </c>
      <c r="AP83" s="80">
        <v>1.8554083481116E-2</v>
      </c>
      <c r="AQ83" s="84"/>
    </row>
    <row r="84" spans="1:43" s="81" customFormat="1" ht="17.25" customHeight="1" x14ac:dyDescent="0.3">
      <c r="A84" s="79" t="s">
        <v>370</v>
      </c>
      <c r="B84" s="79" t="s">
        <v>101</v>
      </c>
      <c r="C84" s="82">
        <v>42.369110557664101</v>
      </c>
      <c r="D84" s="82">
        <v>0.77173046859411798</v>
      </c>
      <c r="E84" s="82">
        <v>0.52368062744703603</v>
      </c>
      <c r="F84" s="82">
        <v>1.4698537702619001E-2</v>
      </c>
      <c r="G84" s="82">
        <v>0.45491664089268402</v>
      </c>
      <c r="H84" s="27" t="s">
        <v>1</v>
      </c>
      <c r="I84" s="27" t="s">
        <v>1</v>
      </c>
      <c r="J84" s="27" t="s">
        <v>1</v>
      </c>
      <c r="K84" s="27" t="s">
        <v>1</v>
      </c>
      <c r="L84" s="27" t="s">
        <v>1</v>
      </c>
      <c r="M84" s="80">
        <v>7.6099376486406802</v>
      </c>
      <c r="N84" s="80">
        <v>0.42521458685185598</v>
      </c>
      <c r="O84" s="27" t="s">
        <v>1</v>
      </c>
      <c r="P84" s="27" t="s">
        <v>1</v>
      </c>
      <c r="Q84" s="80">
        <v>10700.5809271783</v>
      </c>
      <c r="R84" s="80">
        <v>337.48207970250598</v>
      </c>
      <c r="S84" s="29">
        <v>210.29713976233899</v>
      </c>
      <c r="T84" s="29">
        <v>17.820208215608499</v>
      </c>
      <c r="U84" s="80">
        <v>58634.3182054184</v>
      </c>
      <c r="V84" s="80">
        <v>3210.5151391321101</v>
      </c>
      <c r="W84" s="80">
        <v>7.2336863396381998E-2</v>
      </c>
      <c r="X84" s="80">
        <v>2.1460389919132E-2</v>
      </c>
      <c r="Y84" s="80">
        <v>2955.9845221067299</v>
      </c>
      <c r="Z84" s="80">
        <v>153.26088297023901</v>
      </c>
      <c r="AA84" s="80">
        <v>3.7789412851242701</v>
      </c>
      <c r="AB84" s="80">
        <v>0.66235415324629598</v>
      </c>
      <c r="AC84" s="80">
        <v>5.5857794004629001E-2</v>
      </c>
      <c r="AD84" s="80">
        <v>3.2553029609348E-2</v>
      </c>
      <c r="AE84" s="80">
        <v>0.76087238866349605</v>
      </c>
      <c r="AF84" s="80">
        <v>0.11037211889997101</v>
      </c>
      <c r="AG84" s="80">
        <v>5.1425752430158598</v>
      </c>
      <c r="AH84" s="80">
        <v>0.31325792394797702</v>
      </c>
      <c r="AI84" s="80">
        <v>2085.3548405471201</v>
      </c>
      <c r="AJ84" s="80">
        <v>14.7030903962295</v>
      </c>
      <c r="AK84" s="80">
        <v>449.41038718644103</v>
      </c>
      <c r="AL84" s="80">
        <v>3.6981080961702002</v>
      </c>
      <c r="AM84" s="80">
        <v>4.7855538675723404</v>
      </c>
      <c r="AN84" s="80">
        <v>9.6793179455268996E-2</v>
      </c>
      <c r="AO84" s="80">
        <v>0.70672687031350301</v>
      </c>
      <c r="AP84" s="80">
        <v>1.5731811544089001E-2</v>
      </c>
      <c r="AQ84" s="84"/>
    </row>
    <row r="85" spans="1:43" s="81" customFormat="1" ht="17.25" customHeight="1" x14ac:dyDescent="0.3">
      <c r="A85" s="79" t="s">
        <v>371</v>
      </c>
      <c r="B85" s="85" t="s">
        <v>101</v>
      </c>
      <c r="C85" s="82">
        <v>42.071120133527501</v>
      </c>
      <c r="D85" s="82">
        <v>0.74667493459918699</v>
      </c>
      <c r="E85" s="82">
        <v>0.55862541996319803</v>
      </c>
      <c r="F85" s="82">
        <v>1.4566186037631001E-2</v>
      </c>
      <c r="G85" s="82">
        <v>0.55787729933054098</v>
      </c>
      <c r="H85" s="27" t="s">
        <v>1</v>
      </c>
      <c r="I85" s="27" t="s">
        <v>1</v>
      </c>
      <c r="J85" s="27" t="s">
        <v>1</v>
      </c>
      <c r="K85" s="27" t="s">
        <v>1</v>
      </c>
      <c r="L85" s="27" t="s">
        <v>1</v>
      </c>
      <c r="M85" s="80">
        <v>6.4125027480691896</v>
      </c>
      <c r="N85" s="80">
        <v>0.43008386365027002</v>
      </c>
      <c r="O85" s="27" t="s">
        <v>1</v>
      </c>
      <c r="P85" s="27" t="s">
        <v>1</v>
      </c>
      <c r="Q85" s="80">
        <v>11581.3958368772</v>
      </c>
      <c r="R85" s="80">
        <v>363.91757032044899</v>
      </c>
      <c r="S85" s="29">
        <v>210.184747368876</v>
      </c>
      <c r="T85" s="29">
        <v>18.719292431509398</v>
      </c>
      <c r="U85" s="80">
        <v>57937.893343834003</v>
      </c>
      <c r="V85" s="80">
        <v>3164.5192452067299</v>
      </c>
      <c r="W85" s="80" t="s">
        <v>109</v>
      </c>
      <c r="X85" s="80">
        <v>1.421903862949E-3</v>
      </c>
      <c r="Y85" s="80">
        <v>3173.60254862601</v>
      </c>
      <c r="Z85" s="80">
        <v>165.10628387585299</v>
      </c>
      <c r="AA85" s="80">
        <v>5.0359253483668702</v>
      </c>
      <c r="AB85" s="80">
        <v>0.775492674605468</v>
      </c>
      <c r="AC85" s="80">
        <v>2.3130890461118998E-2</v>
      </c>
      <c r="AD85" s="80">
        <v>2.1151272127208999E-2</v>
      </c>
      <c r="AE85" s="80">
        <v>0.93046205622378697</v>
      </c>
      <c r="AF85" s="80">
        <v>0.123311339185444</v>
      </c>
      <c r="AG85" s="80">
        <v>5.9052368161462097</v>
      </c>
      <c r="AH85" s="80">
        <v>0.35795314916570897</v>
      </c>
      <c r="AI85" s="80">
        <v>2223.1891533256899</v>
      </c>
      <c r="AJ85" s="80">
        <v>17.4882786788964</v>
      </c>
      <c r="AK85" s="80">
        <v>480.69264702830702</v>
      </c>
      <c r="AL85" s="80">
        <v>4.5224740695923398</v>
      </c>
      <c r="AM85" s="80">
        <v>5.1557160998577798</v>
      </c>
      <c r="AN85" s="80">
        <v>0.11318117527121099</v>
      </c>
      <c r="AO85" s="80">
        <v>0.81255379724849996</v>
      </c>
      <c r="AP85" s="80">
        <v>1.6351722986414002E-2</v>
      </c>
      <c r="AQ85" s="84"/>
    </row>
    <row r="86" spans="1:43" s="81" customFormat="1" ht="17.25" customHeight="1" x14ac:dyDescent="0.3">
      <c r="A86" s="79" t="s">
        <v>372</v>
      </c>
      <c r="B86" s="85" t="s">
        <v>101</v>
      </c>
      <c r="C86" s="82">
        <v>41.825333729640299</v>
      </c>
      <c r="D86" s="82">
        <v>0.76145012485153796</v>
      </c>
      <c r="E86" s="82">
        <v>0.54464610239829503</v>
      </c>
      <c r="F86" s="82">
        <v>1.6569368730645E-2</v>
      </c>
      <c r="G86" s="82">
        <v>0.194842904422838</v>
      </c>
      <c r="H86" s="27" t="s">
        <v>1</v>
      </c>
      <c r="I86" s="27" t="s">
        <v>1</v>
      </c>
      <c r="J86" s="27" t="s">
        <v>1</v>
      </c>
      <c r="K86" s="27" t="s">
        <v>1</v>
      </c>
      <c r="L86" s="27" t="s">
        <v>1</v>
      </c>
      <c r="M86" s="80">
        <v>12.8266720643342</v>
      </c>
      <c r="N86" s="80">
        <v>0.59261622598061603</v>
      </c>
      <c r="O86" s="27" t="s">
        <v>1</v>
      </c>
      <c r="P86" s="27" t="s">
        <v>1</v>
      </c>
      <c r="Q86" s="80">
        <v>11496.401545696899</v>
      </c>
      <c r="R86" s="80">
        <v>389.57372464293502</v>
      </c>
      <c r="S86" s="29">
        <v>205.42723223366801</v>
      </c>
      <c r="T86" s="29">
        <v>18.150912787019799</v>
      </c>
      <c r="U86" s="80">
        <v>58675.165369508599</v>
      </c>
      <c r="V86" s="80">
        <v>3190.6042940129601</v>
      </c>
      <c r="W86" s="80">
        <v>9.2607845443910004E-3</v>
      </c>
      <c r="X86" s="80">
        <v>7.7526142147519997E-3</v>
      </c>
      <c r="Y86" s="80">
        <v>3031.67693318699</v>
      </c>
      <c r="Z86" s="80">
        <v>157.8683496363</v>
      </c>
      <c r="AA86" s="80">
        <v>3.4517919559303198</v>
      </c>
      <c r="AB86" s="80">
        <v>0.63846157354877298</v>
      </c>
      <c r="AC86" s="80">
        <v>3.7103870458423997E-2</v>
      </c>
      <c r="AD86" s="80">
        <v>2.6606784312211001E-2</v>
      </c>
      <c r="AE86" s="80">
        <v>0.76931059654637501</v>
      </c>
      <c r="AF86" s="80">
        <v>0.11130650974268499</v>
      </c>
      <c r="AG86" s="80">
        <v>5.5293893222628299</v>
      </c>
      <c r="AH86" s="80">
        <v>0.3284596499361</v>
      </c>
      <c r="AI86" s="80">
        <v>2101.6388363266601</v>
      </c>
      <c r="AJ86" s="80">
        <v>16.080390941441799</v>
      </c>
      <c r="AK86" s="80">
        <v>452.64085369439601</v>
      </c>
      <c r="AL86" s="80">
        <v>4.09381107684918</v>
      </c>
      <c r="AM86" s="80">
        <v>4.88212870951459</v>
      </c>
      <c r="AN86" s="80">
        <v>9.8357071933674003E-2</v>
      </c>
      <c r="AO86" s="80">
        <v>0.75029487375937998</v>
      </c>
      <c r="AP86" s="80">
        <v>2.0767195881170999E-2</v>
      </c>
      <c r="AQ86" s="84"/>
    </row>
    <row r="87" spans="1:43" s="81" customFormat="1" ht="17.25" customHeight="1" x14ac:dyDescent="0.3">
      <c r="A87" s="79" t="s">
        <v>373</v>
      </c>
      <c r="B87" s="85" t="s">
        <v>101</v>
      </c>
      <c r="C87" s="82">
        <v>42.157114560978599</v>
      </c>
      <c r="D87" s="82">
        <v>0.76846838107527804</v>
      </c>
      <c r="E87" s="82">
        <v>0.55540162942288696</v>
      </c>
      <c r="F87" s="82">
        <v>1.4923548645589001E-2</v>
      </c>
      <c r="G87" s="82">
        <v>0.27331036621765697</v>
      </c>
      <c r="H87" s="27" t="s">
        <v>1</v>
      </c>
      <c r="I87" s="27" t="s">
        <v>1</v>
      </c>
      <c r="J87" s="27" t="s">
        <v>1</v>
      </c>
      <c r="K87" s="27" t="s">
        <v>1</v>
      </c>
      <c r="L87" s="27" t="s">
        <v>1</v>
      </c>
      <c r="M87" s="80">
        <v>55.310053701647497</v>
      </c>
      <c r="N87" s="80">
        <v>97.876243458378895</v>
      </c>
      <c r="O87" s="27" t="s">
        <v>1</v>
      </c>
      <c r="P87" s="27" t="s">
        <v>1</v>
      </c>
      <c r="Q87" s="80">
        <v>11356.1010586137</v>
      </c>
      <c r="R87" s="80">
        <v>388.18944823996998</v>
      </c>
      <c r="S87" s="29">
        <v>216.72962257748</v>
      </c>
      <c r="T87" s="29">
        <v>20.200809212274699</v>
      </c>
      <c r="U87" s="80">
        <v>58000.581658433002</v>
      </c>
      <c r="V87" s="80">
        <v>3167.35871336741</v>
      </c>
      <c r="W87" s="80">
        <v>5.9180644556250002E-3</v>
      </c>
      <c r="X87" s="80">
        <v>6.152693397528E-3</v>
      </c>
      <c r="Y87" s="80">
        <v>3014.2698586884899</v>
      </c>
      <c r="Z87" s="80">
        <v>159.46882053788099</v>
      </c>
      <c r="AA87" s="80">
        <v>4.1691866431657498</v>
      </c>
      <c r="AB87" s="80">
        <v>0.69857865620014603</v>
      </c>
      <c r="AC87" s="80">
        <v>2.279238968185E-2</v>
      </c>
      <c r="AD87" s="80">
        <v>2.0840836534120999E-2</v>
      </c>
      <c r="AE87" s="80">
        <v>0.77249170176075699</v>
      </c>
      <c r="AF87" s="80">
        <v>0.111477091776037</v>
      </c>
      <c r="AG87" s="80">
        <v>5.7053457644329004</v>
      </c>
      <c r="AH87" s="80">
        <v>0.34201408651213999</v>
      </c>
      <c r="AI87" s="80">
        <v>2084.3353868583599</v>
      </c>
      <c r="AJ87" s="80">
        <v>14.8942644395943</v>
      </c>
      <c r="AK87" s="80">
        <v>448.66483020348602</v>
      </c>
      <c r="AL87" s="80">
        <v>3.6454568051841201</v>
      </c>
      <c r="AM87" s="80">
        <v>4.8036526850664396</v>
      </c>
      <c r="AN87" s="80">
        <v>9.0901070544915002E-2</v>
      </c>
      <c r="AO87" s="80">
        <v>0.75172480973821498</v>
      </c>
      <c r="AP87" s="80">
        <v>1.6658678907555999E-2</v>
      </c>
      <c r="AQ87" s="84"/>
    </row>
    <row r="88" spans="1:43" s="81" customFormat="1" ht="17.25" customHeight="1" x14ac:dyDescent="0.3">
      <c r="A88" s="79" t="s">
        <v>374</v>
      </c>
      <c r="B88" s="85" t="s">
        <v>101</v>
      </c>
      <c r="C88" s="82">
        <v>42.199443028475002</v>
      </c>
      <c r="D88" s="82">
        <v>0.762395103349504</v>
      </c>
      <c r="E88" s="82">
        <v>0.53630633349546897</v>
      </c>
      <c r="F88" s="82">
        <v>1.4404638289416001E-2</v>
      </c>
      <c r="G88" s="82">
        <v>0.49185632797862999</v>
      </c>
      <c r="H88" s="27" t="s">
        <v>1</v>
      </c>
      <c r="I88" s="27" t="s">
        <v>1</v>
      </c>
      <c r="J88" s="27" t="s">
        <v>1</v>
      </c>
      <c r="K88" s="27" t="s">
        <v>1</v>
      </c>
      <c r="L88" s="27" t="s">
        <v>1</v>
      </c>
      <c r="M88" s="80">
        <v>6.7591563579867504</v>
      </c>
      <c r="N88" s="80">
        <v>0.40291859442802302</v>
      </c>
      <c r="O88" s="27" t="s">
        <v>1</v>
      </c>
      <c r="P88" s="27" t="s">
        <v>1</v>
      </c>
      <c r="Q88" s="80">
        <v>11363.196369233299</v>
      </c>
      <c r="R88" s="80">
        <v>384.809617761173</v>
      </c>
      <c r="S88" s="29">
        <v>227.47449668342301</v>
      </c>
      <c r="T88" s="29">
        <v>18.968151321223701</v>
      </c>
      <c r="U88" s="80">
        <v>57806.804185192101</v>
      </c>
      <c r="V88" s="80">
        <v>3150.1216368882301</v>
      </c>
      <c r="W88" s="80">
        <v>6.0118986232419996E-3</v>
      </c>
      <c r="X88" s="80">
        <v>6.2486843399700001E-3</v>
      </c>
      <c r="Y88" s="80">
        <v>3074.3706105493902</v>
      </c>
      <c r="Z88" s="80">
        <v>160.632955967507</v>
      </c>
      <c r="AA88" s="80">
        <v>4.3203329558319501</v>
      </c>
      <c r="AB88" s="80">
        <v>0.71683919985928601</v>
      </c>
      <c r="AC88" s="80">
        <v>1.3469607103255E-2</v>
      </c>
      <c r="AD88" s="80">
        <v>1.6142039742114998E-2</v>
      </c>
      <c r="AE88" s="80">
        <v>0.63377802552187901</v>
      </c>
      <c r="AF88" s="80">
        <v>0.10169585764360101</v>
      </c>
      <c r="AG88" s="80">
        <v>5.4388282440479498</v>
      </c>
      <c r="AH88" s="80">
        <v>0.32574710763510201</v>
      </c>
      <c r="AI88" s="80">
        <v>2159.0772234829401</v>
      </c>
      <c r="AJ88" s="80">
        <v>15.279419492109399</v>
      </c>
      <c r="AK88" s="80">
        <v>464.646127152666</v>
      </c>
      <c r="AL88" s="80">
        <v>4.0601260507814203</v>
      </c>
      <c r="AM88" s="80">
        <v>4.9711895206407597</v>
      </c>
      <c r="AN88" s="80">
        <v>9.3282217736003994E-2</v>
      </c>
      <c r="AO88" s="80">
        <v>0.75217353718108204</v>
      </c>
      <c r="AP88" s="80">
        <v>1.6036723901707E-2</v>
      </c>
      <c r="AQ88" s="84"/>
    </row>
    <row r="89" spans="1:43" s="81" customFormat="1" ht="17.25" customHeight="1" x14ac:dyDescent="0.3">
      <c r="A89" s="79" t="s">
        <v>375</v>
      </c>
      <c r="B89" s="85" t="s">
        <v>101</v>
      </c>
      <c r="C89" s="82">
        <v>40.597797271116796</v>
      </c>
      <c r="D89" s="82">
        <v>0.69531869465542595</v>
      </c>
      <c r="E89" s="82">
        <v>0.56419238058731902</v>
      </c>
      <c r="F89" s="82">
        <v>1.5252504969445999E-2</v>
      </c>
      <c r="G89" s="82">
        <v>0.51874912383975402</v>
      </c>
      <c r="H89" s="27" t="s">
        <v>1</v>
      </c>
      <c r="I89" s="27" t="s">
        <v>1</v>
      </c>
      <c r="J89" s="27" t="s">
        <v>1</v>
      </c>
      <c r="K89" s="27" t="s">
        <v>1</v>
      </c>
      <c r="L89" s="27" t="s">
        <v>1</v>
      </c>
      <c r="M89" s="80">
        <v>6.7477588478076598</v>
      </c>
      <c r="N89" s="80">
        <v>0.40795400649883201</v>
      </c>
      <c r="O89" s="27" t="s">
        <v>1</v>
      </c>
      <c r="P89" s="27" t="s">
        <v>1</v>
      </c>
      <c r="Q89" s="80">
        <v>11748.700250471</v>
      </c>
      <c r="R89" s="80">
        <v>434.68254890810402</v>
      </c>
      <c r="S89" s="29">
        <v>223.233279498082</v>
      </c>
      <c r="T89" s="29">
        <v>18.526471447124798</v>
      </c>
      <c r="U89" s="80">
        <v>57503.744869212896</v>
      </c>
      <c r="V89" s="80">
        <v>3186.2139186770901</v>
      </c>
      <c r="W89" s="80" t="s">
        <v>108</v>
      </c>
      <c r="X89" s="80">
        <v>4.5573146747710002E-3</v>
      </c>
      <c r="Y89" s="80">
        <v>3288.1046306519102</v>
      </c>
      <c r="Z89" s="80">
        <v>170.939647122944</v>
      </c>
      <c r="AA89" s="80">
        <v>5.3351260858426803</v>
      </c>
      <c r="AB89" s="80">
        <v>0.78566794643956595</v>
      </c>
      <c r="AC89" s="80">
        <v>5.4956762116613003E-2</v>
      </c>
      <c r="AD89" s="80">
        <v>3.2026547874093002E-2</v>
      </c>
      <c r="AE89" s="80">
        <v>0.815018798484337</v>
      </c>
      <c r="AF89" s="80">
        <v>0.11331012972768301</v>
      </c>
      <c r="AG89" s="80">
        <v>5.8877360593755004</v>
      </c>
      <c r="AH89" s="80">
        <v>0.35186815563510598</v>
      </c>
      <c r="AI89" s="80">
        <v>2261.1170742381801</v>
      </c>
      <c r="AJ89" s="80">
        <v>18.024641444267399</v>
      </c>
      <c r="AK89" s="80">
        <v>482.96223667355798</v>
      </c>
      <c r="AL89" s="80">
        <v>4.3078185045879298</v>
      </c>
      <c r="AM89" s="80">
        <v>5.3654195447027204</v>
      </c>
      <c r="AN89" s="80">
        <v>0.113324493497535</v>
      </c>
      <c r="AO89" s="80">
        <v>0.85389626997093704</v>
      </c>
      <c r="AP89" s="80">
        <v>1.9854841583961998E-2</v>
      </c>
      <c r="AQ89" s="84"/>
    </row>
    <row r="90" spans="1:43" s="81" customFormat="1" ht="17.25" customHeight="1" x14ac:dyDescent="0.3">
      <c r="A90" s="79" t="s">
        <v>376</v>
      </c>
      <c r="B90" s="85" t="s">
        <v>101</v>
      </c>
      <c r="C90" s="82">
        <v>42.684138641343601</v>
      </c>
      <c r="D90" s="82">
        <v>0.75258718795307999</v>
      </c>
      <c r="E90" s="82">
        <v>0.491374188456417</v>
      </c>
      <c r="F90" s="82">
        <v>1.3192062904956E-2</v>
      </c>
      <c r="G90" s="82">
        <v>0.42174825260215598</v>
      </c>
      <c r="H90" s="27" t="s">
        <v>1</v>
      </c>
      <c r="I90" s="27" t="s">
        <v>1</v>
      </c>
      <c r="J90" s="27" t="s">
        <v>1</v>
      </c>
      <c r="K90" s="27" t="s">
        <v>1</v>
      </c>
      <c r="L90" s="27" t="s">
        <v>1</v>
      </c>
      <c r="M90" s="80">
        <v>6.3001769628676696</v>
      </c>
      <c r="N90" s="80">
        <v>0.38579461095635997</v>
      </c>
      <c r="O90" s="27" t="s">
        <v>1</v>
      </c>
      <c r="P90" s="27" t="s">
        <v>1</v>
      </c>
      <c r="Q90" s="80">
        <v>11491.9932232874</v>
      </c>
      <c r="R90" s="80">
        <v>396.26215671639699</v>
      </c>
      <c r="S90" s="29">
        <v>206.046090021282</v>
      </c>
      <c r="T90" s="29">
        <v>17.5827375094931</v>
      </c>
      <c r="U90" s="80">
        <v>59333.906241286502</v>
      </c>
      <c r="V90" s="80">
        <v>3229.9840379109401</v>
      </c>
      <c r="W90" s="80">
        <v>8.8364860425120002E-3</v>
      </c>
      <c r="X90" s="80">
        <v>7.5315887794739998E-3</v>
      </c>
      <c r="Y90" s="80">
        <v>3035.4311497743101</v>
      </c>
      <c r="Z90" s="80">
        <v>159.00671366642601</v>
      </c>
      <c r="AA90" s="80">
        <v>4.7457380338955497</v>
      </c>
      <c r="AB90" s="80">
        <v>0.74968941143654799</v>
      </c>
      <c r="AC90" s="80">
        <v>1.3304858755517001E-2</v>
      </c>
      <c r="AD90" s="80">
        <v>1.5929030162654002E-2</v>
      </c>
      <c r="AE90" s="80">
        <v>0.82291251886989103</v>
      </c>
      <c r="AF90" s="80">
        <v>0.115031405478312</v>
      </c>
      <c r="AG90" s="80">
        <v>5.5607524494931999</v>
      </c>
      <c r="AH90" s="80">
        <v>0.33106306917938999</v>
      </c>
      <c r="AI90" s="80">
        <v>2262.1718881802599</v>
      </c>
      <c r="AJ90" s="80">
        <v>16.069551361239899</v>
      </c>
      <c r="AK90" s="80">
        <v>488.451517970883</v>
      </c>
      <c r="AL90" s="80">
        <v>3.96591851430686</v>
      </c>
      <c r="AM90" s="80">
        <v>5.1620905852817396</v>
      </c>
      <c r="AN90" s="80">
        <v>0.107774135498841</v>
      </c>
      <c r="AO90" s="80">
        <v>0.71564238430758698</v>
      </c>
      <c r="AP90" s="80">
        <v>1.6664090439011001E-2</v>
      </c>
      <c r="AQ90" s="84"/>
    </row>
    <row r="91" spans="1:43" s="81" customFormat="1" ht="17.25" customHeight="1" x14ac:dyDescent="0.3">
      <c r="A91" s="79" t="s">
        <v>377</v>
      </c>
      <c r="B91" s="85" t="s">
        <v>101</v>
      </c>
      <c r="C91" s="82">
        <v>42.696578284905399</v>
      </c>
      <c r="D91" s="82">
        <v>0.76813951573723904</v>
      </c>
      <c r="E91" s="82">
        <v>0.53012320723842699</v>
      </c>
      <c r="F91" s="82">
        <v>1.4215735680906E-2</v>
      </c>
      <c r="G91" s="82">
        <v>0.43804860042892801</v>
      </c>
      <c r="H91" s="27" t="s">
        <v>1</v>
      </c>
      <c r="I91" s="27" t="s">
        <v>1</v>
      </c>
      <c r="J91" s="27" t="s">
        <v>1</v>
      </c>
      <c r="K91" s="27" t="s">
        <v>1</v>
      </c>
      <c r="L91" s="27" t="s">
        <v>1</v>
      </c>
      <c r="M91" s="80">
        <v>6.7010415384943096</v>
      </c>
      <c r="N91" s="80">
        <v>0.413965685452239</v>
      </c>
      <c r="O91" s="27" t="s">
        <v>1</v>
      </c>
      <c r="P91" s="27" t="s">
        <v>1</v>
      </c>
      <c r="Q91" s="80">
        <v>11474.0295926897</v>
      </c>
      <c r="R91" s="80">
        <v>401.37048563404102</v>
      </c>
      <c r="S91" s="29">
        <v>217.53061346954499</v>
      </c>
      <c r="T91" s="29">
        <v>19.301564385809201</v>
      </c>
      <c r="U91" s="80">
        <v>57886.306693947503</v>
      </c>
      <c r="V91" s="80">
        <v>3149.0657469346502</v>
      </c>
      <c r="W91" s="80" t="s">
        <v>106</v>
      </c>
      <c r="X91" s="80">
        <v>5.9266127292130003E-3</v>
      </c>
      <c r="Y91" s="80">
        <v>3121.2363947927402</v>
      </c>
      <c r="Z91" s="80">
        <v>162.964452976107</v>
      </c>
      <c r="AA91" s="80">
        <v>4.5982175466049098</v>
      </c>
      <c r="AB91" s="80">
        <v>0.74169626013983403</v>
      </c>
      <c r="AC91" s="80">
        <v>4.2635917096823003E-2</v>
      </c>
      <c r="AD91" s="80">
        <v>2.877484309094E-2</v>
      </c>
      <c r="AE91" s="80">
        <v>0.81957580354235904</v>
      </c>
      <c r="AF91" s="80">
        <v>0.115903786880308</v>
      </c>
      <c r="AG91" s="80">
        <v>5.7893802215938104</v>
      </c>
      <c r="AH91" s="80">
        <v>0.33731311343366799</v>
      </c>
      <c r="AI91" s="80">
        <v>2203.4597310678701</v>
      </c>
      <c r="AJ91" s="80">
        <v>16.466833328113701</v>
      </c>
      <c r="AK91" s="80">
        <v>476.078121516257</v>
      </c>
      <c r="AL91" s="80">
        <v>4.3108322202332499</v>
      </c>
      <c r="AM91" s="80">
        <v>5.0374736830747997</v>
      </c>
      <c r="AN91" s="80">
        <v>9.5978419717766994E-2</v>
      </c>
      <c r="AO91" s="80">
        <v>0.75334443025490405</v>
      </c>
      <c r="AP91" s="80">
        <v>1.5727169014382002E-2</v>
      </c>
      <c r="AQ91" s="84"/>
    </row>
    <row r="92" spans="1:43" s="81" customFormat="1" ht="17.25" customHeight="1" x14ac:dyDescent="0.3">
      <c r="A92" s="79" t="s">
        <v>378</v>
      </c>
      <c r="B92" s="85" t="s">
        <v>101</v>
      </c>
      <c r="C92" s="82">
        <v>41.845722636450603</v>
      </c>
      <c r="D92" s="82">
        <v>0.75797486066367303</v>
      </c>
      <c r="E92" s="82">
        <v>0.54582666981432004</v>
      </c>
      <c r="F92" s="82">
        <v>1.5006882207681999E-2</v>
      </c>
      <c r="G92" s="82">
        <v>0.28549737704254902</v>
      </c>
      <c r="H92" s="27" t="s">
        <v>1</v>
      </c>
      <c r="I92" s="27" t="s">
        <v>1</v>
      </c>
      <c r="J92" s="27" t="s">
        <v>1</v>
      </c>
      <c r="K92" s="27" t="s">
        <v>1</v>
      </c>
      <c r="L92" s="27" t="s">
        <v>1</v>
      </c>
      <c r="M92" s="80">
        <v>6.7199604289770702</v>
      </c>
      <c r="N92" s="80">
        <v>0.419917002523161</v>
      </c>
      <c r="O92" s="27" t="s">
        <v>1</v>
      </c>
      <c r="P92" s="27" t="s">
        <v>1</v>
      </c>
      <c r="Q92" s="80">
        <v>11437.189036851199</v>
      </c>
      <c r="R92" s="80">
        <v>379.44394744352599</v>
      </c>
      <c r="S92" s="29">
        <v>214.74745112995501</v>
      </c>
      <c r="T92" s="29">
        <v>19.228887414497699</v>
      </c>
      <c r="U92" s="80">
        <v>58049.094271333102</v>
      </c>
      <c r="V92" s="80">
        <v>3159.27397885454</v>
      </c>
      <c r="W92" s="80" t="s">
        <v>112</v>
      </c>
      <c r="X92" s="80">
        <v>3.3357373934669999E-3</v>
      </c>
      <c r="Y92" s="80">
        <v>3146.8835226087099</v>
      </c>
      <c r="Z92" s="80">
        <v>165.265423250304</v>
      </c>
      <c r="AA92" s="80">
        <v>3.6586328840049598</v>
      </c>
      <c r="AB92" s="80">
        <v>0.66079338599571602</v>
      </c>
      <c r="AC92" s="80" t="s">
        <v>111</v>
      </c>
      <c r="AD92" s="80">
        <v>4.5067733802260004E-3</v>
      </c>
      <c r="AE92" s="80">
        <v>1.02772874828184</v>
      </c>
      <c r="AF92" s="80">
        <v>0.13012459186509701</v>
      </c>
      <c r="AG92" s="80">
        <v>6.1664843376177503</v>
      </c>
      <c r="AH92" s="80">
        <v>0.34947401698916702</v>
      </c>
      <c r="AI92" s="80">
        <v>2145.6737900446001</v>
      </c>
      <c r="AJ92" s="80">
        <v>16.484970080299899</v>
      </c>
      <c r="AK92" s="80">
        <v>461.62299333964302</v>
      </c>
      <c r="AL92" s="80">
        <v>4.4604382869816703</v>
      </c>
      <c r="AM92" s="80">
        <v>4.9834298303439502</v>
      </c>
      <c r="AN92" s="80">
        <v>9.9467669138159007E-2</v>
      </c>
      <c r="AO92" s="80">
        <v>0.76687230147808105</v>
      </c>
      <c r="AP92" s="80">
        <v>1.9321902119215001E-2</v>
      </c>
      <c r="AQ92" s="84"/>
    </row>
    <row r="93" spans="1:43" s="81" customFormat="1" ht="17.25" customHeight="1" x14ac:dyDescent="0.3">
      <c r="A93" s="79" t="s">
        <v>379</v>
      </c>
      <c r="B93" s="85" t="s">
        <v>101</v>
      </c>
      <c r="C93" s="82">
        <v>41.072619954079798</v>
      </c>
      <c r="D93" s="82">
        <v>0.733554995496986</v>
      </c>
      <c r="E93" s="82">
        <v>0.58132796392638597</v>
      </c>
      <c r="F93" s="82">
        <v>1.5095723321075999E-2</v>
      </c>
      <c r="G93" s="82">
        <v>0.25810778860762101</v>
      </c>
      <c r="H93" s="27" t="s">
        <v>1</v>
      </c>
      <c r="I93" s="27" t="s">
        <v>1</v>
      </c>
      <c r="J93" s="27" t="s">
        <v>1</v>
      </c>
      <c r="K93" s="27" t="s">
        <v>1</v>
      </c>
      <c r="L93" s="27" t="s">
        <v>1</v>
      </c>
      <c r="M93" s="80">
        <v>46.180278279695997</v>
      </c>
      <c r="N93" s="80">
        <v>3.1463591711277701</v>
      </c>
      <c r="O93" s="27" t="s">
        <v>1</v>
      </c>
      <c r="P93" s="27" t="s">
        <v>1</v>
      </c>
      <c r="Q93" s="80">
        <v>11255.6986556592</v>
      </c>
      <c r="R93" s="80">
        <v>394.27556826041098</v>
      </c>
      <c r="S93" s="29">
        <v>206.61067678776999</v>
      </c>
      <c r="T93" s="29">
        <v>17.6359662655065</v>
      </c>
      <c r="U93" s="80">
        <v>58525.9532522761</v>
      </c>
      <c r="V93" s="80">
        <v>3186.2328675691801</v>
      </c>
      <c r="W93" s="80">
        <v>8.8504457921809998E-2</v>
      </c>
      <c r="X93" s="80">
        <v>2.3858255500013002E-2</v>
      </c>
      <c r="Y93" s="80">
        <v>3099.4871387977801</v>
      </c>
      <c r="Z93" s="80">
        <v>160.80421773247801</v>
      </c>
      <c r="AA93" s="80">
        <v>4.2212254218163601</v>
      </c>
      <c r="AB93" s="80">
        <v>0.70497422770134399</v>
      </c>
      <c r="AC93" s="80">
        <v>0.19512453876597399</v>
      </c>
      <c r="AD93" s="80">
        <v>6.1174870710452002E-2</v>
      </c>
      <c r="AE93" s="80">
        <v>0.96474784290587201</v>
      </c>
      <c r="AF93" s="80">
        <v>0.12490450722149</v>
      </c>
      <c r="AG93" s="80">
        <v>6.5133948190703403</v>
      </c>
      <c r="AH93" s="80">
        <v>0.37254055652800699</v>
      </c>
      <c r="AI93" s="80">
        <v>2134.98319350357</v>
      </c>
      <c r="AJ93" s="80">
        <v>15.083266062150701</v>
      </c>
      <c r="AK93" s="80">
        <v>458.49694729756402</v>
      </c>
      <c r="AL93" s="80">
        <v>3.7227062771641899</v>
      </c>
      <c r="AM93" s="80">
        <v>5.0390719491045104</v>
      </c>
      <c r="AN93" s="80">
        <v>9.3576735760986005E-2</v>
      </c>
      <c r="AO93" s="80">
        <v>0.82596684208837301</v>
      </c>
      <c r="AP93" s="80">
        <v>1.8418170536246E-2</v>
      </c>
      <c r="AQ93" s="84"/>
    </row>
    <row r="94" spans="1:43" s="81" customFormat="1" ht="17.25" customHeight="1" x14ac:dyDescent="0.3">
      <c r="A94" s="79" t="s">
        <v>380</v>
      </c>
      <c r="B94" s="85" t="s">
        <v>101</v>
      </c>
      <c r="C94" s="82">
        <v>42.5085242004875</v>
      </c>
      <c r="D94" s="82">
        <v>0.78191825532842196</v>
      </c>
      <c r="E94" s="82">
        <v>0.53491460490130405</v>
      </c>
      <c r="F94" s="82">
        <v>1.4708704095493E-2</v>
      </c>
      <c r="G94" s="82">
        <v>0.51427110193385905</v>
      </c>
      <c r="H94" s="27" t="s">
        <v>1</v>
      </c>
      <c r="I94" s="27" t="s">
        <v>1</v>
      </c>
      <c r="J94" s="27" t="s">
        <v>1</v>
      </c>
      <c r="K94" s="27" t="s">
        <v>1</v>
      </c>
      <c r="L94" s="27" t="s">
        <v>1</v>
      </c>
      <c r="M94" s="80">
        <v>16.6621097259357</v>
      </c>
      <c r="N94" s="80">
        <v>0.70322148997079603</v>
      </c>
      <c r="O94" s="27" t="s">
        <v>1</v>
      </c>
      <c r="P94" s="27" t="s">
        <v>1</v>
      </c>
      <c r="Q94" s="80">
        <v>10659.6439800605</v>
      </c>
      <c r="R94" s="80">
        <v>340.51715854841399</v>
      </c>
      <c r="S94" s="29">
        <v>193.31389847923299</v>
      </c>
      <c r="T94" s="29">
        <v>17.210810665117801</v>
      </c>
      <c r="U94" s="80">
        <v>59943.004547622702</v>
      </c>
      <c r="V94" s="80">
        <v>3277.4877336341001</v>
      </c>
      <c r="W94" s="80" t="s">
        <v>112</v>
      </c>
      <c r="X94" s="80">
        <v>2.973340112272E-3</v>
      </c>
      <c r="Y94" s="80">
        <v>3061.8947259833099</v>
      </c>
      <c r="Z94" s="80">
        <v>162.70257818653201</v>
      </c>
      <c r="AA94" s="80">
        <v>4.5350608866559599</v>
      </c>
      <c r="AB94" s="80">
        <v>0.73828840255115002</v>
      </c>
      <c r="AC94" s="80">
        <v>1.8458258840044001E-2</v>
      </c>
      <c r="AD94" s="80">
        <v>1.8973146536916001E-2</v>
      </c>
      <c r="AE94" s="80">
        <v>0.82726686495253299</v>
      </c>
      <c r="AF94" s="80">
        <v>0.116701969825416</v>
      </c>
      <c r="AG94" s="80">
        <v>5.76245190380663</v>
      </c>
      <c r="AH94" s="80">
        <v>0.33712424960809101</v>
      </c>
      <c r="AI94" s="80">
        <v>2114.8989477462501</v>
      </c>
      <c r="AJ94" s="80">
        <v>15.7929693112329</v>
      </c>
      <c r="AK94" s="80">
        <v>454.020026508797</v>
      </c>
      <c r="AL94" s="80">
        <v>4.0073054650846496</v>
      </c>
      <c r="AM94" s="80">
        <v>4.8222389135336901</v>
      </c>
      <c r="AN94" s="80">
        <v>0.102162365280674</v>
      </c>
      <c r="AO94" s="80">
        <v>0.72714870063604098</v>
      </c>
      <c r="AP94" s="80">
        <v>1.6814792763947001E-2</v>
      </c>
      <c r="AQ94" s="84"/>
    </row>
    <row r="95" spans="1:43" s="81" customFormat="1" ht="17.25" customHeight="1" x14ac:dyDescent="0.3">
      <c r="A95" s="79" t="s">
        <v>381</v>
      </c>
      <c r="B95" s="85" t="s">
        <v>101</v>
      </c>
      <c r="C95" s="82">
        <v>41.422503367891501</v>
      </c>
      <c r="D95" s="82">
        <v>0.74417125128142203</v>
      </c>
      <c r="E95" s="82">
        <v>0.54180245118242398</v>
      </c>
      <c r="F95" s="82">
        <v>1.4547304560470001E-2</v>
      </c>
      <c r="G95" s="82">
        <v>0.27854864255543099</v>
      </c>
      <c r="H95" s="27" t="s">
        <v>1</v>
      </c>
      <c r="I95" s="27" t="s">
        <v>1</v>
      </c>
      <c r="J95" s="27" t="s">
        <v>1</v>
      </c>
      <c r="K95" s="27" t="s">
        <v>1</v>
      </c>
      <c r="L95" s="27" t="s">
        <v>1</v>
      </c>
      <c r="M95" s="80">
        <v>24.826195290037099</v>
      </c>
      <c r="N95" s="80">
        <v>0.90221891520418396</v>
      </c>
      <c r="O95" s="27" t="s">
        <v>1</v>
      </c>
      <c r="P95" s="27" t="s">
        <v>1</v>
      </c>
      <c r="Q95" s="80">
        <v>10970.4633682239</v>
      </c>
      <c r="R95" s="80">
        <v>343.04670763284599</v>
      </c>
      <c r="S95" s="29">
        <v>217.74701388270299</v>
      </c>
      <c r="T95" s="29">
        <v>19.273741134811399</v>
      </c>
      <c r="U95" s="80">
        <v>60152.868745653803</v>
      </c>
      <c r="V95" s="80">
        <v>3307.4656268674698</v>
      </c>
      <c r="W95" s="80">
        <v>1.9577550191472001E-2</v>
      </c>
      <c r="X95" s="80">
        <v>1.1181312945337E-2</v>
      </c>
      <c r="Y95" s="80">
        <v>3048.8395007128602</v>
      </c>
      <c r="Z95" s="80">
        <v>161.05469098220701</v>
      </c>
      <c r="AA95" s="80">
        <v>4.5917285136990396</v>
      </c>
      <c r="AB95" s="80">
        <v>0.73397533747439403</v>
      </c>
      <c r="AC95" s="80">
        <v>4.6500617261328002E-2</v>
      </c>
      <c r="AD95" s="80">
        <v>2.9736152831517999E-2</v>
      </c>
      <c r="AE95" s="80">
        <v>0.92212901824801896</v>
      </c>
      <c r="AF95" s="80">
        <v>0.121678917063748</v>
      </c>
      <c r="AG95" s="80">
        <v>6.1729408064024103</v>
      </c>
      <c r="AH95" s="80">
        <v>0.34577504369522499</v>
      </c>
      <c r="AI95" s="80">
        <v>2115.61642758066</v>
      </c>
      <c r="AJ95" s="80">
        <v>14.9164540123567</v>
      </c>
      <c r="AK95" s="80">
        <v>453.92368606133101</v>
      </c>
      <c r="AL95" s="80">
        <v>3.7506942839264101</v>
      </c>
      <c r="AM95" s="80">
        <v>4.9434354861365</v>
      </c>
      <c r="AN95" s="80">
        <v>9.2314882622305999E-2</v>
      </c>
      <c r="AO95" s="80">
        <v>0.75601591065976803</v>
      </c>
      <c r="AP95" s="80">
        <v>1.8509733035841001E-2</v>
      </c>
      <c r="AQ95" s="84"/>
    </row>
    <row r="96" spans="1:43" s="81" customFormat="1" ht="17.25" customHeight="1" x14ac:dyDescent="0.3">
      <c r="A96" s="79" t="s">
        <v>382</v>
      </c>
      <c r="B96" s="85" t="s">
        <v>101</v>
      </c>
      <c r="C96" s="82">
        <v>42.296991577813202</v>
      </c>
      <c r="D96" s="82">
        <v>0.76813568156662404</v>
      </c>
      <c r="E96" s="82">
        <v>0.53794694510003405</v>
      </c>
      <c r="F96" s="82">
        <v>1.6376335204963999E-2</v>
      </c>
      <c r="G96" s="82">
        <v>0.40204670913227503</v>
      </c>
      <c r="H96" s="27" t="s">
        <v>1</v>
      </c>
      <c r="I96" s="27" t="s">
        <v>1</v>
      </c>
      <c r="J96" s="27" t="s">
        <v>1</v>
      </c>
      <c r="K96" s="27" t="s">
        <v>1</v>
      </c>
      <c r="L96" s="27" t="s">
        <v>1</v>
      </c>
      <c r="M96" s="80">
        <v>6.57780680889993</v>
      </c>
      <c r="N96" s="80">
        <v>0.410036975683639</v>
      </c>
      <c r="O96" s="27" t="s">
        <v>1</v>
      </c>
      <c r="P96" s="27" t="s">
        <v>1</v>
      </c>
      <c r="Q96" s="80">
        <v>10875.0584433941</v>
      </c>
      <c r="R96" s="80">
        <v>341.51946773469598</v>
      </c>
      <c r="S96" s="29">
        <v>203.71704032142</v>
      </c>
      <c r="T96" s="29">
        <v>17.434056499609401</v>
      </c>
      <c r="U96" s="80">
        <v>58178.8381363222</v>
      </c>
      <c r="V96" s="80">
        <v>3165.3501807771399</v>
      </c>
      <c r="W96" s="80">
        <v>1.1621956307928E-2</v>
      </c>
      <c r="X96" s="80">
        <v>8.6243990083350007E-3</v>
      </c>
      <c r="Y96" s="80">
        <v>2971.14927188913</v>
      </c>
      <c r="Z96" s="80">
        <v>154.51763408806201</v>
      </c>
      <c r="AA96" s="80">
        <v>4.3467808592825099</v>
      </c>
      <c r="AB96" s="80">
        <v>0.71433297822939001</v>
      </c>
      <c r="AC96" s="80">
        <v>6.0888422394672001E-2</v>
      </c>
      <c r="AD96" s="80">
        <v>3.4066949391670001E-2</v>
      </c>
      <c r="AE96" s="80">
        <v>0.90007898822589605</v>
      </c>
      <c r="AF96" s="80">
        <v>0.120336071440522</v>
      </c>
      <c r="AG96" s="80">
        <v>5.6680403725332802</v>
      </c>
      <c r="AH96" s="80">
        <v>0.33061183775612002</v>
      </c>
      <c r="AI96" s="80">
        <v>2113.6160738366402</v>
      </c>
      <c r="AJ96" s="80">
        <v>14.902350234260499</v>
      </c>
      <c r="AK96" s="80">
        <v>453.68105391561699</v>
      </c>
      <c r="AL96" s="80">
        <v>3.80916287375369</v>
      </c>
      <c r="AM96" s="80">
        <v>4.84215921523713</v>
      </c>
      <c r="AN96" s="80">
        <v>9.7350417181434001E-2</v>
      </c>
      <c r="AO96" s="80">
        <v>0.73443293613171601</v>
      </c>
      <c r="AP96" s="80">
        <v>1.9310369080634E-2</v>
      </c>
      <c r="AQ96" s="84"/>
    </row>
    <row r="97" spans="1:43" s="81" customFormat="1" ht="17.25" customHeight="1" x14ac:dyDescent="0.3">
      <c r="A97" s="79" t="s">
        <v>383</v>
      </c>
      <c r="B97" s="85" t="s">
        <v>101</v>
      </c>
      <c r="C97" s="82">
        <v>42.935398633849701</v>
      </c>
      <c r="D97" s="82">
        <v>1.4147243139244701</v>
      </c>
      <c r="E97" s="82">
        <v>0.52349092504259298</v>
      </c>
      <c r="F97" s="82">
        <v>2.6242961846632998E-2</v>
      </c>
      <c r="G97" s="82">
        <v>0.47552515183678901</v>
      </c>
      <c r="H97" s="27" t="s">
        <v>1</v>
      </c>
      <c r="I97" s="27" t="s">
        <v>1</v>
      </c>
      <c r="J97" s="27" t="s">
        <v>1</v>
      </c>
      <c r="K97" s="27" t="s">
        <v>1</v>
      </c>
      <c r="L97" s="27" t="s">
        <v>1</v>
      </c>
      <c r="M97" s="80">
        <v>29.2430733191581</v>
      </c>
      <c r="N97" s="80">
        <v>0.91232286291501996</v>
      </c>
      <c r="O97" s="27" t="s">
        <v>1</v>
      </c>
      <c r="P97" s="27" t="s">
        <v>1</v>
      </c>
      <c r="Q97" s="80">
        <v>8790.28883241533</v>
      </c>
      <c r="R97" s="80">
        <v>336.17052732079998</v>
      </c>
      <c r="S97" s="29">
        <v>84.811511648584002</v>
      </c>
      <c r="T97" s="29">
        <v>9.6207865373696499</v>
      </c>
      <c r="U97" s="80">
        <v>64239.806850749803</v>
      </c>
      <c r="V97" s="80">
        <v>3511.7587549836799</v>
      </c>
      <c r="W97" s="80">
        <v>1.0473476442937999E-2</v>
      </c>
      <c r="X97" s="80">
        <v>8.0920292696480007E-3</v>
      </c>
      <c r="Y97" s="80">
        <v>2030.35135095438</v>
      </c>
      <c r="Z97" s="80">
        <v>110.311025630575</v>
      </c>
      <c r="AA97" s="80">
        <v>2.0796816652013899</v>
      </c>
      <c r="AB97" s="80">
        <v>0.484514329766636</v>
      </c>
      <c r="AC97" s="80">
        <v>3.6611285803689999E-3</v>
      </c>
      <c r="AD97" s="80">
        <v>8.2533582424080005E-3</v>
      </c>
      <c r="AE97" s="80">
        <v>0.261462174395937</v>
      </c>
      <c r="AF97" s="80">
        <v>6.3986924899083003E-2</v>
      </c>
      <c r="AG97" s="80">
        <v>2.8250001351026901</v>
      </c>
      <c r="AH97" s="80">
        <v>0.22766208660988599</v>
      </c>
      <c r="AI97" s="80">
        <v>716.23365771597298</v>
      </c>
      <c r="AJ97" s="80">
        <v>6.4806252846471404</v>
      </c>
      <c r="AK97" s="80">
        <v>130.84550752414901</v>
      </c>
      <c r="AL97" s="80">
        <v>1.37429059863035</v>
      </c>
      <c r="AM97" s="80">
        <v>1.3760520285865401</v>
      </c>
      <c r="AN97" s="80">
        <v>5.0197247011348999E-2</v>
      </c>
      <c r="AO97" s="80">
        <v>0.20366995540366201</v>
      </c>
      <c r="AP97" s="80">
        <v>7.7818121459419997E-3</v>
      </c>
      <c r="AQ97" s="84"/>
    </row>
    <row r="98" spans="1:43" s="81" customFormat="1" ht="17.25" customHeight="1" x14ac:dyDescent="0.3">
      <c r="A98" s="79" t="s">
        <v>384</v>
      </c>
      <c r="B98" s="85" t="s">
        <v>101</v>
      </c>
      <c r="C98" s="82">
        <v>36.459364341365799</v>
      </c>
      <c r="D98" s="82">
        <v>1.00241078113506</v>
      </c>
      <c r="E98" s="82">
        <v>0.90344930814184399</v>
      </c>
      <c r="F98" s="82">
        <v>3.2918421459470999E-2</v>
      </c>
      <c r="G98" s="82">
        <v>0.36934127363474001</v>
      </c>
      <c r="H98" s="27" t="s">
        <v>1</v>
      </c>
      <c r="I98" s="27" t="s">
        <v>1</v>
      </c>
      <c r="J98" s="27" t="s">
        <v>1</v>
      </c>
      <c r="K98" s="27" t="s">
        <v>1</v>
      </c>
      <c r="L98" s="27" t="s">
        <v>1</v>
      </c>
      <c r="M98" s="80">
        <v>9.3960426371426493</v>
      </c>
      <c r="N98" s="80">
        <v>0.54020224623728197</v>
      </c>
      <c r="O98" s="27" t="s">
        <v>1</v>
      </c>
      <c r="P98" s="27" t="s">
        <v>1</v>
      </c>
      <c r="Q98" s="80">
        <v>9186.8353895988294</v>
      </c>
      <c r="R98" s="80">
        <v>345.39788757485201</v>
      </c>
      <c r="S98" s="29">
        <v>116.845341014223</v>
      </c>
      <c r="T98" s="29">
        <v>14.0531566866121</v>
      </c>
      <c r="U98" s="80">
        <v>64292.838497690798</v>
      </c>
      <c r="V98" s="80">
        <v>3507.4481399892202</v>
      </c>
      <c r="W98" s="80" t="s">
        <v>112</v>
      </c>
      <c r="X98" s="80">
        <v>4.1689043971129998E-3</v>
      </c>
      <c r="Y98" s="80">
        <v>2514.1212596636001</v>
      </c>
      <c r="Z98" s="80">
        <v>134.514564377922</v>
      </c>
      <c r="AA98" s="80">
        <v>3.2942927879515902</v>
      </c>
      <c r="AB98" s="80">
        <v>0.62749267870696501</v>
      </c>
      <c r="AC98" s="80">
        <v>8.7321259727460004E-3</v>
      </c>
      <c r="AD98" s="80">
        <v>1.3063735804829E-2</v>
      </c>
      <c r="AE98" s="80">
        <v>0.327997807721014</v>
      </c>
      <c r="AF98" s="80">
        <v>7.3459144986492003E-2</v>
      </c>
      <c r="AG98" s="80">
        <v>3.3244577987742701</v>
      </c>
      <c r="AH98" s="80">
        <v>0.25283749920755899</v>
      </c>
      <c r="AI98" s="80">
        <v>912.75696594778196</v>
      </c>
      <c r="AJ98" s="80">
        <v>8.0295324659774305</v>
      </c>
      <c r="AK98" s="80">
        <v>169.02673004159601</v>
      </c>
      <c r="AL98" s="80">
        <v>1.75253344167945</v>
      </c>
      <c r="AM98" s="80">
        <v>2.0938344081618099</v>
      </c>
      <c r="AN98" s="80">
        <v>5.8530837265576001E-2</v>
      </c>
      <c r="AO98" s="80">
        <v>0.53319914528082302</v>
      </c>
      <c r="AP98" s="80">
        <v>1.4584078590376999E-2</v>
      </c>
      <c r="AQ98" s="84"/>
    </row>
    <row r="99" spans="1:43" s="81" customFormat="1" ht="17.25" customHeight="1" x14ac:dyDescent="0.3">
      <c r="A99" s="79" t="s">
        <v>385</v>
      </c>
      <c r="B99" s="85" t="s">
        <v>101</v>
      </c>
      <c r="C99" s="82">
        <v>39.167318341476097</v>
      </c>
      <c r="D99" s="82">
        <v>1.5506126441789101</v>
      </c>
      <c r="E99" s="82">
        <v>0.84218013641851797</v>
      </c>
      <c r="F99" s="82">
        <v>4.5133982883438999E-2</v>
      </c>
      <c r="G99" s="82">
        <v>0.422739876311368</v>
      </c>
      <c r="H99" s="27" t="s">
        <v>1</v>
      </c>
      <c r="I99" s="27" t="s">
        <v>1</v>
      </c>
      <c r="J99" s="27" t="s">
        <v>1</v>
      </c>
      <c r="K99" s="27" t="s">
        <v>1</v>
      </c>
      <c r="L99" s="27" t="s">
        <v>1</v>
      </c>
      <c r="M99" s="80">
        <v>6.3814410113189997</v>
      </c>
      <c r="N99" s="80">
        <v>0.43456142720233798</v>
      </c>
      <c r="O99" s="27" t="s">
        <v>1</v>
      </c>
      <c r="P99" s="27" t="s">
        <v>1</v>
      </c>
      <c r="Q99" s="80">
        <v>8798.8503274644208</v>
      </c>
      <c r="R99" s="80">
        <v>308.13876626136198</v>
      </c>
      <c r="S99" s="29">
        <v>84.406415424841896</v>
      </c>
      <c r="T99" s="29">
        <v>9.7650958809192296</v>
      </c>
      <c r="U99" s="80">
        <v>63148.716386382897</v>
      </c>
      <c r="V99" s="80">
        <v>3471.6793059674301</v>
      </c>
      <c r="W99" s="80" t="s">
        <v>108</v>
      </c>
      <c r="X99" s="80">
        <v>4.4984801518830001E-3</v>
      </c>
      <c r="Y99" s="80">
        <v>1766.46889957851</v>
      </c>
      <c r="Z99" s="80">
        <v>96.719483276564105</v>
      </c>
      <c r="AA99" s="80">
        <v>2.3566435818468801</v>
      </c>
      <c r="AB99" s="80">
        <v>0.52859981748674101</v>
      </c>
      <c r="AC99" s="80">
        <v>2.8227889491829E-2</v>
      </c>
      <c r="AD99" s="80">
        <v>2.3470603799347001E-2</v>
      </c>
      <c r="AE99" s="80">
        <v>0.30692831774526902</v>
      </c>
      <c r="AF99" s="80">
        <v>7.0994204548262996E-2</v>
      </c>
      <c r="AG99" s="80">
        <v>2.68209472386597</v>
      </c>
      <c r="AH99" s="80">
        <v>0.26537414535619003</v>
      </c>
      <c r="AI99" s="80">
        <v>500.424877507019</v>
      </c>
      <c r="AJ99" s="80">
        <v>5.9146172210611603</v>
      </c>
      <c r="AK99" s="80">
        <v>86.2646358406339</v>
      </c>
      <c r="AL99" s="80">
        <v>0.854822978660852</v>
      </c>
      <c r="AM99" s="80">
        <v>0.99435731347330802</v>
      </c>
      <c r="AN99" s="80">
        <v>4.2641072594358002E-2</v>
      </c>
      <c r="AO99" s="80">
        <v>0.23570071360714701</v>
      </c>
      <c r="AP99" s="80">
        <v>8.7209469661949993E-3</v>
      </c>
      <c r="AQ99" s="84"/>
    </row>
    <row r="100" spans="1:43" s="81" customFormat="1" ht="17.25" customHeight="1" x14ac:dyDescent="0.3">
      <c r="A100" s="79" t="s">
        <v>386</v>
      </c>
      <c r="B100" s="85" t="s">
        <v>101</v>
      </c>
      <c r="C100" s="82">
        <v>41.431500789113102</v>
      </c>
      <c r="D100" s="82">
        <v>0.69416558159333297</v>
      </c>
      <c r="E100" s="82">
        <v>0.59908728634918995</v>
      </c>
      <c r="F100" s="82">
        <v>1.4429824976705001E-2</v>
      </c>
      <c r="G100" s="82">
        <v>0.42343087016487602</v>
      </c>
      <c r="H100" s="27" t="s">
        <v>1</v>
      </c>
      <c r="I100" s="27" t="s">
        <v>1</v>
      </c>
      <c r="J100" s="27" t="s">
        <v>1</v>
      </c>
      <c r="K100" s="27" t="s">
        <v>1</v>
      </c>
      <c r="L100" s="27" t="s">
        <v>1</v>
      </c>
      <c r="M100" s="80">
        <v>6.5285620895071403</v>
      </c>
      <c r="N100" s="80">
        <v>0.40949103875207399</v>
      </c>
      <c r="O100" s="27" t="s">
        <v>1</v>
      </c>
      <c r="P100" s="27" t="s">
        <v>1</v>
      </c>
      <c r="Q100" s="80">
        <v>11469.5873324027</v>
      </c>
      <c r="R100" s="80">
        <v>388.39760241686099</v>
      </c>
      <c r="S100" s="29">
        <v>211.67779632175601</v>
      </c>
      <c r="T100" s="29">
        <v>17.682347806545799</v>
      </c>
      <c r="U100" s="80">
        <v>57288.800141866501</v>
      </c>
      <c r="V100" s="80">
        <v>3164.8268058141998</v>
      </c>
      <c r="W100" s="80" t="s">
        <v>108</v>
      </c>
      <c r="X100" s="80">
        <v>1.6049043396669999E-3</v>
      </c>
      <c r="Y100" s="80">
        <v>3243.5638218171398</v>
      </c>
      <c r="Z100" s="80">
        <v>171.92243189613501</v>
      </c>
      <c r="AA100" s="80">
        <v>5.5516617438734999</v>
      </c>
      <c r="AB100" s="80">
        <v>0.79222224405571795</v>
      </c>
      <c r="AC100" s="80">
        <v>2.1704785464650999E-2</v>
      </c>
      <c r="AD100" s="80">
        <v>1.9841595767085999E-2</v>
      </c>
      <c r="AE100" s="80">
        <v>0.75388054813892202</v>
      </c>
      <c r="AF100" s="80">
        <v>0.107414254350641</v>
      </c>
      <c r="AG100" s="80">
        <v>6.1517751554406397</v>
      </c>
      <c r="AH100" s="80">
        <v>0.33758405368716898</v>
      </c>
      <c r="AI100" s="80">
        <v>2344.50824114854</v>
      </c>
      <c r="AJ100" s="80">
        <v>22.2230549073231</v>
      </c>
      <c r="AK100" s="80">
        <v>502.55485406302603</v>
      </c>
      <c r="AL100" s="80">
        <v>5.6276905028145503</v>
      </c>
      <c r="AM100" s="80">
        <v>5.4747681632131897</v>
      </c>
      <c r="AN100" s="80">
        <v>0.102173271087047</v>
      </c>
      <c r="AO100" s="80">
        <v>0.92467136388557403</v>
      </c>
      <c r="AP100" s="80">
        <v>2.0523154077554E-2</v>
      </c>
      <c r="AQ100" s="84"/>
    </row>
    <row r="101" spans="1:43" s="81" customFormat="1" ht="17.25" customHeight="1" x14ac:dyDescent="0.3">
      <c r="A101" s="79" t="s">
        <v>387</v>
      </c>
      <c r="B101" s="85" t="s">
        <v>101</v>
      </c>
      <c r="C101" s="82">
        <v>41.952912370924501</v>
      </c>
      <c r="D101" s="82">
        <v>0.71510801033019</v>
      </c>
      <c r="E101" s="82">
        <v>0.53437742543606603</v>
      </c>
      <c r="F101" s="82">
        <v>1.4008253637574001E-2</v>
      </c>
      <c r="G101" s="82">
        <v>0.28154466944352402</v>
      </c>
      <c r="H101" s="27" t="s">
        <v>1</v>
      </c>
      <c r="I101" s="27" t="s">
        <v>1</v>
      </c>
      <c r="J101" s="27" t="s">
        <v>1</v>
      </c>
      <c r="K101" s="27" t="s">
        <v>1</v>
      </c>
      <c r="L101" s="27" t="s">
        <v>1</v>
      </c>
      <c r="M101" s="80">
        <v>7.2497674559995504</v>
      </c>
      <c r="N101" s="80">
        <v>2.3124659290776299</v>
      </c>
      <c r="O101" s="27" t="s">
        <v>1</v>
      </c>
      <c r="P101" s="27" t="s">
        <v>1</v>
      </c>
      <c r="Q101" s="80">
        <v>11640.484471649201</v>
      </c>
      <c r="R101" s="80">
        <v>361.19779560161498</v>
      </c>
      <c r="S101" s="29">
        <v>215.937586010925</v>
      </c>
      <c r="T101" s="29">
        <v>18.548711264328801</v>
      </c>
      <c r="U101" s="80">
        <v>58566.525237182803</v>
      </c>
      <c r="V101" s="80">
        <v>3231.2822606179002</v>
      </c>
      <c r="W101" s="80" t="s">
        <v>107</v>
      </c>
      <c r="X101" s="80">
        <v>6.0701440320939997E-3</v>
      </c>
      <c r="Y101" s="80">
        <v>3224.2577045057401</v>
      </c>
      <c r="Z101" s="80">
        <v>166.56934018395</v>
      </c>
      <c r="AA101" s="80">
        <v>4.4484084037298501</v>
      </c>
      <c r="AB101" s="80">
        <v>0.71972571596180202</v>
      </c>
      <c r="AC101" s="80">
        <v>2.7182160636182E-2</v>
      </c>
      <c r="AD101" s="80">
        <v>2.2594137010493998E-2</v>
      </c>
      <c r="AE101" s="80">
        <v>0.73139156263479699</v>
      </c>
      <c r="AF101" s="80">
        <v>0.107581215665407</v>
      </c>
      <c r="AG101" s="80">
        <v>5.5355844293369696</v>
      </c>
      <c r="AH101" s="80">
        <v>0.32445979153513999</v>
      </c>
      <c r="AI101" s="80">
        <v>2356.5023478046901</v>
      </c>
      <c r="AJ101" s="80">
        <v>17.342272501277101</v>
      </c>
      <c r="AK101" s="80">
        <v>508.35819840443702</v>
      </c>
      <c r="AL101" s="80">
        <v>4.4182436995938303</v>
      </c>
      <c r="AM101" s="80">
        <v>5.4644947884560802</v>
      </c>
      <c r="AN101" s="80">
        <v>9.7222937908373996E-2</v>
      </c>
      <c r="AO101" s="80">
        <v>0.82402352059369399</v>
      </c>
      <c r="AP101" s="80">
        <v>2.0361202463731999E-2</v>
      </c>
      <c r="AQ101" s="84"/>
    </row>
    <row r="102" spans="1:43" s="81" customFormat="1" ht="17.25" customHeight="1" x14ac:dyDescent="0.3">
      <c r="A102" s="79" t="s">
        <v>388</v>
      </c>
      <c r="B102" s="85" t="s">
        <v>101</v>
      </c>
      <c r="C102" s="82">
        <v>39.964638792346399</v>
      </c>
      <c r="D102" s="82">
        <v>0.66946684520979305</v>
      </c>
      <c r="E102" s="82">
        <v>0.63141836942382301</v>
      </c>
      <c r="F102" s="82">
        <v>1.5459796506534E-2</v>
      </c>
      <c r="G102" s="82">
        <v>0.51659124946656199</v>
      </c>
      <c r="H102" s="27" t="s">
        <v>1</v>
      </c>
      <c r="I102" s="27" t="s">
        <v>1</v>
      </c>
      <c r="J102" s="27" t="s">
        <v>1</v>
      </c>
      <c r="K102" s="27" t="s">
        <v>1</v>
      </c>
      <c r="L102" s="27" t="s">
        <v>1</v>
      </c>
      <c r="M102" s="80">
        <v>6.5819382741087296</v>
      </c>
      <c r="N102" s="80">
        <v>0.433911809600042</v>
      </c>
      <c r="O102" s="27" t="s">
        <v>1</v>
      </c>
      <c r="P102" s="27" t="s">
        <v>1</v>
      </c>
      <c r="Q102" s="80">
        <v>11435.840229835199</v>
      </c>
      <c r="R102" s="80">
        <v>377.57373511411299</v>
      </c>
      <c r="S102" s="29">
        <v>199.877845759444</v>
      </c>
      <c r="T102" s="29">
        <v>17.277221854213099</v>
      </c>
      <c r="U102" s="80">
        <v>58742.703068930903</v>
      </c>
      <c r="V102" s="80">
        <v>3217.0826840661498</v>
      </c>
      <c r="W102" s="80">
        <v>6.3671467880410003E-3</v>
      </c>
      <c r="X102" s="80">
        <v>6.3781581761609999E-3</v>
      </c>
      <c r="Y102" s="80">
        <v>3371.0978861470899</v>
      </c>
      <c r="Z102" s="80">
        <v>174.22855992925599</v>
      </c>
      <c r="AA102" s="80">
        <v>5.2521297653758801</v>
      </c>
      <c r="AB102" s="80">
        <v>0.78739819921268905</v>
      </c>
      <c r="AC102" s="80">
        <v>8.4954747748380004E-3</v>
      </c>
      <c r="AD102" s="80">
        <v>1.2707615978962999E-2</v>
      </c>
      <c r="AE102" s="80">
        <v>0.81805852183182004</v>
      </c>
      <c r="AF102" s="80">
        <v>0.11455936316709101</v>
      </c>
      <c r="AG102" s="80">
        <v>6.1525038898372904</v>
      </c>
      <c r="AH102" s="80">
        <v>0.371267621515808</v>
      </c>
      <c r="AI102" s="80">
        <v>2378.3978537452999</v>
      </c>
      <c r="AJ102" s="80">
        <v>16.769231769035802</v>
      </c>
      <c r="AK102" s="80">
        <v>508.42105267483697</v>
      </c>
      <c r="AL102" s="80">
        <v>4.12805855173269</v>
      </c>
      <c r="AM102" s="80">
        <v>5.7416665488295102</v>
      </c>
      <c r="AN102" s="80">
        <v>0.101166103837685</v>
      </c>
      <c r="AO102" s="80">
        <v>1.02238663876275</v>
      </c>
      <c r="AP102" s="80">
        <v>1.9847225207773E-2</v>
      </c>
      <c r="AQ102" s="84"/>
    </row>
    <row r="103" spans="1:43" s="81" customFormat="1" ht="17.25" customHeight="1" x14ac:dyDescent="0.3">
      <c r="A103" s="79" t="s">
        <v>389</v>
      </c>
      <c r="B103" s="85" t="s">
        <v>101</v>
      </c>
      <c r="C103" s="82">
        <v>42.377064852497099</v>
      </c>
      <c r="D103" s="82">
        <v>0.74942972333344504</v>
      </c>
      <c r="E103" s="82">
        <v>0.52403588654730604</v>
      </c>
      <c r="F103" s="82">
        <v>1.3857983283839E-2</v>
      </c>
      <c r="G103" s="82">
        <v>0.52596053553244104</v>
      </c>
      <c r="H103" s="27" t="s">
        <v>1</v>
      </c>
      <c r="I103" s="27" t="s">
        <v>1</v>
      </c>
      <c r="J103" s="27" t="s">
        <v>1</v>
      </c>
      <c r="K103" s="27" t="s">
        <v>1</v>
      </c>
      <c r="L103" s="27" t="s">
        <v>1</v>
      </c>
      <c r="M103" s="80">
        <v>6.2367949930523903</v>
      </c>
      <c r="N103" s="80">
        <v>0.39206831552029398</v>
      </c>
      <c r="O103" s="27" t="s">
        <v>1</v>
      </c>
      <c r="P103" s="27" t="s">
        <v>1</v>
      </c>
      <c r="Q103" s="80">
        <v>11673.943228204</v>
      </c>
      <c r="R103" s="80">
        <v>359.16284262036902</v>
      </c>
      <c r="S103" s="29">
        <v>214.85359286764</v>
      </c>
      <c r="T103" s="29">
        <v>20.585104941769401</v>
      </c>
      <c r="U103" s="80">
        <v>58560.8305622271</v>
      </c>
      <c r="V103" s="80">
        <v>3201.5231594271399</v>
      </c>
      <c r="W103" s="80">
        <v>6.0281168430350003E-3</v>
      </c>
      <c r="X103" s="80">
        <v>6.2694026217099998E-3</v>
      </c>
      <c r="Y103" s="80">
        <v>3140.5726633971899</v>
      </c>
      <c r="Z103" s="80">
        <v>164.20424453741501</v>
      </c>
      <c r="AA103" s="80">
        <v>4.2586513383279998</v>
      </c>
      <c r="AB103" s="80">
        <v>0.71356943411352203</v>
      </c>
      <c r="AC103" s="80">
        <v>5.2308958672592998E-2</v>
      </c>
      <c r="AD103" s="80">
        <v>3.1861101391475001E-2</v>
      </c>
      <c r="AE103" s="80">
        <v>0.85918127774848796</v>
      </c>
      <c r="AF103" s="80">
        <v>0.118601616918832</v>
      </c>
      <c r="AG103" s="80">
        <v>6.3561546099453903</v>
      </c>
      <c r="AH103" s="80">
        <v>0.35447760367256897</v>
      </c>
      <c r="AI103" s="80">
        <v>2265.3173529700698</v>
      </c>
      <c r="AJ103" s="80">
        <v>17.335666433314898</v>
      </c>
      <c r="AK103" s="80">
        <v>489.82789261619399</v>
      </c>
      <c r="AL103" s="80">
        <v>4.4277502121827101</v>
      </c>
      <c r="AM103" s="80">
        <v>5.2180872731888099</v>
      </c>
      <c r="AN103" s="80">
        <v>9.6736996443706993E-2</v>
      </c>
      <c r="AO103" s="80">
        <v>0.77086871873514495</v>
      </c>
      <c r="AP103" s="80">
        <v>1.5921658363533001E-2</v>
      </c>
      <c r="AQ103" s="84"/>
    </row>
    <row r="104" spans="1:43" s="81" customFormat="1" ht="17.25" customHeight="1" x14ac:dyDescent="0.3">
      <c r="A104" s="79" t="s">
        <v>390</v>
      </c>
      <c r="B104" s="85" t="s">
        <v>101</v>
      </c>
      <c r="C104" s="82">
        <v>42.668670910261397</v>
      </c>
      <c r="D104" s="82">
        <v>0.74864352802852696</v>
      </c>
      <c r="E104" s="82">
        <v>0.47940875861301002</v>
      </c>
      <c r="F104" s="82">
        <v>1.2899206801873999E-2</v>
      </c>
      <c r="G104" s="82">
        <v>0.36863154286654198</v>
      </c>
      <c r="H104" s="27" t="s">
        <v>1</v>
      </c>
      <c r="I104" s="27" t="s">
        <v>1</v>
      </c>
      <c r="J104" s="27" t="s">
        <v>1</v>
      </c>
      <c r="K104" s="27" t="s">
        <v>1</v>
      </c>
      <c r="L104" s="27" t="s">
        <v>1</v>
      </c>
      <c r="M104" s="80">
        <v>6.2671957924555501</v>
      </c>
      <c r="N104" s="80">
        <v>0.38779323862195397</v>
      </c>
      <c r="O104" s="27" t="s">
        <v>1</v>
      </c>
      <c r="P104" s="27" t="s">
        <v>1</v>
      </c>
      <c r="Q104" s="80">
        <v>11284.5562018646</v>
      </c>
      <c r="R104" s="80">
        <v>414.804325429931</v>
      </c>
      <c r="S104" s="29">
        <v>219.655251777323</v>
      </c>
      <c r="T104" s="29">
        <v>19.176559241259699</v>
      </c>
      <c r="U104" s="80">
        <v>58457.121483306502</v>
      </c>
      <c r="V104" s="80">
        <v>3174.58260067826</v>
      </c>
      <c r="W104" s="80">
        <v>4.4006681120909996E-3</v>
      </c>
      <c r="X104" s="80">
        <v>5.358222125152E-3</v>
      </c>
      <c r="Y104" s="80">
        <v>3149.0388596989201</v>
      </c>
      <c r="Z104" s="80">
        <v>163.27424848851501</v>
      </c>
      <c r="AA104" s="80">
        <v>4.4359589559278003</v>
      </c>
      <c r="AB104" s="80">
        <v>0.72898594327368105</v>
      </c>
      <c r="AC104" s="80">
        <v>4.7484997518471003E-2</v>
      </c>
      <c r="AD104" s="80">
        <v>3.0363167572390999E-2</v>
      </c>
      <c r="AE104" s="80">
        <v>0.68021217673965095</v>
      </c>
      <c r="AF104" s="80">
        <v>0.105500652208426</v>
      </c>
      <c r="AG104" s="80">
        <v>5.2066110116852498</v>
      </c>
      <c r="AH104" s="80">
        <v>0.31886529299389499</v>
      </c>
      <c r="AI104" s="80">
        <v>2320.4005118023601</v>
      </c>
      <c r="AJ104" s="80">
        <v>16.818984885515199</v>
      </c>
      <c r="AK104" s="80">
        <v>501.94497137852602</v>
      </c>
      <c r="AL104" s="80">
        <v>4.2578843792062004</v>
      </c>
      <c r="AM104" s="80">
        <v>5.3034387703658803</v>
      </c>
      <c r="AN104" s="80">
        <v>9.6930274397303007E-2</v>
      </c>
      <c r="AO104" s="80">
        <v>0.71739262311003804</v>
      </c>
      <c r="AP104" s="80">
        <v>1.7831226207481999E-2</v>
      </c>
      <c r="AQ104" s="84"/>
    </row>
    <row r="105" spans="1:43" s="81" customFormat="1" ht="17.25" customHeight="1" x14ac:dyDescent="0.3">
      <c r="A105" s="79" t="s">
        <v>391</v>
      </c>
      <c r="B105" s="85" t="s">
        <v>101</v>
      </c>
      <c r="C105" s="82">
        <v>40.405111517726802</v>
      </c>
      <c r="D105" s="82">
        <v>0.65941781001752098</v>
      </c>
      <c r="E105" s="82">
        <v>0.66513869929034097</v>
      </c>
      <c r="F105" s="82">
        <v>1.5164376644531E-2</v>
      </c>
      <c r="G105" s="82">
        <v>0.28373004421456799</v>
      </c>
      <c r="H105" s="27" t="s">
        <v>1</v>
      </c>
      <c r="I105" s="27" t="s">
        <v>1</v>
      </c>
      <c r="J105" s="27" t="s">
        <v>1</v>
      </c>
      <c r="K105" s="27" t="s">
        <v>1</v>
      </c>
      <c r="L105" s="27" t="s">
        <v>1</v>
      </c>
      <c r="M105" s="80">
        <v>6.6313791451929696</v>
      </c>
      <c r="N105" s="80">
        <v>0.44937396698371501</v>
      </c>
      <c r="O105" s="27" t="s">
        <v>1</v>
      </c>
      <c r="P105" s="27" t="s">
        <v>1</v>
      </c>
      <c r="Q105" s="80">
        <v>11589.147967659699</v>
      </c>
      <c r="R105" s="80">
        <v>383.31780682658803</v>
      </c>
      <c r="S105" s="29">
        <v>194.21290365524399</v>
      </c>
      <c r="T105" s="29">
        <v>17.872085568109899</v>
      </c>
      <c r="U105" s="80">
        <v>57821.943108967898</v>
      </c>
      <c r="V105" s="80">
        <v>3185.2833631643898</v>
      </c>
      <c r="W105" s="80">
        <v>7.3271363320609999E-3</v>
      </c>
      <c r="X105" s="80">
        <v>6.7564147759439997E-3</v>
      </c>
      <c r="Y105" s="80">
        <v>3555.6770738600399</v>
      </c>
      <c r="Z105" s="80">
        <v>184.98072115484601</v>
      </c>
      <c r="AA105" s="80">
        <v>4.4029796114608502</v>
      </c>
      <c r="AB105" s="80">
        <v>0.71020076634166296</v>
      </c>
      <c r="AC105" s="80">
        <v>4.5343647317652003E-2</v>
      </c>
      <c r="AD105" s="80">
        <v>2.8993544283534001E-2</v>
      </c>
      <c r="AE105" s="80">
        <v>0.77014492486957398</v>
      </c>
      <c r="AF105" s="80">
        <v>0.109732139845515</v>
      </c>
      <c r="AG105" s="80">
        <v>5.3353986160323004</v>
      </c>
      <c r="AH105" s="80">
        <v>0.31595669057305598</v>
      </c>
      <c r="AI105" s="80">
        <v>2480.9323871275201</v>
      </c>
      <c r="AJ105" s="80">
        <v>23.106331655507901</v>
      </c>
      <c r="AK105" s="80">
        <v>529.68651926267205</v>
      </c>
      <c r="AL105" s="80">
        <v>5.4580729303946898</v>
      </c>
      <c r="AM105" s="80">
        <v>5.9173559736051802</v>
      </c>
      <c r="AN105" s="80">
        <v>0.116020556179567</v>
      </c>
      <c r="AO105" s="80">
        <v>1.1104605997449699</v>
      </c>
      <c r="AP105" s="80">
        <v>2.07329116061E-2</v>
      </c>
      <c r="AQ105" s="84"/>
    </row>
    <row r="106" spans="1:43" s="81" customFormat="1" ht="17.25" customHeight="1" x14ac:dyDescent="0.3">
      <c r="A106" s="79" t="s">
        <v>392</v>
      </c>
      <c r="B106" s="85" t="s">
        <v>101</v>
      </c>
      <c r="C106" s="82">
        <v>42.144927209785898</v>
      </c>
      <c r="D106" s="82">
        <v>0.73422674618099404</v>
      </c>
      <c r="E106" s="82">
        <v>0.57250377926644402</v>
      </c>
      <c r="F106" s="82">
        <v>1.4548402034813E-2</v>
      </c>
      <c r="G106" s="82">
        <v>0.45554499523488801</v>
      </c>
      <c r="H106" s="27" t="s">
        <v>1</v>
      </c>
      <c r="I106" s="27" t="s">
        <v>1</v>
      </c>
      <c r="J106" s="27" t="s">
        <v>1</v>
      </c>
      <c r="K106" s="27" t="s">
        <v>1</v>
      </c>
      <c r="L106" s="27" t="s">
        <v>1</v>
      </c>
      <c r="M106" s="80">
        <v>10.542323261802601</v>
      </c>
      <c r="N106" s="80">
        <v>0.87727776670546898</v>
      </c>
      <c r="O106" s="27" t="s">
        <v>1</v>
      </c>
      <c r="P106" s="27" t="s">
        <v>1</v>
      </c>
      <c r="Q106" s="80">
        <v>11057.799867308</v>
      </c>
      <c r="R106" s="80">
        <v>346.03677473521998</v>
      </c>
      <c r="S106" s="29">
        <v>210.876563712403</v>
      </c>
      <c r="T106" s="29">
        <v>19.7186600587093</v>
      </c>
      <c r="U106" s="80">
        <v>58754.861788795897</v>
      </c>
      <c r="V106" s="80">
        <v>3193.2243360959701</v>
      </c>
      <c r="W106" s="80">
        <v>8.1563123768300001E-3</v>
      </c>
      <c r="X106" s="80">
        <v>7.2550585415410004E-3</v>
      </c>
      <c r="Y106" s="80">
        <v>3223.3241055723101</v>
      </c>
      <c r="Z106" s="80">
        <v>165.9635358875</v>
      </c>
      <c r="AA106" s="80">
        <v>4.5039527567316302</v>
      </c>
      <c r="AB106" s="80">
        <v>0.73095503490159996</v>
      </c>
      <c r="AC106" s="80">
        <v>3.7366948730902003E-2</v>
      </c>
      <c r="AD106" s="80">
        <v>2.6784057030963999E-2</v>
      </c>
      <c r="AE106" s="80">
        <v>0.70083679684868305</v>
      </c>
      <c r="AF106" s="80">
        <v>0.10649738556308801</v>
      </c>
      <c r="AG106" s="80">
        <v>5.9250427545510496</v>
      </c>
      <c r="AH106" s="80">
        <v>0.33972577938302201</v>
      </c>
      <c r="AI106" s="80">
        <v>2318.6153632749101</v>
      </c>
      <c r="AJ106" s="80">
        <v>16.347726831647201</v>
      </c>
      <c r="AK106" s="80">
        <v>497.662749566483</v>
      </c>
      <c r="AL106" s="80">
        <v>4.1439760927644604</v>
      </c>
      <c r="AM106" s="80">
        <v>5.3274371672279699</v>
      </c>
      <c r="AN106" s="80">
        <v>9.6877341455296001E-2</v>
      </c>
      <c r="AO106" s="80">
        <v>0.85990089901028499</v>
      </c>
      <c r="AP106" s="80">
        <v>1.6811481042035E-2</v>
      </c>
      <c r="AQ106" s="84"/>
    </row>
    <row r="107" spans="1:43" s="81" customFormat="1" ht="17.25" customHeight="1" x14ac:dyDescent="0.3">
      <c r="A107" s="79" t="s">
        <v>393</v>
      </c>
      <c r="B107" s="85" t="s">
        <v>101</v>
      </c>
      <c r="C107" s="82">
        <v>41.547597174934801</v>
      </c>
      <c r="D107" s="82">
        <v>0.72855518707241296</v>
      </c>
      <c r="E107" s="82">
        <v>0.52945758973651202</v>
      </c>
      <c r="F107" s="82">
        <v>1.383764318888E-2</v>
      </c>
      <c r="G107" s="82">
        <v>0.43750870801166902</v>
      </c>
      <c r="H107" s="27" t="s">
        <v>1</v>
      </c>
      <c r="I107" s="27" t="s">
        <v>1</v>
      </c>
      <c r="J107" s="27" t="s">
        <v>1</v>
      </c>
      <c r="K107" s="27" t="s">
        <v>1</v>
      </c>
      <c r="L107" s="27" t="s">
        <v>1</v>
      </c>
      <c r="M107" s="80">
        <v>6.4046150148702203</v>
      </c>
      <c r="N107" s="80">
        <v>0.407599286848364</v>
      </c>
      <c r="O107" s="27" t="s">
        <v>1</v>
      </c>
      <c r="P107" s="27" t="s">
        <v>1</v>
      </c>
      <c r="Q107" s="80">
        <v>11487.3745528237</v>
      </c>
      <c r="R107" s="80">
        <v>357.90624042911099</v>
      </c>
      <c r="S107" s="29">
        <v>206.17732536780699</v>
      </c>
      <c r="T107" s="29">
        <v>20.623707367653001</v>
      </c>
      <c r="U107" s="80">
        <v>59218.389564760299</v>
      </c>
      <c r="V107" s="80">
        <v>3239.7790702442098</v>
      </c>
      <c r="W107" s="80" t="s">
        <v>112</v>
      </c>
      <c r="X107" s="80">
        <v>3.0164362426889999E-3</v>
      </c>
      <c r="Y107" s="80">
        <v>3101.0878258386401</v>
      </c>
      <c r="Z107" s="80">
        <v>159.826093687</v>
      </c>
      <c r="AA107" s="80">
        <v>4.5817509637851597</v>
      </c>
      <c r="AB107" s="80">
        <v>0.73237972788801897</v>
      </c>
      <c r="AC107" s="80">
        <v>2.2644811489295001E-2</v>
      </c>
      <c r="AD107" s="80">
        <v>2.0698289073882999E-2</v>
      </c>
      <c r="AE107" s="80">
        <v>0.87344697527728499</v>
      </c>
      <c r="AF107" s="80">
        <v>0.118089484363481</v>
      </c>
      <c r="AG107" s="80">
        <v>5.8557802647194102</v>
      </c>
      <c r="AH107" s="80">
        <v>0.35407438421642401</v>
      </c>
      <c r="AI107" s="80">
        <v>2219.0281052969199</v>
      </c>
      <c r="AJ107" s="80">
        <v>15.645572729192899</v>
      </c>
      <c r="AK107" s="80">
        <v>477.06294782179998</v>
      </c>
      <c r="AL107" s="80">
        <v>3.8734505015276901</v>
      </c>
      <c r="AM107" s="80">
        <v>5.1793230264054602</v>
      </c>
      <c r="AN107" s="80">
        <v>0.10964137359930901</v>
      </c>
      <c r="AO107" s="80">
        <v>0.77344752394514704</v>
      </c>
      <c r="AP107" s="80">
        <v>1.5768480699775E-2</v>
      </c>
      <c r="AQ107" s="84"/>
    </row>
    <row r="108" spans="1:43" s="81" customFormat="1" ht="17.25" customHeight="1" x14ac:dyDescent="0.3">
      <c r="A108" s="79" t="s">
        <v>394</v>
      </c>
      <c r="B108" s="85" t="s">
        <v>101</v>
      </c>
      <c r="C108" s="82">
        <v>41.801601581913602</v>
      </c>
      <c r="D108" s="82">
        <v>0.72303707413261697</v>
      </c>
      <c r="E108" s="82">
        <v>0.54179478368855305</v>
      </c>
      <c r="F108" s="82">
        <v>1.3872896516475001E-2</v>
      </c>
      <c r="G108" s="82">
        <v>0.305692189275589</v>
      </c>
      <c r="H108" s="27" t="s">
        <v>1</v>
      </c>
      <c r="I108" s="27" t="s">
        <v>1</v>
      </c>
      <c r="J108" s="27" t="s">
        <v>1</v>
      </c>
      <c r="K108" s="27" t="s">
        <v>1</v>
      </c>
      <c r="L108" s="27" t="s">
        <v>1</v>
      </c>
      <c r="M108" s="80">
        <v>5.9117566475662304</v>
      </c>
      <c r="N108" s="80">
        <v>0.39048074668445998</v>
      </c>
      <c r="O108" s="27" t="s">
        <v>1</v>
      </c>
      <c r="P108" s="27" t="s">
        <v>1</v>
      </c>
      <c r="Q108" s="80">
        <v>11615.957091652301</v>
      </c>
      <c r="R108" s="80">
        <v>420.892192568263</v>
      </c>
      <c r="S108" s="29">
        <v>217.08454593655699</v>
      </c>
      <c r="T108" s="29">
        <v>18.330256487990699</v>
      </c>
      <c r="U108" s="80">
        <v>58858.041664861201</v>
      </c>
      <c r="V108" s="80">
        <v>3217.1446175373098</v>
      </c>
      <c r="W108" s="80" t="s">
        <v>109</v>
      </c>
      <c r="X108" s="80">
        <v>4.1768231350779996E-3</v>
      </c>
      <c r="Y108" s="80">
        <v>3263.0008678609702</v>
      </c>
      <c r="Z108" s="80">
        <v>167.982830160801</v>
      </c>
      <c r="AA108" s="80">
        <v>4.1377729620788699</v>
      </c>
      <c r="AB108" s="80">
        <v>0.702666283158488</v>
      </c>
      <c r="AC108" s="80">
        <v>8.6541354952770003E-3</v>
      </c>
      <c r="AD108" s="80">
        <v>1.2940721851122E-2</v>
      </c>
      <c r="AE108" s="80">
        <v>0.80813905459917301</v>
      </c>
      <c r="AF108" s="80">
        <v>0.114856843315294</v>
      </c>
      <c r="AG108" s="80">
        <v>6.1757538311579401</v>
      </c>
      <c r="AH108" s="80">
        <v>0.37072376984134903</v>
      </c>
      <c r="AI108" s="80">
        <v>2334.9098681117398</v>
      </c>
      <c r="AJ108" s="80">
        <v>17.722665889643402</v>
      </c>
      <c r="AK108" s="80">
        <v>505.393319659106</v>
      </c>
      <c r="AL108" s="80">
        <v>4.4168837762674604</v>
      </c>
      <c r="AM108" s="80">
        <v>5.4547729910244502</v>
      </c>
      <c r="AN108" s="80">
        <v>0.10557276535997701</v>
      </c>
      <c r="AO108" s="80">
        <v>0.83300591962721304</v>
      </c>
      <c r="AP108" s="80">
        <v>1.7779540861104001E-2</v>
      </c>
      <c r="AQ108" s="84"/>
    </row>
    <row r="109" spans="1:43" s="81" customFormat="1" ht="17.25" customHeight="1" x14ac:dyDescent="0.3">
      <c r="A109" s="79" t="s">
        <v>395</v>
      </c>
      <c r="B109" s="85" t="s">
        <v>101</v>
      </c>
      <c r="C109" s="82">
        <v>40.729558165999002</v>
      </c>
      <c r="D109" s="82">
        <v>0.68627301337829005</v>
      </c>
      <c r="E109" s="82">
        <v>0.60638057774179799</v>
      </c>
      <c r="F109" s="82">
        <v>1.4758317832583001E-2</v>
      </c>
      <c r="G109" s="82">
        <v>0.50149422951786704</v>
      </c>
      <c r="H109" s="27" t="s">
        <v>1</v>
      </c>
      <c r="I109" s="27" t="s">
        <v>1</v>
      </c>
      <c r="J109" s="27" t="s">
        <v>1</v>
      </c>
      <c r="K109" s="27" t="s">
        <v>1</v>
      </c>
      <c r="L109" s="27" t="s">
        <v>1</v>
      </c>
      <c r="M109" s="80">
        <v>6.2862513502186204</v>
      </c>
      <c r="N109" s="80">
        <v>0.43298812584648599</v>
      </c>
      <c r="O109" s="27" t="s">
        <v>1</v>
      </c>
      <c r="P109" s="27" t="s">
        <v>1</v>
      </c>
      <c r="Q109" s="80">
        <v>12139.6877578065</v>
      </c>
      <c r="R109" s="80">
        <v>370.13546960765098</v>
      </c>
      <c r="S109" s="29">
        <v>226.243193618314</v>
      </c>
      <c r="T109" s="29">
        <v>20.0715696836211</v>
      </c>
      <c r="U109" s="80">
        <v>59187.552769697897</v>
      </c>
      <c r="V109" s="80">
        <v>3242.5323824944699</v>
      </c>
      <c r="W109" s="80">
        <v>2.7440575831140001E-3</v>
      </c>
      <c r="X109" s="80">
        <v>4.2238605929520003E-3</v>
      </c>
      <c r="Y109" s="80">
        <v>3307.8407260285198</v>
      </c>
      <c r="Z109" s="80">
        <v>170.723198523462</v>
      </c>
      <c r="AA109" s="80">
        <v>4.5686841410528798</v>
      </c>
      <c r="AB109" s="80">
        <v>0.73918592384686499</v>
      </c>
      <c r="AC109" s="80">
        <v>8.6462273681669997E-3</v>
      </c>
      <c r="AD109" s="80">
        <v>1.2928240780611999E-2</v>
      </c>
      <c r="AE109" s="80">
        <v>0.82351042904988203</v>
      </c>
      <c r="AF109" s="80">
        <v>0.115886805508085</v>
      </c>
      <c r="AG109" s="80">
        <v>6.20854251118232</v>
      </c>
      <c r="AH109" s="80">
        <v>0.38680218774511899</v>
      </c>
      <c r="AI109" s="80">
        <v>2397.9259508054702</v>
      </c>
      <c r="AJ109" s="80">
        <v>18.398031450232398</v>
      </c>
      <c r="AK109" s="80">
        <v>520.53371499592799</v>
      </c>
      <c r="AL109" s="80">
        <v>4.4532228283861404</v>
      </c>
      <c r="AM109" s="80">
        <v>5.7616150023028601</v>
      </c>
      <c r="AN109" s="80">
        <v>0.103433065727568</v>
      </c>
      <c r="AO109" s="80">
        <v>0.98656669858680701</v>
      </c>
      <c r="AP109" s="80">
        <v>2.2185812410254E-2</v>
      </c>
      <c r="AQ109" s="84"/>
    </row>
    <row r="110" spans="1:43" s="81" customFormat="1" ht="17.25" customHeight="1" x14ac:dyDescent="0.3">
      <c r="A110" s="79" t="s">
        <v>396</v>
      </c>
      <c r="B110" s="85" t="s">
        <v>101</v>
      </c>
      <c r="C110" s="82">
        <v>42.0634658456338</v>
      </c>
      <c r="D110" s="82">
        <v>0.74613347091145699</v>
      </c>
      <c r="E110" s="82">
        <v>0.48891216957213202</v>
      </c>
      <c r="F110" s="82">
        <v>1.3226349017359E-2</v>
      </c>
      <c r="G110" s="82">
        <v>0.23304388977489199</v>
      </c>
      <c r="H110" s="27" t="s">
        <v>1</v>
      </c>
      <c r="I110" s="27" t="s">
        <v>1</v>
      </c>
      <c r="J110" s="27" t="s">
        <v>1</v>
      </c>
      <c r="K110" s="27" t="s">
        <v>1</v>
      </c>
      <c r="L110" s="27" t="s">
        <v>1</v>
      </c>
      <c r="M110" s="80">
        <v>6.1492738016722903</v>
      </c>
      <c r="N110" s="80">
        <v>0.39339745197187098</v>
      </c>
      <c r="O110" s="27" t="s">
        <v>1</v>
      </c>
      <c r="P110" s="27" t="s">
        <v>1</v>
      </c>
      <c r="Q110" s="80">
        <v>10825.6423617529</v>
      </c>
      <c r="R110" s="80">
        <v>355.72546842824102</v>
      </c>
      <c r="S110" s="29">
        <v>203.571095427606</v>
      </c>
      <c r="T110" s="29">
        <v>18.881863701161301</v>
      </c>
      <c r="U110" s="80">
        <v>57756.144961660902</v>
      </c>
      <c r="V110" s="80">
        <v>3251.3734954025999</v>
      </c>
      <c r="W110" s="80">
        <v>0.21136226641241801</v>
      </c>
      <c r="X110" s="80">
        <v>3.6558515037136002E-2</v>
      </c>
      <c r="Y110" s="80">
        <v>2878.2424703730699</v>
      </c>
      <c r="Z110" s="80">
        <v>154.70829253703701</v>
      </c>
      <c r="AA110" s="80">
        <v>4.4656521773677103</v>
      </c>
      <c r="AB110" s="80">
        <v>0.72031175952488502</v>
      </c>
      <c r="AC110" s="80">
        <v>6.0013462711059999E-2</v>
      </c>
      <c r="AD110" s="80">
        <v>3.3574021795544001E-2</v>
      </c>
      <c r="AE110" s="80">
        <v>0.60253982681598395</v>
      </c>
      <c r="AF110" s="80">
        <v>9.7624065694543002E-2</v>
      </c>
      <c r="AG110" s="80">
        <v>5.10121500381603</v>
      </c>
      <c r="AH110" s="80">
        <v>0.34992549254843103</v>
      </c>
      <c r="AI110" s="80">
        <v>2161.8083279249099</v>
      </c>
      <c r="AJ110" s="80">
        <v>31.260956274012599</v>
      </c>
      <c r="AK110" s="80">
        <v>467.837439299062</v>
      </c>
      <c r="AL110" s="80">
        <v>7.1763408036061298</v>
      </c>
      <c r="AM110" s="80">
        <v>5.0157960971597202</v>
      </c>
      <c r="AN110" s="80">
        <v>0.103663099889254</v>
      </c>
      <c r="AO110" s="80">
        <v>0.69212802652092098</v>
      </c>
      <c r="AP110" s="80">
        <v>1.7812356030398001E-2</v>
      </c>
      <c r="AQ110" s="84"/>
    </row>
    <row r="111" spans="1:43" s="81" customFormat="1" ht="17.25" customHeight="1" x14ac:dyDescent="0.3">
      <c r="A111" s="79" t="s">
        <v>397</v>
      </c>
      <c r="B111" s="85" t="s">
        <v>101</v>
      </c>
      <c r="C111" s="82">
        <v>42.445393341642898</v>
      </c>
      <c r="D111" s="82">
        <v>0.73137353995874299</v>
      </c>
      <c r="E111" s="82">
        <v>0.54549125123722897</v>
      </c>
      <c r="F111" s="82">
        <v>1.3879667619244E-2</v>
      </c>
      <c r="G111" s="82">
        <v>0.38849925185964601</v>
      </c>
      <c r="H111" s="27" t="s">
        <v>1</v>
      </c>
      <c r="I111" s="27" t="s">
        <v>1</v>
      </c>
      <c r="J111" s="27" t="s">
        <v>1</v>
      </c>
      <c r="K111" s="27" t="s">
        <v>1</v>
      </c>
      <c r="L111" s="27" t="s">
        <v>1</v>
      </c>
      <c r="M111" s="80">
        <v>6.4681972435231403</v>
      </c>
      <c r="N111" s="80">
        <v>0.38001924484274402</v>
      </c>
      <c r="O111" s="27" t="s">
        <v>1</v>
      </c>
      <c r="P111" s="27" t="s">
        <v>1</v>
      </c>
      <c r="Q111" s="80">
        <v>11466.580386352</v>
      </c>
      <c r="R111" s="80">
        <v>378.27588926064698</v>
      </c>
      <c r="S111" s="29">
        <v>223.846540250667</v>
      </c>
      <c r="T111" s="29">
        <v>19.389663731393401</v>
      </c>
      <c r="U111" s="80">
        <v>57716.469484319801</v>
      </c>
      <c r="V111" s="80">
        <v>3194.0645113119699</v>
      </c>
      <c r="W111" s="80">
        <v>1.4189318728698001E-2</v>
      </c>
      <c r="X111" s="80">
        <v>9.2510392669030005E-3</v>
      </c>
      <c r="Y111" s="80">
        <v>3056.9864192750601</v>
      </c>
      <c r="Z111" s="80">
        <v>158.819627086921</v>
      </c>
      <c r="AA111" s="80">
        <v>4.4003561413216703</v>
      </c>
      <c r="AB111" s="80">
        <v>0.69921810312647303</v>
      </c>
      <c r="AC111" s="80">
        <v>3.9392031845627E-2</v>
      </c>
      <c r="AD111" s="80">
        <v>2.6580022716969E-2</v>
      </c>
      <c r="AE111" s="80">
        <v>0.62061515467355099</v>
      </c>
      <c r="AF111" s="80">
        <v>9.6837216053500999E-2</v>
      </c>
      <c r="AG111" s="80">
        <v>4.3290817787641096</v>
      </c>
      <c r="AH111" s="80">
        <v>0.31134762337275801</v>
      </c>
      <c r="AI111" s="80">
        <v>2232.8465048418898</v>
      </c>
      <c r="AJ111" s="80">
        <v>19.221863663075901</v>
      </c>
      <c r="AK111" s="80">
        <v>479.35812072401899</v>
      </c>
      <c r="AL111" s="80">
        <v>4.1212193536516502</v>
      </c>
      <c r="AM111" s="80">
        <v>5.0993874347770802</v>
      </c>
      <c r="AN111" s="80">
        <v>9.2355674249146993E-2</v>
      </c>
      <c r="AO111" s="80">
        <v>0.78419221027039998</v>
      </c>
      <c r="AP111" s="80">
        <v>1.7282344168704999E-2</v>
      </c>
      <c r="AQ111" s="84"/>
    </row>
    <row r="112" spans="1:43" s="81" customFormat="1" ht="17.25" customHeight="1" x14ac:dyDescent="0.3">
      <c r="A112" s="79" t="s">
        <v>398</v>
      </c>
      <c r="B112" s="85" t="s">
        <v>101</v>
      </c>
      <c r="C112" s="82">
        <v>42.541859266118003</v>
      </c>
      <c r="D112" s="82">
        <v>0.74243312073188295</v>
      </c>
      <c r="E112" s="82">
        <v>0.51677896987160099</v>
      </c>
      <c r="F112" s="82">
        <v>1.3868988286072E-2</v>
      </c>
      <c r="G112" s="82">
        <v>0.35386052186308797</v>
      </c>
      <c r="H112" s="27" t="s">
        <v>1</v>
      </c>
      <c r="I112" s="27" t="s">
        <v>1</v>
      </c>
      <c r="J112" s="27" t="s">
        <v>1</v>
      </c>
      <c r="K112" s="27" t="s">
        <v>1</v>
      </c>
      <c r="L112" s="27" t="s">
        <v>1</v>
      </c>
      <c r="M112" s="80">
        <v>5.8548076107803801</v>
      </c>
      <c r="N112" s="80">
        <v>0.40481034638068197</v>
      </c>
      <c r="O112" s="27" t="s">
        <v>1</v>
      </c>
      <c r="P112" s="27" t="s">
        <v>1</v>
      </c>
      <c r="Q112" s="80">
        <v>11530.583986343099</v>
      </c>
      <c r="R112" s="80">
        <v>365.02834408644998</v>
      </c>
      <c r="S112" s="29">
        <v>220.352503946404</v>
      </c>
      <c r="T112" s="29">
        <v>20.042731778499402</v>
      </c>
      <c r="U112" s="80">
        <v>58868.694149817296</v>
      </c>
      <c r="V112" s="80">
        <v>3212.78389173291</v>
      </c>
      <c r="W112" s="80" t="s">
        <v>112</v>
      </c>
      <c r="X112" s="80">
        <v>1.667048225638E-3</v>
      </c>
      <c r="Y112" s="80">
        <v>3188.8259853416198</v>
      </c>
      <c r="Z112" s="80">
        <v>166.310617230969</v>
      </c>
      <c r="AA112" s="80">
        <v>3.9021771619138801</v>
      </c>
      <c r="AB112" s="80">
        <v>0.68394818541687397</v>
      </c>
      <c r="AC112" s="80">
        <v>2.3259290673122001E-2</v>
      </c>
      <c r="AD112" s="80">
        <v>2.1254375887239999E-2</v>
      </c>
      <c r="AE112" s="80">
        <v>0.79712364786676704</v>
      </c>
      <c r="AF112" s="80">
        <v>0.114226361178744</v>
      </c>
      <c r="AG112" s="80">
        <v>5.5032511241827899</v>
      </c>
      <c r="AH112" s="80">
        <v>0.32856818957073403</v>
      </c>
      <c r="AI112" s="80">
        <v>2352.3609393496699</v>
      </c>
      <c r="AJ112" s="80">
        <v>16.5856548071901</v>
      </c>
      <c r="AK112" s="80">
        <v>506.87330208614401</v>
      </c>
      <c r="AL112" s="80">
        <v>4.3603731534897996</v>
      </c>
      <c r="AM112" s="80">
        <v>5.37350981454553</v>
      </c>
      <c r="AN112" s="80">
        <v>0.11046310751912999</v>
      </c>
      <c r="AO112" s="80">
        <v>0.78388576145317501</v>
      </c>
      <c r="AP112" s="80">
        <v>1.8361670858558998E-2</v>
      </c>
      <c r="AQ112" s="84"/>
    </row>
    <row r="113" spans="1:43" s="81" customFormat="1" ht="17.25" customHeight="1" x14ac:dyDescent="0.3">
      <c r="A113" s="79" t="s">
        <v>399</v>
      </c>
      <c r="B113" s="85" t="s">
        <v>101</v>
      </c>
      <c r="C113" s="82">
        <v>47.8375164495354</v>
      </c>
      <c r="D113" s="82">
        <v>1.0208830894497201</v>
      </c>
      <c r="E113" s="82">
        <v>0.13738646102654001</v>
      </c>
      <c r="F113" s="82">
        <v>8.2149018253769995E-3</v>
      </c>
      <c r="G113" s="82">
        <v>0.18280711037342301</v>
      </c>
      <c r="H113" s="27" t="s">
        <v>1</v>
      </c>
      <c r="I113" s="27" t="s">
        <v>1</v>
      </c>
      <c r="J113" s="27" t="s">
        <v>1</v>
      </c>
      <c r="K113" s="27" t="s">
        <v>1</v>
      </c>
      <c r="L113" s="27" t="s">
        <v>1</v>
      </c>
      <c r="M113" s="80">
        <v>804.34998308534398</v>
      </c>
      <c r="N113" s="80">
        <v>13.5882036931151</v>
      </c>
      <c r="O113" s="27" t="s">
        <v>1</v>
      </c>
      <c r="P113" s="27" t="s">
        <v>1</v>
      </c>
      <c r="Q113" s="80">
        <v>29961.628124607301</v>
      </c>
      <c r="R113" s="80">
        <v>549.30872950049104</v>
      </c>
      <c r="S113" s="29">
        <v>494.92230519646</v>
      </c>
      <c r="T113" s="29">
        <v>31.8447328128773</v>
      </c>
      <c r="U113" s="80">
        <v>124044.833328519</v>
      </c>
      <c r="V113" s="80">
        <v>6720.7390753338004</v>
      </c>
      <c r="W113" s="80" t="s">
        <v>103</v>
      </c>
      <c r="X113" s="80">
        <v>1.946986738344E-3</v>
      </c>
      <c r="Y113" s="80">
        <v>2761.9065935823701</v>
      </c>
      <c r="Z113" s="80">
        <v>140.44191273928001</v>
      </c>
      <c r="AA113" s="80">
        <v>0.55814827289722102</v>
      </c>
      <c r="AB113" s="80">
        <v>0.16934401033308</v>
      </c>
      <c r="AC113" s="80">
        <v>1.0060214313699E-2</v>
      </c>
      <c r="AD113" s="80">
        <v>9.1857414935359993E-3</v>
      </c>
      <c r="AE113" s="80">
        <v>0.251251431104973</v>
      </c>
      <c r="AF113" s="80">
        <v>4.2067398839168997E-2</v>
      </c>
      <c r="AG113" s="80">
        <v>2.3548609068213202</v>
      </c>
      <c r="AH113" s="80">
        <v>0.14212773262444001</v>
      </c>
      <c r="AI113" s="80">
        <v>625.16340656022498</v>
      </c>
      <c r="AJ113" s="80">
        <v>10.856488035494801</v>
      </c>
      <c r="AK113" s="80">
        <v>159.496117263424</v>
      </c>
      <c r="AL113" s="80">
        <v>3.52450191179841</v>
      </c>
      <c r="AM113" s="80">
        <v>1.5014490389433299</v>
      </c>
      <c r="AN113" s="80">
        <v>4.7526120421461003E-2</v>
      </c>
      <c r="AO113" s="80">
        <v>5.8247294460438997E-2</v>
      </c>
      <c r="AP113" s="80">
        <v>3.0305873552390001E-3</v>
      </c>
      <c r="AQ113" s="84"/>
    </row>
    <row r="114" spans="1:43" s="81" customFormat="1" ht="17.25" customHeight="1" x14ac:dyDescent="0.3">
      <c r="A114" s="79" t="s">
        <v>400</v>
      </c>
      <c r="B114" s="85" t="s">
        <v>101</v>
      </c>
      <c r="C114" s="82">
        <v>42.148982018015701</v>
      </c>
      <c r="D114" s="82">
        <v>1.9931020960505399</v>
      </c>
      <c r="E114" s="82">
        <v>0.63746929036113897</v>
      </c>
      <c r="F114" s="82">
        <v>4.3724608043285998E-2</v>
      </c>
      <c r="G114" s="82">
        <v>0.294873576869703</v>
      </c>
      <c r="H114" s="27" t="s">
        <v>1</v>
      </c>
      <c r="I114" s="27" t="s">
        <v>1</v>
      </c>
      <c r="J114" s="27" t="s">
        <v>1</v>
      </c>
      <c r="K114" s="27" t="s">
        <v>1</v>
      </c>
      <c r="L114" s="27" t="s">
        <v>1</v>
      </c>
      <c r="M114" s="80">
        <v>595.67527988934</v>
      </c>
      <c r="N114" s="80">
        <v>9.4975951515543198</v>
      </c>
      <c r="O114" s="27" t="s">
        <v>1</v>
      </c>
      <c r="P114" s="27" t="s">
        <v>1</v>
      </c>
      <c r="Q114" s="80">
        <v>30490.276696127399</v>
      </c>
      <c r="R114" s="80">
        <v>603.95226219029405</v>
      </c>
      <c r="S114" s="29">
        <v>393.47785518204199</v>
      </c>
      <c r="T114" s="29">
        <v>26.9023166248762</v>
      </c>
      <c r="U114" s="80">
        <v>130097.72895447099</v>
      </c>
      <c r="V114" s="80">
        <v>7019.3981353619201</v>
      </c>
      <c r="W114" s="80">
        <v>2.690651669319E-3</v>
      </c>
      <c r="X114" s="80">
        <v>2.8377402444350001E-3</v>
      </c>
      <c r="Y114" s="80">
        <v>1808.71153370977</v>
      </c>
      <c r="Z114" s="80">
        <v>94.157172371345396</v>
      </c>
      <c r="AA114" s="80">
        <v>0.68433639030632099</v>
      </c>
      <c r="AB114" s="80">
        <v>0.192950772223586</v>
      </c>
      <c r="AC114" s="80">
        <v>2.6145013784509001E-2</v>
      </c>
      <c r="AD114" s="80">
        <v>1.5227032231458999E-2</v>
      </c>
      <c r="AE114" s="80">
        <v>0.29231005225511902</v>
      </c>
      <c r="AF114" s="80">
        <v>4.6653734218564002E-2</v>
      </c>
      <c r="AG114" s="80">
        <v>2.75425834864122</v>
      </c>
      <c r="AH114" s="80">
        <v>0.165949591599584</v>
      </c>
      <c r="AI114" s="80">
        <v>135.038562666952</v>
      </c>
      <c r="AJ114" s="80">
        <v>3.8195747546992198</v>
      </c>
      <c r="AK114" s="80">
        <v>29.233203053602001</v>
      </c>
      <c r="AL114" s="80">
        <v>0.86637850012909701</v>
      </c>
      <c r="AM114" s="80">
        <v>0.31229469592132603</v>
      </c>
      <c r="AN114" s="80">
        <v>1.7837575214931001E-2</v>
      </c>
      <c r="AO114" s="80">
        <v>5.6086723130632003E-2</v>
      </c>
      <c r="AP114" s="80">
        <v>2.9687192045370001E-3</v>
      </c>
      <c r="AQ114" s="84"/>
    </row>
    <row r="115" spans="1:43" s="81" customFormat="1" ht="17.25" customHeight="1" x14ac:dyDescent="0.3">
      <c r="A115" s="79" t="s">
        <v>401</v>
      </c>
      <c r="B115" s="85" t="s">
        <v>101</v>
      </c>
      <c r="C115" s="82">
        <v>46.505608280681997</v>
      </c>
      <c r="D115" s="82">
        <v>0.88909784614307397</v>
      </c>
      <c r="E115" s="82">
        <v>0.266643627681662</v>
      </c>
      <c r="F115" s="82">
        <v>1.1557395274294001E-2</v>
      </c>
      <c r="G115" s="82">
        <v>0.306215167638625</v>
      </c>
      <c r="H115" s="27" t="s">
        <v>1</v>
      </c>
      <c r="I115" s="27" t="s">
        <v>1</v>
      </c>
      <c r="J115" s="27" t="s">
        <v>1</v>
      </c>
      <c r="K115" s="27" t="s">
        <v>1</v>
      </c>
      <c r="L115" s="27" t="s">
        <v>1</v>
      </c>
      <c r="M115" s="80">
        <v>956.75359749720599</v>
      </c>
      <c r="N115" s="80">
        <v>16.080865706660902</v>
      </c>
      <c r="O115" s="27" t="s">
        <v>1</v>
      </c>
      <c r="P115" s="27" t="s">
        <v>1</v>
      </c>
      <c r="Q115" s="80">
        <v>33669.122368020697</v>
      </c>
      <c r="R115" s="80">
        <v>606.226793539602</v>
      </c>
      <c r="S115" s="29">
        <v>728.033926763669</v>
      </c>
      <c r="T115" s="29">
        <v>44.869793969624602</v>
      </c>
      <c r="U115" s="80">
        <v>124779.863431145</v>
      </c>
      <c r="V115" s="80">
        <v>6741.4631260218102</v>
      </c>
      <c r="W115" s="80">
        <v>4.0609540355989997E-3</v>
      </c>
      <c r="X115" s="80">
        <v>3.4166450607150001E-3</v>
      </c>
      <c r="Y115" s="80">
        <v>3999.0120171804201</v>
      </c>
      <c r="Z115" s="80">
        <v>200.56124750633899</v>
      </c>
      <c r="AA115" s="80">
        <v>1.1228227649401299</v>
      </c>
      <c r="AB115" s="80">
        <v>0.24314343703258801</v>
      </c>
      <c r="AC115" s="80">
        <v>1.0212876025918E-2</v>
      </c>
      <c r="AD115" s="80">
        <v>9.3247562580820002E-3</v>
      </c>
      <c r="AE115" s="80">
        <v>0.257523694027876</v>
      </c>
      <c r="AF115" s="80">
        <v>4.2903728093215E-2</v>
      </c>
      <c r="AG115" s="80">
        <v>2.8802964082371099</v>
      </c>
      <c r="AH115" s="80">
        <v>0.161741584053639</v>
      </c>
      <c r="AI115" s="80">
        <v>806.52227380075794</v>
      </c>
      <c r="AJ115" s="80">
        <v>7.3684939049987204</v>
      </c>
      <c r="AK115" s="80">
        <v>198.29962201672299</v>
      </c>
      <c r="AL115" s="80">
        <v>2.1933063644324902</v>
      </c>
      <c r="AM115" s="80">
        <v>1.92638836095202</v>
      </c>
      <c r="AN115" s="80">
        <v>4.4238255816374E-2</v>
      </c>
      <c r="AO115" s="80">
        <v>0.14445988648965999</v>
      </c>
      <c r="AP115" s="80">
        <v>5.5966434398809998E-3</v>
      </c>
      <c r="AQ115" s="84"/>
    </row>
    <row r="116" spans="1:43" s="81" customFormat="1" ht="17.25" customHeight="1" x14ac:dyDescent="0.3">
      <c r="A116" s="79" t="s">
        <v>402</v>
      </c>
      <c r="B116" s="85" t="s">
        <v>101</v>
      </c>
      <c r="C116" s="82">
        <v>47.486122032305502</v>
      </c>
      <c r="D116" s="82">
        <v>1.1179767731232699</v>
      </c>
      <c r="E116" s="82">
        <v>0.164803141535281</v>
      </c>
      <c r="F116" s="82">
        <v>8.7731631005420006E-3</v>
      </c>
      <c r="G116" s="82">
        <v>0.25199919877211102</v>
      </c>
      <c r="H116" s="27" t="s">
        <v>1</v>
      </c>
      <c r="I116" s="27" t="s">
        <v>1</v>
      </c>
      <c r="J116" s="27" t="s">
        <v>1</v>
      </c>
      <c r="K116" s="27" t="s">
        <v>1</v>
      </c>
      <c r="L116" s="27" t="s">
        <v>1</v>
      </c>
      <c r="M116" s="80">
        <v>916.362593700709</v>
      </c>
      <c r="N116" s="80">
        <v>14.296393299842199</v>
      </c>
      <c r="O116" s="27" t="s">
        <v>1</v>
      </c>
      <c r="P116" s="27" t="s">
        <v>1</v>
      </c>
      <c r="Q116" s="80">
        <v>33253.1008528038</v>
      </c>
      <c r="R116" s="80">
        <v>621.34373170493598</v>
      </c>
      <c r="S116" s="29">
        <v>556.98147134732505</v>
      </c>
      <c r="T116" s="29">
        <v>34.875059406398698</v>
      </c>
      <c r="U116" s="80">
        <v>126672.473820744</v>
      </c>
      <c r="V116" s="80">
        <v>6834.5891483638497</v>
      </c>
      <c r="W116" s="80">
        <v>1.0824652454370001E-2</v>
      </c>
      <c r="X116" s="80">
        <v>5.6466189944529999E-3</v>
      </c>
      <c r="Y116" s="80">
        <v>3224.6028111446599</v>
      </c>
      <c r="Z116" s="80">
        <v>164.94859353195</v>
      </c>
      <c r="AA116" s="80">
        <v>1.1372713132005401</v>
      </c>
      <c r="AB116" s="80">
        <v>0.24767674569187501</v>
      </c>
      <c r="AC116" s="80">
        <v>6.1026014523919998E-3</v>
      </c>
      <c r="AD116" s="80">
        <v>7.2951066381879998E-3</v>
      </c>
      <c r="AE116" s="80">
        <v>0.252815413715547</v>
      </c>
      <c r="AF116" s="80">
        <v>4.3018900319088997E-2</v>
      </c>
      <c r="AG116" s="80">
        <v>2.4288272813559</v>
      </c>
      <c r="AH116" s="80">
        <v>0.14628068910858399</v>
      </c>
      <c r="AI116" s="80">
        <v>573.63703655778602</v>
      </c>
      <c r="AJ116" s="80">
        <v>4.3158850547733998</v>
      </c>
      <c r="AK116" s="80">
        <v>134.18158727180901</v>
      </c>
      <c r="AL116" s="80">
        <v>1.0370861490271699</v>
      </c>
      <c r="AM116" s="80">
        <v>1.2734000812606601</v>
      </c>
      <c r="AN116" s="80">
        <v>3.4190660084398999E-2</v>
      </c>
      <c r="AO116" s="80">
        <v>5.9104743575465003E-2</v>
      </c>
      <c r="AP116" s="80">
        <v>2.840181046553E-3</v>
      </c>
      <c r="AQ116" s="84"/>
    </row>
    <row r="117" spans="1:43" s="81" customFormat="1" ht="17.25" customHeight="1" x14ac:dyDescent="0.3">
      <c r="A117" s="79" t="s">
        <v>403</v>
      </c>
      <c r="B117" s="85" t="s">
        <v>101</v>
      </c>
      <c r="C117" s="82">
        <v>46.939833186099897</v>
      </c>
      <c r="D117" s="82">
        <v>1.0703485311886101</v>
      </c>
      <c r="E117" s="82">
        <v>0.214566906606214</v>
      </c>
      <c r="F117" s="82">
        <v>9.9581639229610001E-3</v>
      </c>
      <c r="G117" s="82">
        <v>0.29519427572173501</v>
      </c>
      <c r="H117" s="27" t="s">
        <v>1</v>
      </c>
      <c r="I117" s="27" t="s">
        <v>1</v>
      </c>
      <c r="J117" s="27" t="s">
        <v>1</v>
      </c>
      <c r="K117" s="27" t="s">
        <v>1</v>
      </c>
      <c r="L117" s="27" t="s">
        <v>1</v>
      </c>
      <c r="M117" s="80">
        <v>931.98877971975605</v>
      </c>
      <c r="N117" s="80">
        <v>14.847320865559301</v>
      </c>
      <c r="O117" s="27" t="s">
        <v>1</v>
      </c>
      <c r="P117" s="27" t="s">
        <v>1</v>
      </c>
      <c r="Q117" s="80">
        <v>33507.762419369203</v>
      </c>
      <c r="R117" s="80">
        <v>666.370623187565</v>
      </c>
      <c r="S117" s="29">
        <v>553.68677471517401</v>
      </c>
      <c r="T117" s="29">
        <v>35.626754413480199</v>
      </c>
      <c r="U117" s="80">
        <v>127739.363383498</v>
      </c>
      <c r="V117" s="80">
        <v>6909.2410889821904</v>
      </c>
      <c r="W117" s="80">
        <v>5.6069239074439999E-3</v>
      </c>
      <c r="X117" s="80">
        <v>4.0255482078730004E-3</v>
      </c>
      <c r="Y117" s="80">
        <v>3481.1331062139802</v>
      </c>
      <c r="Z117" s="80">
        <v>175.52442753234001</v>
      </c>
      <c r="AA117" s="80">
        <v>0.79128752528520097</v>
      </c>
      <c r="AB117" s="80">
        <v>0.20416160952738799</v>
      </c>
      <c r="AC117" s="80">
        <v>1.6685178868168001E-2</v>
      </c>
      <c r="AD117" s="80">
        <v>1.1950902603993001E-2</v>
      </c>
      <c r="AE117" s="80">
        <v>0.285647118001016</v>
      </c>
      <c r="AF117" s="80">
        <v>4.5304753408927999E-2</v>
      </c>
      <c r="AG117" s="80">
        <v>2.7238090200055201</v>
      </c>
      <c r="AH117" s="80">
        <v>0.15409766176505599</v>
      </c>
      <c r="AI117" s="80">
        <v>602.41730635735405</v>
      </c>
      <c r="AJ117" s="80">
        <v>4.55978910826249</v>
      </c>
      <c r="AK117" s="80">
        <v>139.025274499695</v>
      </c>
      <c r="AL117" s="80">
        <v>1.1104237330263</v>
      </c>
      <c r="AM117" s="80">
        <v>1.3363302492156599</v>
      </c>
      <c r="AN117" s="80">
        <v>3.1263544270203003E-2</v>
      </c>
      <c r="AO117" s="80">
        <v>8.0783428324931003E-2</v>
      </c>
      <c r="AP117" s="80">
        <v>3.2961306502390002E-3</v>
      </c>
      <c r="AQ117" s="84"/>
    </row>
    <row r="118" spans="1:43" s="81" customFormat="1" ht="17.25" customHeight="1" x14ac:dyDescent="0.3">
      <c r="A118" s="79" t="s">
        <v>404</v>
      </c>
      <c r="B118" s="85" t="s">
        <v>101</v>
      </c>
      <c r="C118" s="82">
        <v>43.971653090233701</v>
      </c>
      <c r="D118" s="82">
        <v>1.7522714364857099</v>
      </c>
      <c r="E118" s="82">
        <v>0.37193719669889802</v>
      </c>
      <c r="F118" s="82">
        <v>2.5100251511025001E-2</v>
      </c>
      <c r="G118" s="82">
        <v>0.32623346970469203</v>
      </c>
      <c r="H118" s="27" t="s">
        <v>1</v>
      </c>
      <c r="I118" s="27" t="s">
        <v>1</v>
      </c>
      <c r="J118" s="27" t="s">
        <v>1</v>
      </c>
      <c r="K118" s="27" t="s">
        <v>1</v>
      </c>
      <c r="L118" s="27" t="s">
        <v>1</v>
      </c>
      <c r="M118" s="80">
        <v>686.493936353707</v>
      </c>
      <c r="N118" s="80">
        <v>10.7298671469821</v>
      </c>
      <c r="O118" s="27" t="s">
        <v>1</v>
      </c>
      <c r="P118" s="27" t="s">
        <v>1</v>
      </c>
      <c r="Q118" s="80">
        <v>33727.784098646604</v>
      </c>
      <c r="R118" s="80">
        <v>622.36326988871201</v>
      </c>
      <c r="S118" s="29">
        <v>415.67588359748902</v>
      </c>
      <c r="T118" s="29">
        <v>26.719826582452299</v>
      </c>
      <c r="U118" s="80">
        <v>130204.138720655</v>
      </c>
      <c r="V118" s="80">
        <v>7025.1394539870298</v>
      </c>
      <c r="W118" s="80" t="s">
        <v>109</v>
      </c>
      <c r="X118" s="80">
        <v>2.5335713469770002E-3</v>
      </c>
      <c r="Y118" s="80">
        <v>2588.5082042632998</v>
      </c>
      <c r="Z118" s="80">
        <v>131.90801489095099</v>
      </c>
      <c r="AA118" s="80">
        <v>0.82550325610279596</v>
      </c>
      <c r="AB118" s="80">
        <v>0.20961891473771299</v>
      </c>
      <c r="AC118" s="80">
        <v>1.730613852075E-3</v>
      </c>
      <c r="AD118" s="80">
        <v>3.8872551585809999E-3</v>
      </c>
      <c r="AE118" s="80">
        <v>0.23650487870710701</v>
      </c>
      <c r="AF118" s="80">
        <v>4.1684165282003999E-2</v>
      </c>
      <c r="AG118" s="80">
        <v>2.4188155208744999</v>
      </c>
      <c r="AH118" s="80">
        <v>0.146088153303638</v>
      </c>
      <c r="AI118" s="80">
        <v>206.64234212573101</v>
      </c>
      <c r="AJ118" s="80">
        <v>1.99175837984833</v>
      </c>
      <c r="AK118" s="80">
        <v>42.868196884548603</v>
      </c>
      <c r="AL118" s="80">
        <v>0.41143996420429402</v>
      </c>
      <c r="AM118" s="80">
        <v>0.440039548955586</v>
      </c>
      <c r="AN118" s="80">
        <v>1.9490930320667E-2</v>
      </c>
      <c r="AO118" s="80">
        <v>4.6148690871528002E-2</v>
      </c>
      <c r="AP118" s="80">
        <v>2.5211617485030001E-3</v>
      </c>
      <c r="AQ118" s="84"/>
    </row>
    <row r="119" spans="1:43" s="81" customFormat="1" ht="17.25" customHeight="1" x14ac:dyDescent="0.3">
      <c r="A119" s="79" t="s">
        <v>405</v>
      </c>
      <c r="B119" s="85" t="s">
        <v>101</v>
      </c>
      <c r="C119" s="82">
        <v>47.017104495435497</v>
      </c>
      <c r="D119" s="82">
        <v>1.2409470409771599</v>
      </c>
      <c r="E119" s="82">
        <v>0.164357308801446</v>
      </c>
      <c r="F119" s="82">
        <v>1.2475674173637E-2</v>
      </c>
      <c r="G119" s="82">
        <v>0.38833939992359101</v>
      </c>
      <c r="H119" s="27" t="s">
        <v>1</v>
      </c>
      <c r="I119" s="27" t="s">
        <v>1</v>
      </c>
      <c r="J119" s="27" t="s">
        <v>1</v>
      </c>
      <c r="K119" s="27" t="s">
        <v>1</v>
      </c>
      <c r="L119" s="27" t="s">
        <v>1</v>
      </c>
      <c r="M119" s="80">
        <v>675.89931309589997</v>
      </c>
      <c r="N119" s="80">
        <v>10.6345240730149</v>
      </c>
      <c r="O119" s="27" t="s">
        <v>1</v>
      </c>
      <c r="P119" s="27" t="s">
        <v>1</v>
      </c>
      <c r="Q119" s="80">
        <v>32251.528470475601</v>
      </c>
      <c r="R119" s="80">
        <v>587.82951033289999</v>
      </c>
      <c r="S119" s="29">
        <v>441.30241077516501</v>
      </c>
      <c r="T119" s="29">
        <v>28.2289219309156</v>
      </c>
      <c r="U119" s="80">
        <v>130470.26547179501</v>
      </c>
      <c r="V119" s="80">
        <v>7039.4982720520202</v>
      </c>
      <c r="W119" s="80">
        <v>1.9963634588050002E-3</v>
      </c>
      <c r="X119" s="80">
        <v>2.427477890162E-3</v>
      </c>
      <c r="Y119" s="80">
        <v>3054.2124077122999</v>
      </c>
      <c r="Z119" s="80">
        <v>154.072064827052</v>
      </c>
      <c r="AA119" s="80">
        <v>0.78183544477396305</v>
      </c>
      <c r="AB119" s="80">
        <v>0.205080368241669</v>
      </c>
      <c r="AC119" s="80">
        <v>1.0487011211227E-2</v>
      </c>
      <c r="AD119" s="80">
        <v>9.5744718415790003E-3</v>
      </c>
      <c r="AE119" s="80">
        <v>0.202116644333215</v>
      </c>
      <c r="AF119" s="80">
        <v>3.8489423661452998E-2</v>
      </c>
      <c r="AG119" s="80">
        <v>2.0789628299677099</v>
      </c>
      <c r="AH119" s="80">
        <v>0.15069846910923301</v>
      </c>
      <c r="AI119" s="80">
        <v>449.39058756503903</v>
      </c>
      <c r="AJ119" s="80">
        <v>3.3762479476482099</v>
      </c>
      <c r="AK119" s="80">
        <v>105.109189562447</v>
      </c>
      <c r="AL119" s="80">
        <v>0.81238631057382205</v>
      </c>
      <c r="AM119" s="80">
        <v>1.00938781902265</v>
      </c>
      <c r="AN119" s="80">
        <v>2.7148113470962E-2</v>
      </c>
      <c r="AO119" s="80">
        <v>4.6682799743962999E-2</v>
      </c>
      <c r="AP119" s="80">
        <v>3.1534909326429998E-3</v>
      </c>
      <c r="AQ119" s="84"/>
    </row>
    <row r="120" spans="1:43" s="81" customFormat="1" ht="17.25" customHeight="1" x14ac:dyDescent="0.3">
      <c r="A120" s="79" t="s">
        <v>406</v>
      </c>
      <c r="B120" s="85" t="s">
        <v>101</v>
      </c>
      <c r="C120" s="82">
        <v>48.382559683058403</v>
      </c>
      <c r="D120" s="82">
        <v>0.78677887542543301</v>
      </c>
      <c r="E120" s="82">
        <v>8.3660165248168994E-2</v>
      </c>
      <c r="F120" s="82">
        <v>4.5422026764980004E-3</v>
      </c>
      <c r="G120" s="82">
        <v>0.216525843556852</v>
      </c>
      <c r="H120" s="27" t="s">
        <v>1</v>
      </c>
      <c r="I120" s="27" t="s">
        <v>1</v>
      </c>
      <c r="J120" s="27" t="s">
        <v>1</v>
      </c>
      <c r="K120" s="27" t="s">
        <v>1</v>
      </c>
      <c r="L120" s="27" t="s">
        <v>1</v>
      </c>
      <c r="M120" s="80">
        <v>912.33226354025305</v>
      </c>
      <c r="N120" s="80">
        <v>17.561220746017099</v>
      </c>
      <c r="O120" s="27" t="s">
        <v>1</v>
      </c>
      <c r="P120" s="27" t="s">
        <v>1</v>
      </c>
      <c r="Q120" s="80">
        <v>35362.293057586299</v>
      </c>
      <c r="R120" s="80">
        <v>704.95724212882396</v>
      </c>
      <c r="S120" s="29">
        <v>632.96858496014499</v>
      </c>
      <c r="T120" s="29">
        <v>39.496182073512003</v>
      </c>
      <c r="U120" s="80">
        <v>126201.625426927</v>
      </c>
      <c r="V120" s="80">
        <v>6861.9750674119996</v>
      </c>
      <c r="W120" s="80">
        <v>0.127260354526744</v>
      </c>
      <c r="X120" s="80">
        <v>1.8524259282913999E-2</v>
      </c>
      <c r="Y120" s="80">
        <v>3275.73408915257</v>
      </c>
      <c r="Z120" s="80">
        <v>166.97906757908399</v>
      </c>
      <c r="AA120" s="80">
        <v>0.88497415639175703</v>
      </c>
      <c r="AB120" s="80">
        <v>0.20754522989131899</v>
      </c>
      <c r="AC120" s="80">
        <v>9.9138903411555998E-2</v>
      </c>
      <c r="AD120" s="80">
        <v>2.8132563723759999E-2</v>
      </c>
      <c r="AE120" s="80">
        <v>0.299249392432065</v>
      </c>
      <c r="AF120" s="80">
        <v>4.4805322148766001E-2</v>
      </c>
      <c r="AG120" s="80">
        <v>2.22832283359753</v>
      </c>
      <c r="AH120" s="80">
        <v>0.13626725923792599</v>
      </c>
      <c r="AI120" s="80">
        <v>983.81722938456699</v>
      </c>
      <c r="AJ120" s="80">
        <v>9.5365769540651506</v>
      </c>
      <c r="AK120" s="80">
        <v>275.06408345244</v>
      </c>
      <c r="AL120" s="80">
        <v>2.95084852324735</v>
      </c>
      <c r="AM120" s="80">
        <v>2.56385811644983</v>
      </c>
      <c r="AN120" s="80">
        <v>4.9790286975921999E-2</v>
      </c>
      <c r="AO120" s="80">
        <v>6.0508016201814001E-2</v>
      </c>
      <c r="AP120" s="80">
        <v>3.1504016649529999E-3</v>
      </c>
      <c r="AQ120" s="84"/>
    </row>
    <row r="121" spans="1:43" s="81" customFormat="1" ht="17.25" customHeight="1" x14ac:dyDescent="0.3">
      <c r="A121" s="79" t="s">
        <v>407</v>
      </c>
      <c r="B121" s="85" t="s">
        <v>101</v>
      </c>
      <c r="C121" s="82">
        <v>48.448209407503697</v>
      </c>
      <c r="D121" s="82">
        <v>0.78487831041010803</v>
      </c>
      <c r="E121" s="82">
        <v>7.2689522733401998E-2</v>
      </c>
      <c r="F121" s="82">
        <v>3.7057802823930001E-3</v>
      </c>
      <c r="G121" s="82">
        <v>-9.5144552686153003E-2</v>
      </c>
      <c r="H121" s="27" t="s">
        <v>1</v>
      </c>
      <c r="I121" s="27" t="s">
        <v>1</v>
      </c>
      <c r="J121" s="27" t="s">
        <v>1</v>
      </c>
      <c r="K121" s="27" t="s">
        <v>1</v>
      </c>
      <c r="L121" s="27" t="s">
        <v>1</v>
      </c>
      <c r="M121" s="80">
        <v>927.85050137988901</v>
      </c>
      <c r="N121" s="80">
        <v>15.261595166836999</v>
      </c>
      <c r="O121" s="27" t="s">
        <v>1</v>
      </c>
      <c r="P121" s="27" t="s">
        <v>1</v>
      </c>
      <c r="Q121" s="80">
        <v>35239.387175065902</v>
      </c>
      <c r="R121" s="80">
        <v>642.38745305141299</v>
      </c>
      <c r="S121" s="29">
        <v>568.98925497600101</v>
      </c>
      <c r="T121" s="29">
        <v>35.482086243919703</v>
      </c>
      <c r="U121" s="80">
        <v>119756.356145784</v>
      </c>
      <c r="V121" s="80">
        <v>6461.43133921759</v>
      </c>
      <c r="W121" s="80">
        <v>3.1417372425332402</v>
      </c>
      <c r="X121" s="80">
        <v>0.11285300532176799</v>
      </c>
      <c r="Y121" s="80">
        <v>3404.2755754375298</v>
      </c>
      <c r="Z121" s="80">
        <v>172.432670918057</v>
      </c>
      <c r="AA121" s="80">
        <v>0.76983665605604301</v>
      </c>
      <c r="AB121" s="80">
        <v>0.19862908806361901</v>
      </c>
      <c r="AC121" s="80">
        <v>0.17188494626851</v>
      </c>
      <c r="AD121" s="80">
        <v>3.8086070992863999E-2</v>
      </c>
      <c r="AE121" s="80">
        <v>0.32736109419266901</v>
      </c>
      <c r="AF121" s="80">
        <v>4.8147448271359999E-2</v>
      </c>
      <c r="AG121" s="80">
        <v>1.8232748153281599</v>
      </c>
      <c r="AH121" s="80">
        <v>0.13615373393206201</v>
      </c>
      <c r="AI121" s="80">
        <v>1046.2035233445199</v>
      </c>
      <c r="AJ121" s="80">
        <v>7.8728683901092902</v>
      </c>
      <c r="AK121" s="80">
        <v>292.93312817684102</v>
      </c>
      <c r="AL121" s="80">
        <v>2.2640728582827601</v>
      </c>
      <c r="AM121" s="80">
        <v>2.7283903410530801</v>
      </c>
      <c r="AN121" s="80">
        <v>4.7777394723454998E-2</v>
      </c>
      <c r="AO121" s="80">
        <v>5.6000606135720998E-2</v>
      </c>
      <c r="AP121" s="80">
        <v>3.022124088162E-3</v>
      </c>
      <c r="AQ121" s="84"/>
    </row>
    <row r="122" spans="1:43" s="81" customFormat="1" ht="17.25" customHeight="1" x14ac:dyDescent="0.3">
      <c r="A122" s="79" t="s">
        <v>408</v>
      </c>
      <c r="B122" s="85" t="s">
        <v>101</v>
      </c>
      <c r="C122" s="82">
        <v>41.263513644722501</v>
      </c>
      <c r="D122" s="82">
        <v>1.4915250939022999</v>
      </c>
      <c r="E122" s="82">
        <v>0.54402390607579199</v>
      </c>
      <c r="F122" s="82">
        <v>2.9632841889818001E-2</v>
      </c>
      <c r="G122" s="82">
        <v>0.48751612109783499</v>
      </c>
      <c r="H122" s="27" t="s">
        <v>1</v>
      </c>
      <c r="I122" s="27" t="s">
        <v>1</v>
      </c>
      <c r="J122" s="27" t="s">
        <v>1</v>
      </c>
      <c r="K122" s="27" t="s">
        <v>1</v>
      </c>
      <c r="L122" s="27" t="s">
        <v>1</v>
      </c>
      <c r="M122" s="80">
        <v>802.62767481757896</v>
      </c>
      <c r="N122" s="80">
        <v>13.961975932758699</v>
      </c>
      <c r="O122" s="27" t="s">
        <v>1</v>
      </c>
      <c r="P122" s="27" t="s">
        <v>1</v>
      </c>
      <c r="Q122" s="80">
        <v>34550.184823671101</v>
      </c>
      <c r="R122" s="80">
        <v>670.28278777607397</v>
      </c>
      <c r="S122" s="29">
        <v>479.64204858462102</v>
      </c>
      <c r="T122" s="29">
        <v>30.7634055359899</v>
      </c>
      <c r="U122" s="80">
        <v>128210.667388025</v>
      </c>
      <c r="V122" s="80">
        <v>6992.5030940483202</v>
      </c>
      <c r="W122" s="80">
        <v>7.9196616134579994E-3</v>
      </c>
      <c r="X122" s="80">
        <v>4.6242752434730002E-3</v>
      </c>
      <c r="Y122" s="80">
        <v>1934.9273407512801</v>
      </c>
      <c r="Z122" s="80">
        <v>101.101421701227</v>
      </c>
      <c r="AA122" s="80">
        <v>0.91469856022259899</v>
      </c>
      <c r="AB122" s="80">
        <v>0.211712316849992</v>
      </c>
      <c r="AC122" s="80">
        <v>3.5911459500700001E-3</v>
      </c>
      <c r="AD122" s="80">
        <v>5.3633566852369996E-3</v>
      </c>
      <c r="AE122" s="80">
        <v>0.33418111758757002</v>
      </c>
      <c r="AF122" s="80">
        <v>4.7492812718845E-2</v>
      </c>
      <c r="AG122" s="80">
        <v>3.1009006430125901</v>
      </c>
      <c r="AH122" s="80">
        <v>0.18775910751490199</v>
      </c>
      <c r="AI122" s="80">
        <v>204.30107624657199</v>
      </c>
      <c r="AJ122" s="80">
        <v>2.3504967341567702</v>
      </c>
      <c r="AK122" s="80">
        <v>44.882492692295997</v>
      </c>
      <c r="AL122" s="80">
        <v>0.42111263086363898</v>
      </c>
      <c r="AM122" s="80">
        <v>0.49137275348505499</v>
      </c>
      <c r="AN122" s="80">
        <v>1.9663988850415998E-2</v>
      </c>
      <c r="AO122" s="80">
        <v>7.5474634438026003E-2</v>
      </c>
      <c r="AP122" s="80">
        <v>3.097190616913E-3</v>
      </c>
      <c r="AQ122" s="84"/>
    </row>
    <row r="123" spans="1:43" s="81" customFormat="1" ht="17.25" customHeight="1" x14ac:dyDescent="0.3">
      <c r="A123" s="79" t="s">
        <v>409</v>
      </c>
      <c r="B123" s="85" t="s">
        <v>101</v>
      </c>
      <c r="C123" s="82">
        <v>47.596678537414398</v>
      </c>
      <c r="D123" s="82">
        <v>1.0722753406169101</v>
      </c>
      <c r="E123" s="82">
        <v>0.18536382610112301</v>
      </c>
      <c r="F123" s="82">
        <v>9.9376016568800008E-3</v>
      </c>
      <c r="G123" s="82">
        <v>0.102124456938403</v>
      </c>
      <c r="H123" s="27" t="s">
        <v>1</v>
      </c>
      <c r="I123" s="27" t="s">
        <v>1</v>
      </c>
      <c r="J123" s="27" t="s">
        <v>1</v>
      </c>
      <c r="K123" s="27" t="s">
        <v>1</v>
      </c>
      <c r="L123" s="27" t="s">
        <v>1</v>
      </c>
      <c r="M123" s="80">
        <v>941.26647594381495</v>
      </c>
      <c r="N123" s="80">
        <v>17.015745741925599</v>
      </c>
      <c r="O123" s="27" t="s">
        <v>1</v>
      </c>
      <c r="P123" s="27" t="s">
        <v>1</v>
      </c>
      <c r="Q123" s="80">
        <v>34722.712585638103</v>
      </c>
      <c r="R123" s="80">
        <v>680.41660168207704</v>
      </c>
      <c r="S123" s="29">
        <v>521.12171058762601</v>
      </c>
      <c r="T123" s="29">
        <v>32.724952758107797</v>
      </c>
      <c r="U123" s="80">
        <v>124754.072947493</v>
      </c>
      <c r="V123" s="80">
        <v>6731.0821953924697</v>
      </c>
      <c r="W123" s="80">
        <v>0.98879071344828295</v>
      </c>
      <c r="X123" s="80">
        <v>6.1370005608599003E-2</v>
      </c>
      <c r="Y123" s="80">
        <v>2913.3012427816998</v>
      </c>
      <c r="Z123" s="80">
        <v>147.31950542924599</v>
      </c>
      <c r="AA123" s="80">
        <v>0.90323497625794302</v>
      </c>
      <c r="AB123" s="80">
        <v>0.21927104850106699</v>
      </c>
      <c r="AC123" s="80">
        <v>0.19773851552736799</v>
      </c>
      <c r="AD123" s="80">
        <v>4.1593938528743997E-2</v>
      </c>
      <c r="AE123" s="80">
        <v>0.42371512798816102</v>
      </c>
      <c r="AF123" s="80">
        <v>5.5788442414384999E-2</v>
      </c>
      <c r="AG123" s="80">
        <v>2.4423218529834299</v>
      </c>
      <c r="AH123" s="80">
        <v>0.146683850811827</v>
      </c>
      <c r="AI123" s="80">
        <v>586.77902027335995</v>
      </c>
      <c r="AJ123" s="80">
        <v>4.4084400468984999</v>
      </c>
      <c r="AK123" s="80">
        <v>148.55520615682599</v>
      </c>
      <c r="AL123" s="80">
        <v>1.14817949171397</v>
      </c>
      <c r="AM123" s="80">
        <v>1.4078259590373801</v>
      </c>
      <c r="AN123" s="80">
        <v>3.7123928049095999E-2</v>
      </c>
      <c r="AO123" s="80">
        <v>7.3644419779928999E-2</v>
      </c>
      <c r="AP123" s="80">
        <v>4.0348836655260002E-3</v>
      </c>
      <c r="AQ123" s="84"/>
    </row>
    <row r="124" spans="1:43" s="81" customFormat="1" ht="17.25" customHeight="1" x14ac:dyDescent="0.3">
      <c r="A124" s="79" t="s">
        <v>410</v>
      </c>
      <c r="B124" s="85" t="s">
        <v>101</v>
      </c>
      <c r="C124" s="82">
        <v>44.587985245234798</v>
      </c>
      <c r="D124" s="82">
        <v>1.34735851610019</v>
      </c>
      <c r="E124" s="82">
        <v>0.31376194267116297</v>
      </c>
      <c r="F124" s="82">
        <v>1.6955249038521001E-2</v>
      </c>
      <c r="G124" s="82">
        <v>0.17532252764873699</v>
      </c>
      <c r="H124" s="27" t="s">
        <v>1</v>
      </c>
      <c r="I124" s="27" t="s">
        <v>1</v>
      </c>
      <c r="J124" s="27" t="s">
        <v>1</v>
      </c>
      <c r="K124" s="27" t="s">
        <v>1</v>
      </c>
      <c r="L124" s="27" t="s">
        <v>1</v>
      </c>
      <c r="M124" s="80">
        <v>696.29576751354</v>
      </c>
      <c r="N124" s="80">
        <v>12.6379724376991</v>
      </c>
      <c r="O124" s="27" t="s">
        <v>1</v>
      </c>
      <c r="P124" s="27" t="s">
        <v>1</v>
      </c>
      <c r="Q124" s="80">
        <v>33453.583340153396</v>
      </c>
      <c r="R124" s="80">
        <v>661.97064898198698</v>
      </c>
      <c r="S124" s="29">
        <v>429.461312041908</v>
      </c>
      <c r="T124" s="29">
        <v>28.393923673674799</v>
      </c>
      <c r="U124" s="80">
        <v>130587.097097506</v>
      </c>
      <c r="V124" s="80">
        <v>7277.1180691776899</v>
      </c>
      <c r="W124" s="80">
        <v>1.4228968988246E-2</v>
      </c>
      <c r="X124" s="80">
        <v>6.1921616181739997E-3</v>
      </c>
      <c r="Y124" s="80">
        <v>2339.9411179070999</v>
      </c>
      <c r="Z124" s="80">
        <v>119.97253349479899</v>
      </c>
      <c r="AA124" s="80">
        <v>0.86494347967474805</v>
      </c>
      <c r="AB124" s="80">
        <v>0.205608079611692</v>
      </c>
      <c r="AC124" s="80">
        <v>6.7513715709725003E-2</v>
      </c>
      <c r="AD124" s="80">
        <v>2.3246333689539E-2</v>
      </c>
      <c r="AE124" s="80">
        <v>0.35351179410431899</v>
      </c>
      <c r="AF124" s="80">
        <v>4.8796089744380003E-2</v>
      </c>
      <c r="AG124" s="80">
        <v>3.0832931872282199</v>
      </c>
      <c r="AH124" s="80">
        <v>0.16977126941102999</v>
      </c>
      <c r="AI124" s="80">
        <v>316.68536420946998</v>
      </c>
      <c r="AJ124" s="80">
        <v>2.99200322224605</v>
      </c>
      <c r="AK124" s="80">
        <v>69.576280427354604</v>
      </c>
      <c r="AL124" s="80">
        <v>0.66997785638180996</v>
      </c>
      <c r="AM124" s="80">
        <v>0.70266670978951495</v>
      </c>
      <c r="AN124" s="80">
        <v>2.2718774678014E-2</v>
      </c>
      <c r="AO124" s="80">
        <v>6.2195193216350003E-2</v>
      </c>
      <c r="AP124" s="80">
        <v>3.1289974495579999E-3</v>
      </c>
      <c r="AQ124" s="84"/>
    </row>
    <row r="125" spans="1:43" s="81" customFormat="1" ht="17.25" customHeight="1" x14ac:dyDescent="0.3">
      <c r="A125" s="79" t="s">
        <v>411</v>
      </c>
      <c r="B125" s="85" t="s">
        <v>101</v>
      </c>
      <c r="C125" s="82">
        <v>47.321764264143901</v>
      </c>
      <c r="D125" s="82">
        <v>1.02182025848367</v>
      </c>
      <c r="E125" s="82">
        <v>0.121567111494606</v>
      </c>
      <c r="F125" s="82">
        <v>6.6987219952300003E-3</v>
      </c>
      <c r="G125" s="82">
        <v>0.25707046076915202</v>
      </c>
      <c r="H125" s="27" t="s">
        <v>1</v>
      </c>
      <c r="I125" s="27" t="s">
        <v>1</v>
      </c>
      <c r="J125" s="27" t="s">
        <v>1</v>
      </c>
      <c r="K125" s="27" t="s">
        <v>1</v>
      </c>
      <c r="L125" s="27" t="s">
        <v>1</v>
      </c>
      <c r="M125" s="80">
        <v>935.07394273290595</v>
      </c>
      <c r="N125" s="80">
        <v>14.685784435574799</v>
      </c>
      <c r="O125" s="27" t="s">
        <v>1</v>
      </c>
      <c r="P125" s="27" t="s">
        <v>1</v>
      </c>
      <c r="Q125" s="80">
        <v>35949.678452494401</v>
      </c>
      <c r="R125" s="80">
        <v>732.77416514726599</v>
      </c>
      <c r="S125" s="29">
        <v>526.63031124701297</v>
      </c>
      <c r="T125" s="29">
        <v>33.127383504862998</v>
      </c>
      <c r="U125" s="80">
        <v>127600.599701712</v>
      </c>
      <c r="V125" s="80">
        <v>6896.2688471767597</v>
      </c>
      <c r="W125" s="80">
        <v>8.0378454452240001E-3</v>
      </c>
      <c r="X125" s="80">
        <v>4.8187957718659998E-3</v>
      </c>
      <c r="Y125" s="80">
        <v>2810.8558800493402</v>
      </c>
      <c r="Z125" s="80">
        <v>142.28927727017401</v>
      </c>
      <c r="AA125" s="80">
        <v>0.91476775209912597</v>
      </c>
      <c r="AB125" s="80">
        <v>0.21895925665787799</v>
      </c>
      <c r="AC125" s="80">
        <v>1.4553220212120001E-2</v>
      </c>
      <c r="AD125" s="80">
        <v>1.1168422521343001E-2</v>
      </c>
      <c r="AE125" s="80">
        <v>0.25142048974537101</v>
      </c>
      <c r="AF125" s="80">
        <v>4.2576636921153002E-2</v>
      </c>
      <c r="AG125" s="80">
        <v>2.12336943837736</v>
      </c>
      <c r="AH125" s="80">
        <v>0.13802168523235001</v>
      </c>
      <c r="AI125" s="80">
        <v>606.21513427550997</v>
      </c>
      <c r="AJ125" s="80">
        <v>5.7871070253486296</v>
      </c>
      <c r="AK125" s="80">
        <v>158.57315588277001</v>
      </c>
      <c r="AL125" s="80">
        <v>1.8395344948991299</v>
      </c>
      <c r="AM125" s="80">
        <v>1.51425712577714</v>
      </c>
      <c r="AN125" s="80">
        <v>3.9347440019123998E-2</v>
      </c>
      <c r="AO125" s="80">
        <v>5.1900346429746003E-2</v>
      </c>
      <c r="AP125" s="80">
        <v>2.6476485307540001E-3</v>
      </c>
      <c r="AQ125" s="84"/>
    </row>
    <row r="126" spans="1:43" s="81" customFormat="1" ht="17.25" customHeight="1" x14ac:dyDescent="0.3">
      <c r="A126" s="79" t="s">
        <v>412</v>
      </c>
      <c r="B126" s="85" t="s">
        <v>101</v>
      </c>
      <c r="C126" s="82">
        <v>47.742009911444597</v>
      </c>
      <c r="D126" s="82">
        <v>1.0571969749825201</v>
      </c>
      <c r="E126" s="82">
        <v>0.12151316486099099</v>
      </c>
      <c r="F126" s="82">
        <v>6.8887915979789997E-3</v>
      </c>
      <c r="G126" s="82">
        <v>0.35910067559120601</v>
      </c>
      <c r="H126" s="27" t="s">
        <v>1</v>
      </c>
      <c r="I126" s="27" t="s">
        <v>1</v>
      </c>
      <c r="J126" s="27" t="s">
        <v>1</v>
      </c>
      <c r="K126" s="27" t="s">
        <v>1</v>
      </c>
      <c r="L126" s="27" t="s">
        <v>1</v>
      </c>
      <c r="M126" s="80">
        <v>775.66115441202305</v>
      </c>
      <c r="N126" s="80">
        <v>12.3927639973982</v>
      </c>
      <c r="O126" s="27" t="s">
        <v>1</v>
      </c>
      <c r="P126" s="27" t="s">
        <v>1</v>
      </c>
      <c r="Q126" s="80">
        <v>33880.017401925499</v>
      </c>
      <c r="R126" s="80">
        <v>611.21599710017199</v>
      </c>
      <c r="S126" s="29">
        <v>458.81841222249199</v>
      </c>
      <c r="T126" s="29">
        <v>29.114716151442401</v>
      </c>
      <c r="U126" s="80">
        <v>131802.69910903199</v>
      </c>
      <c r="V126" s="80">
        <v>7111.3894746416299</v>
      </c>
      <c r="W126" s="80">
        <v>2.6572398044709998E-3</v>
      </c>
      <c r="X126" s="80">
        <v>2.763679533226E-3</v>
      </c>
      <c r="Y126" s="80">
        <v>3095.3117931319798</v>
      </c>
      <c r="Z126" s="80">
        <v>157.477458707165</v>
      </c>
      <c r="AA126" s="80">
        <v>0.64066122491658795</v>
      </c>
      <c r="AB126" s="80">
        <v>0.18242143096791699</v>
      </c>
      <c r="AC126" s="80">
        <v>3.8243787407040001E-3</v>
      </c>
      <c r="AD126" s="80">
        <v>5.7104463034419999E-3</v>
      </c>
      <c r="AE126" s="80">
        <v>0.24302191778660701</v>
      </c>
      <c r="AF126" s="80">
        <v>4.1753865815379002E-2</v>
      </c>
      <c r="AG126" s="80">
        <v>2.7037736442698499</v>
      </c>
      <c r="AH126" s="80">
        <v>0.155495856793397</v>
      </c>
      <c r="AI126" s="80">
        <v>617.30563237200602</v>
      </c>
      <c r="AJ126" s="80">
        <v>4.6377848847713903</v>
      </c>
      <c r="AK126" s="80">
        <v>150.96485320122201</v>
      </c>
      <c r="AL126" s="80">
        <v>1.1668035937580601</v>
      </c>
      <c r="AM126" s="80">
        <v>1.4251270512263801</v>
      </c>
      <c r="AN126" s="80">
        <v>3.3970655178147999E-2</v>
      </c>
      <c r="AO126" s="80">
        <v>4.8762272557752999E-2</v>
      </c>
      <c r="AP126" s="80">
        <v>2.5588411498349999E-3</v>
      </c>
      <c r="AQ126" s="84"/>
    </row>
    <row r="127" spans="1:43" s="81" customFormat="1" ht="17.25" customHeight="1" x14ac:dyDescent="0.3">
      <c r="A127" s="79" t="s">
        <v>413</v>
      </c>
      <c r="B127" s="85" t="s">
        <v>101</v>
      </c>
      <c r="C127" s="82">
        <v>48.723441214531199</v>
      </c>
      <c r="D127" s="82">
        <v>0.77699719717661198</v>
      </c>
      <c r="E127" s="82">
        <v>6.1228565511058999E-2</v>
      </c>
      <c r="F127" s="82">
        <v>3.685443570632E-3</v>
      </c>
      <c r="G127" s="82">
        <v>0.25148213527525598</v>
      </c>
      <c r="H127" s="27" t="s">
        <v>1</v>
      </c>
      <c r="I127" s="27" t="s">
        <v>1</v>
      </c>
      <c r="J127" s="27" t="s">
        <v>1</v>
      </c>
      <c r="K127" s="27" t="s">
        <v>1</v>
      </c>
      <c r="L127" s="27" t="s">
        <v>1</v>
      </c>
      <c r="M127" s="80">
        <v>974.01734287963495</v>
      </c>
      <c r="N127" s="80">
        <v>15.060358817009099</v>
      </c>
      <c r="O127" s="27" t="s">
        <v>1</v>
      </c>
      <c r="P127" s="27" t="s">
        <v>1</v>
      </c>
      <c r="Q127" s="80">
        <v>35409.612675537501</v>
      </c>
      <c r="R127" s="80">
        <v>676.48379107975097</v>
      </c>
      <c r="S127" s="29">
        <v>578.72479264534297</v>
      </c>
      <c r="T127" s="29">
        <v>36.449092427923802</v>
      </c>
      <c r="U127" s="80">
        <v>125952.714733177</v>
      </c>
      <c r="V127" s="80">
        <v>6795.75468416695</v>
      </c>
      <c r="W127" s="80">
        <v>1.9505800382083001E-2</v>
      </c>
      <c r="X127" s="80">
        <v>7.5525675144409998E-3</v>
      </c>
      <c r="Y127" s="80">
        <v>3599.93712383092</v>
      </c>
      <c r="Z127" s="80">
        <v>182.42628506444899</v>
      </c>
      <c r="AA127" s="80">
        <v>0.95218458239769199</v>
      </c>
      <c r="AB127" s="80">
        <v>0.224810430736645</v>
      </c>
      <c r="AC127" s="80">
        <v>1.6891593099891002E-2</v>
      </c>
      <c r="AD127" s="80">
        <v>1.2102762292634E-2</v>
      </c>
      <c r="AE127" s="80">
        <v>0.247068698064699</v>
      </c>
      <c r="AF127" s="80">
        <v>4.2449172543465002E-2</v>
      </c>
      <c r="AG127" s="80">
        <v>2.0251921215277102</v>
      </c>
      <c r="AH127" s="80">
        <v>0.14387239957950601</v>
      </c>
      <c r="AI127" s="80">
        <v>1110.2277478593101</v>
      </c>
      <c r="AJ127" s="80">
        <v>8.3410829217458797</v>
      </c>
      <c r="AK127" s="80">
        <v>314.080817686849</v>
      </c>
      <c r="AL127" s="80">
        <v>2.42752282426303</v>
      </c>
      <c r="AM127" s="80">
        <v>2.9085372128724298</v>
      </c>
      <c r="AN127" s="80">
        <v>5.0807754017713001E-2</v>
      </c>
      <c r="AO127" s="80">
        <v>5.0190863547756003E-2</v>
      </c>
      <c r="AP127" s="80">
        <v>2.897984164459E-3</v>
      </c>
      <c r="AQ127" s="84"/>
    </row>
    <row r="128" spans="1:43" s="81" customFormat="1" ht="17.25" customHeight="1" x14ac:dyDescent="0.3">
      <c r="A128" s="79" t="s">
        <v>414</v>
      </c>
      <c r="B128" s="85" t="s">
        <v>101</v>
      </c>
      <c r="C128" s="82">
        <v>47.627645688402701</v>
      </c>
      <c r="D128" s="82">
        <v>1.41117813603408</v>
      </c>
      <c r="E128" s="82">
        <v>0.20954065426239701</v>
      </c>
      <c r="F128" s="82">
        <v>1.3148676673652E-2</v>
      </c>
      <c r="G128" s="82">
        <v>0.27946925902335401</v>
      </c>
      <c r="H128" s="27" t="s">
        <v>1</v>
      </c>
      <c r="I128" s="27" t="s">
        <v>1</v>
      </c>
      <c r="J128" s="27" t="s">
        <v>1</v>
      </c>
      <c r="K128" s="27" t="s">
        <v>1</v>
      </c>
      <c r="L128" s="27" t="s">
        <v>1</v>
      </c>
      <c r="M128" s="80">
        <v>707.94649869446403</v>
      </c>
      <c r="N128" s="80">
        <v>11.1218718094216</v>
      </c>
      <c r="O128" s="27" t="s">
        <v>1</v>
      </c>
      <c r="P128" s="27" t="s">
        <v>1</v>
      </c>
      <c r="Q128" s="80">
        <v>33512.152104501401</v>
      </c>
      <c r="R128" s="80">
        <v>607.71728455722996</v>
      </c>
      <c r="S128" s="29">
        <v>441.52747895221898</v>
      </c>
      <c r="T128" s="29">
        <v>28.899705406152801</v>
      </c>
      <c r="U128" s="80">
        <v>129508.569101708</v>
      </c>
      <c r="V128" s="80">
        <v>6987.6101279527702</v>
      </c>
      <c r="W128" s="80">
        <v>1.7709284701311001E-2</v>
      </c>
      <c r="X128" s="80">
        <v>7.2582787575380002E-3</v>
      </c>
      <c r="Y128" s="80">
        <v>3046.2059180433998</v>
      </c>
      <c r="Z128" s="80">
        <v>155.10968814139</v>
      </c>
      <c r="AA128" s="80">
        <v>0.80931681804195998</v>
      </c>
      <c r="AB128" s="80">
        <v>0.20881520813349699</v>
      </c>
      <c r="AC128" s="80">
        <v>4.5844064018098998E-2</v>
      </c>
      <c r="AD128" s="80">
        <v>2.0116475533399999E-2</v>
      </c>
      <c r="AE128" s="80">
        <v>0.219893391930256</v>
      </c>
      <c r="AF128" s="80">
        <v>4.0383056034959001E-2</v>
      </c>
      <c r="AG128" s="80">
        <v>2.1901570938463801</v>
      </c>
      <c r="AH128" s="80">
        <v>0.150207848152176</v>
      </c>
      <c r="AI128" s="80">
        <v>377.87042646142203</v>
      </c>
      <c r="AJ128" s="80">
        <v>2.8389207231286102</v>
      </c>
      <c r="AK128" s="80">
        <v>85.418317628994899</v>
      </c>
      <c r="AL128" s="80">
        <v>0.66019605139106396</v>
      </c>
      <c r="AM128" s="80">
        <v>0.80904845982976004</v>
      </c>
      <c r="AN128" s="80">
        <v>2.6157820137829999E-2</v>
      </c>
      <c r="AO128" s="80">
        <v>4.7780868820212E-2</v>
      </c>
      <c r="AP128" s="80">
        <v>2.761894614622E-3</v>
      </c>
      <c r="AQ128" s="84"/>
    </row>
    <row r="129" spans="1:56" s="81" customFormat="1" ht="17.25" customHeight="1" x14ac:dyDescent="0.3">
      <c r="A129" s="79" t="s">
        <v>415</v>
      </c>
      <c r="B129" s="85" t="s">
        <v>101</v>
      </c>
      <c r="C129" s="82">
        <v>44.284906704170403</v>
      </c>
      <c r="D129" s="82">
        <v>1.59408002260618</v>
      </c>
      <c r="E129" s="82">
        <v>0.41954601468101999</v>
      </c>
      <c r="F129" s="82">
        <v>2.9550728598271001E-2</v>
      </c>
      <c r="G129" s="82">
        <v>4.65945762758E-2</v>
      </c>
      <c r="H129" s="27" t="s">
        <v>1</v>
      </c>
      <c r="I129" s="27" t="s">
        <v>1</v>
      </c>
      <c r="J129" s="27" t="s">
        <v>1</v>
      </c>
      <c r="K129" s="27" t="s">
        <v>1</v>
      </c>
      <c r="L129" s="27" t="s">
        <v>1</v>
      </c>
      <c r="M129" s="80">
        <v>788.66442193460398</v>
      </c>
      <c r="N129" s="80">
        <v>12.1971888412128</v>
      </c>
      <c r="O129" s="27" t="s">
        <v>1</v>
      </c>
      <c r="P129" s="27" t="s">
        <v>1</v>
      </c>
      <c r="Q129" s="80">
        <v>34642.559383681699</v>
      </c>
      <c r="R129" s="80">
        <v>644.72180075217398</v>
      </c>
      <c r="S129" s="29">
        <v>471.21581470004998</v>
      </c>
      <c r="T129" s="29">
        <v>31.219436331746401</v>
      </c>
      <c r="U129" s="80">
        <v>129572.976474697</v>
      </c>
      <c r="V129" s="80">
        <v>6991.0852154696204</v>
      </c>
      <c r="W129" s="80" t="s">
        <v>103</v>
      </c>
      <c r="X129" s="80">
        <v>2.4527650901499999E-3</v>
      </c>
      <c r="Y129" s="80">
        <v>2485.2346525363</v>
      </c>
      <c r="Z129" s="80">
        <v>127.37765867956399</v>
      </c>
      <c r="AA129" s="80">
        <v>1.0210963088363401</v>
      </c>
      <c r="AB129" s="80">
        <v>0.23333114180544501</v>
      </c>
      <c r="AC129" s="80">
        <v>6.0744134814549999E-3</v>
      </c>
      <c r="AD129" s="80">
        <v>7.2675287739280003E-3</v>
      </c>
      <c r="AE129" s="80">
        <v>0.235679979370823</v>
      </c>
      <c r="AF129" s="80">
        <v>4.1256300133439998E-2</v>
      </c>
      <c r="AG129" s="80">
        <v>2.9127680500501199</v>
      </c>
      <c r="AH129" s="80">
        <v>0.19185917537771899</v>
      </c>
      <c r="AI129" s="80">
        <v>240.08818268539099</v>
      </c>
      <c r="AJ129" s="80">
        <v>1.8060982858393699</v>
      </c>
      <c r="AK129" s="80">
        <v>52.643980934159103</v>
      </c>
      <c r="AL129" s="80">
        <v>0.40688401863865198</v>
      </c>
      <c r="AM129" s="80">
        <v>0.53691000979338199</v>
      </c>
      <c r="AN129" s="80">
        <v>1.9514898562378001E-2</v>
      </c>
      <c r="AO129" s="80">
        <v>6.3452179795092004E-2</v>
      </c>
      <c r="AP129" s="80">
        <v>4.3914949786529999E-3</v>
      </c>
      <c r="AQ129" s="84"/>
    </row>
    <row r="130" spans="1:56" s="81" customFormat="1" ht="17.25" customHeight="1" x14ac:dyDescent="0.3">
      <c r="A130" s="79" t="s">
        <v>416</v>
      </c>
      <c r="B130" s="85" t="s">
        <v>101</v>
      </c>
      <c r="C130" s="82">
        <v>47.140964912466103</v>
      </c>
      <c r="D130" s="82">
        <v>1.17770447566317</v>
      </c>
      <c r="E130" s="82">
        <v>0.15930370728663901</v>
      </c>
      <c r="F130" s="82">
        <v>9.1375726685379993E-3</v>
      </c>
      <c r="G130" s="82">
        <v>-5.7918522565525002E-2</v>
      </c>
      <c r="H130" s="27" t="s">
        <v>1</v>
      </c>
      <c r="I130" s="27" t="s">
        <v>1</v>
      </c>
      <c r="J130" s="27" t="s">
        <v>1</v>
      </c>
      <c r="K130" s="27" t="s">
        <v>1</v>
      </c>
      <c r="L130" s="27" t="s">
        <v>1</v>
      </c>
      <c r="M130" s="80">
        <v>624.67621051826302</v>
      </c>
      <c r="N130" s="80">
        <v>10.105815767202399</v>
      </c>
      <c r="O130" s="27" t="s">
        <v>1</v>
      </c>
      <c r="P130" s="27" t="s">
        <v>1</v>
      </c>
      <c r="Q130" s="80">
        <v>32228.3601737842</v>
      </c>
      <c r="R130" s="80">
        <v>595.19119351961797</v>
      </c>
      <c r="S130" s="29">
        <v>483.03946462334602</v>
      </c>
      <c r="T130" s="29">
        <v>31.941464764130401</v>
      </c>
      <c r="U130" s="80">
        <v>129301.702767838</v>
      </c>
      <c r="V130" s="80">
        <v>6976.4486943912098</v>
      </c>
      <c r="W130" s="80" t="s">
        <v>103</v>
      </c>
      <c r="X130" s="80">
        <v>1.887288692773E-3</v>
      </c>
      <c r="Y130" s="80">
        <v>3351.83385401235</v>
      </c>
      <c r="Z130" s="80">
        <v>170.19642556994799</v>
      </c>
      <c r="AA130" s="80">
        <v>0.90907001549641397</v>
      </c>
      <c r="AB130" s="80">
        <v>0.223916891975078</v>
      </c>
      <c r="AC130" s="80">
        <v>8.4959034030700001E-3</v>
      </c>
      <c r="AD130" s="80">
        <v>8.7172927677579993E-3</v>
      </c>
      <c r="AE130" s="80">
        <v>0.189950971229043</v>
      </c>
      <c r="AF130" s="80">
        <v>3.7737760098640001E-2</v>
      </c>
      <c r="AG130" s="80">
        <v>2.2628322515203201</v>
      </c>
      <c r="AH130" s="80">
        <v>0.153475583134636</v>
      </c>
      <c r="AI130" s="80">
        <v>515.51361162286696</v>
      </c>
      <c r="AJ130" s="80">
        <v>3.9388006441900099</v>
      </c>
      <c r="AK130" s="80">
        <v>120.73559511202301</v>
      </c>
      <c r="AL130" s="80">
        <v>0.94632921670556103</v>
      </c>
      <c r="AM130" s="80">
        <v>1.15455981729558</v>
      </c>
      <c r="AN130" s="80">
        <v>2.9478397756775999E-2</v>
      </c>
      <c r="AO130" s="80">
        <v>5.1805598292174002E-2</v>
      </c>
      <c r="AP130" s="80">
        <v>2.9879735730270001E-3</v>
      </c>
      <c r="AQ130" s="84"/>
    </row>
    <row r="131" spans="1:56" s="81" customFormat="1" ht="17.25" customHeight="1" x14ac:dyDescent="0.3">
      <c r="A131" s="79" t="s">
        <v>417</v>
      </c>
      <c r="B131" s="85" t="s">
        <v>101</v>
      </c>
      <c r="C131" s="82">
        <v>47.978339988612703</v>
      </c>
      <c r="D131" s="82">
        <v>0.797677486907308</v>
      </c>
      <c r="E131" s="82">
        <v>6.7356604130049999E-2</v>
      </c>
      <c r="F131" s="82">
        <v>3.940239976759E-3</v>
      </c>
      <c r="G131" s="82">
        <v>0.16165821920544499</v>
      </c>
      <c r="H131" s="27" t="s">
        <v>1</v>
      </c>
      <c r="I131" s="27" t="s">
        <v>1</v>
      </c>
      <c r="J131" s="27" t="s">
        <v>1</v>
      </c>
      <c r="K131" s="27" t="s">
        <v>1</v>
      </c>
      <c r="L131" s="27" t="s">
        <v>1</v>
      </c>
      <c r="M131" s="80">
        <v>934.776303564709</v>
      </c>
      <c r="N131" s="80">
        <v>14.577564148799199</v>
      </c>
      <c r="O131" s="27" t="s">
        <v>1</v>
      </c>
      <c r="P131" s="27" t="s">
        <v>1</v>
      </c>
      <c r="Q131" s="80">
        <v>34912.316915266398</v>
      </c>
      <c r="R131" s="80">
        <v>661.32086233769405</v>
      </c>
      <c r="S131" s="29">
        <v>671.047678370467</v>
      </c>
      <c r="T131" s="29">
        <v>41.269743638363003</v>
      </c>
      <c r="U131" s="80">
        <v>127122.319749813</v>
      </c>
      <c r="V131" s="80">
        <v>6858.86049960942</v>
      </c>
      <c r="W131" s="80">
        <v>6.8110558620930002E-3</v>
      </c>
      <c r="X131" s="80">
        <v>4.4829457503120004E-3</v>
      </c>
      <c r="Y131" s="80">
        <v>3192.5057679432598</v>
      </c>
      <c r="Z131" s="80">
        <v>161.791506906888</v>
      </c>
      <c r="AA131" s="80">
        <v>0.75056199384812805</v>
      </c>
      <c r="AB131" s="80">
        <v>0.200270141805754</v>
      </c>
      <c r="AC131" s="80">
        <v>3.4545813428980998E-2</v>
      </c>
      <c r="AD131" s="80">
        <v>1.7391124442525999E-2</v>
      </c>
      <c r="AE131" s="80">
        <v>0.29334633551850497</v>
      </c>
      <c r="AF131" s="80">
        <v>4.6476497082138003E-2</v>
      </c>
      <c r="AG131" s="80">
        <v>2.11365118663984</v>
      </c>
      <c r="AH131" s="80">
        <v>0.14028835174364901</v>
      </c>
      <c r="AI131" s="80">
        <v>1000.00569844413</v>
      </c>
      <c r="AJ131" s="80">
        <v>8.5989723010400496</v>
      </c>
      <c r="AK131" s="80">
        <v>285.13162284289302</v>
      </c>
      <c r="AL131" s="80">
        <v>2.8138470596876202</v>
      </c>
      <c r="AM131" s="80">
        <v>2.67985795787716</v>
      </c>
      <c r="AN131" s="80">
        <v>5.3374948605595003E-2</v>
      </c>
      <c r="AO131" s="80">
        <v>5.0911206645168003E-2</v>
      </c>
      <c r="AP131" s="80">
        <v>2.82534093633E-3</v>
      </c>
      <c r="AQ131" s="84"/>
    </row>
    <row r="132" spans="1:56" s="81" customFormat="1" ht="17.25" customHeight="1" x14ac:dyDescent="0.3">
      <c r="A132" s="79" t="s">
        <v>418</v>
      </c>
      <c r="B132" s="85" t="s">
        <v>101</v>
      </c>
      <c r="C132" s="82">
        <v>45.317107142714903</v>
      </c>
      <c r="D132" s="82">
        <v>1.06135698901903</v>
      </c>
      <c r="E132" s="82">
        <v>0.203304282843073</v>
      </c>
      <c r="F132" s="82">
        <v>9.9047887659059995E-3</v>
      </c>
      <c r="G132" s="82">
        <v>0.33068240882250199</v>
      </c>
      <c r="H132" s="27" t="s">
        <v>1</v>
      </c>
      <c r="I132" s="27" t="s">
        <v>1</v>
      </c>
      <c r="J132" s="27" t="s">
        <v>1</v>
      </c>
      <c r="K132" s="27" t="s">
        <v>1</v>
      </c>
      <c r="L132" s="27" t="s">
        <v>1</v>
      </c>
      <c r="M132" s="80">
        <v>815.80198660729695</v>
      </c>
      <c r="N132" s="80">
        <v>12.776040489661099</v>
      </c>
      <c r="O132" s="27" t="s">
        <v>1</v>
      </c>
      <c r="P132" s="27" t="s">
        <v>1</v>
      </c>
      <c r="Q132" s="80">
        <v>34124.964617295896</v>
      </c>
      <c r="R132" s="80">
        <v>647.691424648527</v>
      </c>
      <c r="S132" s="29">
        <v>547.81513747759095</v>
      </c>
      <c r="T132" s="29">
        <v>34.289397382555002</v>
      </c>
      <c r="U132" s="80">
        <v>128420.750250439</v>
      </c>
      <c r="V132" s="80">
        <v>6928.9170694530003</v>
      </c>
      <c r="W132" s="80" t="s">
        <v>103</v>
      </c>
      <c r="X132" s="80">
        <v>9.3575846042799995E-4</v>
      </c>
      <c r="Y132" s="80">
        <v>2852.0418845561899</v>
      </c>
      <c r="Z132" s="80">
        <v>146.12531965452601</v>
      </c>
      <c r="AA132" s="80">
        <v>0.95630457110929201</v>
      </c>
      <c r="AB132" s="80">
        <v>0.227325967614248</v>
      </c>
      <c r="AC132" s="80">
        <v>8.3655278564020007E-3</v>
      </c>
      <c r="AD132" s="80">
        <v>8.5890201144649993E-3</v>
      </c>
      <c r="AE132" s="80">
        <v>0.17176079546554099</v>
      </c>
      <c r="AF132" s="80">
        <v>3.5675353435414003E-2</v>
      </c>
      <c r="AG132" s="80">
        <v>2.3548331077522202</v>
      </c>
      <c r="AH132" s="80">
        <v>0.148987686410256</v>
      </c>
      <c r="AI132" s="80">
        <v>537.78893741797003</v>
      </c>
      <c r="AJ132" s="80">
        <v>4.3832094970797604</v>
      </c>
      <c r="AK132" s="80">
        <v>131.69109986357299</v>
      </c>
      <c r="AL132" s="80">
        <v>1.18454678471879</v>
      </c>
      <c r="AM132" s="80">
        <v>1.31027764238717</v>
      </c>
      <c r="AN132" s="80">
        <v>3.2827332794936E-2</v>
      </c>
      <c r="AO132" s="80">
        <v>7.5100348234128006E-2</v>
      </c>
      <c r="AP132" s="80">
        <v>3.2346584103969999E-3</v>
      </c>
      <c r="AQ132" s="84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D132" s="2"/>
    </row>
    <row r="133" spans="1:56" s="81" customFormat="1" ht="17.25" customHeight="1" x14ac:dyDescent="0.3">
      <c r="A133" s="79" t="s">
        <v>419</v>
      </c>
      <c r="B133" s="85" t="s">
        <v>101</v>
      </c>
      <c r="C133" s="82">
        <v>45.520185268413499</v>
      </c>
      <c r="D133" s="82">
        <v>1.15806653762901</v>
      </c>
      <c r="E133" s="82">
        <v>0.300897420684345</v>
      </c>
      <c r="F133" s="82">
        <v>1.3823608098093999E-2</v>
      </c>
      <c r="G133" s="82">
        <v>0.40820626579257202</v>
      </c>
      <c r="H133" s="27" t="s">
        <v>1</v>
      </c>
      <c r="I133" s="27" t="s">
        <v>1</v>
      </c>
      <c r="J133" s="27" t="s">
        <v>1</v>
      </c>
      <c r="K133" s="27" t="s">
        <v>1</v>
      </c>
      <c r="L133" s="27" t="s">
        <v>1</v>
      </c>
      <c r="M133" s="80">
        <v>965.62021006832902</v>
      </c>
      <c r="N133" s="80">
        <v>15.0954026151226</v>
      </c>
      <c r="O133" s="27" t="s">
        <v>1</v>
      </c>
      <c r="P133" s="27" t="s">
        <v>1</v>
      </c>
      <c r="Q133" s="80">
        <v>32953.234669166297</v>
      </c>
      <c r="R133" s="80">
        <v>597.92961092606402</v>
      </c>
      <c r="S133" s="80">
        <v>604.36370504664205</v>
      </c>
      <c r="T133" s="80">
        <v>37.465584586987298</v>
      </c>
      <c r="U133" s="80">
        <v>121083.04510943301</v>
      </c>
      <c r="V133" s="80">
        <v>6533.0125890401496</v>
      </c>
      <c r="W133" s="80">
        <v>2.2299437953851999E-2</v>
      </c>
      <c r="X133" s="80">
        <v>8.0923305420749995E-3</v>
      </c>
      <c r="Y133" s="80">
        <v>2639.54832804219</v>
      </c>
      <c r="Z133" s="80">
        <v>133.852078917612</v>
      </c>
      <c r="AA133" s="80">
        <v>1.1411495077732301</v>
      </c>
      <c r="AB133" s="80">
        <v>0.24711275100528099</v>
      </c>
      <c r="AC133" s="80">
        <v>6.6992704165834999E-2</v>
      </c>
      <c r="AD133" s="80">
        <v>2.4162140947518E-2</v>
      </c>
      <c r="AE133" s="80">
        <v>0.41582036279183598</v>
      </c>
      <c r="AF133" s="80">
        <v>5.5224974235592E-2</v>
      </c>
      <c r="AG133" s="80">
        <v>3.0913184150013699</v>
      </c>
      <c r="AH133" s="80">
        <v>0.16629395005724101</v>
      </c>
      <c r="AI133" s="80">
        <v>472.90900922420099</v>
      </c>
      <c r="AJ133" s="80">
        <v>3.5529406178016099</v>
      </c>
      <c r="AK133" s="80">
        <v>110.003991095719</v>
      </c>
      <c r="AL133" s="80">
        <v>0.85021810982143897</v>
      </c>
      <c r="AM133" s="80">
        <v>1.0918609280198399</v>
      </c>
      <c r="AN133" s="80">
        <v>3.1685202180074E-2</v>
      </c>
      <c r="AO133" s="80">
        <v>9.2441293788335002E-2</v>
      </c>
      <c r="AP133" s="80">
        <v>3.7631715583790002E-3</v>
      </c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D133" s="2"/>
    </row>
    <row r="134" spans="1:56" s="81" customFormat="1" ht="17.25" customHeight="1" x14ac:dyDescent="0.3">
      <c r="A134" s="79" t="s">
        <v>420</v>
      </c>
      <c r="B134" s="85" t="s">
        <v>101</v>
      </c>
      <c r="C134" s="28">
        <v>48.620238795337698</v>
      </c>
      <c r="D134" s="28">
        <v>1.06768049926251</v>
      </c>
      <c r="E134" s="28">
        <v>0.15331882544183301</v>
      </c>
      <c r="F134" s="28">
        <v>7.8103838854860002E-3</v>
      </c>
      <c r="G134" s="28">
        <v>0.17927080264761</v>
      </c>
      <c r="H134" s="27" t="s">
        <v>1</v>
      </c>
      <c r="I134" s="27" t="s">
        <v>1</v>
      </c>
      <c r="J134" s="27" t="s">
        <v>1</v>
      </c>
      <c r="K134" s="27" t="s">
        <v>1</v>
      </c>
      <c r="L134" s="27" t="s">
        <v>1</v>
      </c>
      <c r="M134" s="29">
        <v>900.14682270227604</v>
      </c>
      <c r="N134" s="29">
        <v>13.9963171053351</v>
      </c>
      <c r="O134" s="27" t="s">
        <v>1</v>
      </c>
      <c r="P134" s="27" t="s">
        <v>1</v>
      </c>
      <c r="Q134" s="29">
        <v>35125.332543211298</v>
      </c>
      <c r="R134" s="29">
        <v>662.0898724274</v>
      </c>
      <c r="S134" s="80">
        <v>520.38070226709397</v>
      </c>
      <c r="T134" s="80">
        <v>33.509153137745599</v>
      </c>
      <c r="U134" s="80">
        <v>126801.02752844901</v>
      </c>
      <c r="V134" s="80">
        <v>6841.5252391273898</v>
      </c>
      <c r="W134" s="80">
        <v>0.10120147070273799</v>
      </c>
      <c r="X134" s="80">
        <v>1.7341098002816999E-2</v>
      </c>
      <c r="Y134" s="80">
        <v>3060.3554966786601</v>
      </c>
      <c r="Z134" s="80">
        <v>154.79802978268799</v>
      </c>
      <c r="AA134" s="80">
        <v>0.80698675023803801</v>
      </c>
      <c r="AB134" s="80">
        <v>0.208213601746599</v>
      </c>
      <c r="AC134" s="80">
        <v>5.4429201154688002E-2</v>
      </c>
      <c r="AD134" s="80">
        <v>2.1874222808706999E-2</v>
      </c>
      <c r="AE134" s="80">
        <v>0.25203439754060603</v>
      </c>
      <c r="AF134" s="80">
        <v>4.314423357398E-2</v>
      </c>
      <c r="AG134" s="29">
        <v>2.40844311823823</v>
      </c>
      <c r="AH134" s="29">
        <v>0.14617001132365301</v>
      </c>
      <c r="AI134" s="29">
        <v>622.76163893062903</v>
      </c>
      <c r="AJ134" s="29">
        <v>4.67877557628925</v>
      </c>
      <c r="AK134" s="80">
        <v>160.814359082035</v>
      </c>
      <c r="AL134" s="80">
        <v>1.2429301796141401</v>
      </c>
      <c r="AM134" s="80">
        <v>1.4923300189879101</v>
      </c>
      <c r="AN134" s="80">
        <v>3.3687842152513997E-2</v>
      </c>
      <c r="AO134" s="80">
        <v>6.4530102389655994E-2</v>
      </c>
      <c r="AP134" s="80">
        <v>3.0419308419360001E-3</v>
      </c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D134" s="2"/>
    </row>
    <row r="135" spans="1:56" s="81" customFormat="1" ht="17.25" customHeight="1" x14ac:dyDescent="0.3">
      <c r="A135" s="79" t="s">
        <v>421</v>
      </c>
      <c r="B135" s="85" t="s">
        <v>101</v>
      </c>
      <c r="C135" s="28">
        <v>47.733234304294101</v>
      </c>
      <c r="D135" s="28">
        <v>0.96770843120142003</v>
      </c>
      <c r="E135" s="28">
        <v>0.11738939642296201</v>
      </c>
      <c r="F135" s="28">
        <v>6.5448629067560004E-3</v>
      </c>
      <c r="G135" s="28">
        <v>0.509576744153315</v>
      </c>
      <c r="H135" s="27" t="s">
        <v>1</v>
      </c>
      <c r="I135" s="27" t="s">
        <v>1</v>
      </c>
      <c r="J135" s="27" t="s">
        <v>1</v>
      </c>
      <c r="K135" s="27" t="s">
        <v>1</v>
      </c>
      <c r="L135" s="27" t="s">
        <v>1</v>
      </c>
      <c r="M135" s="29">
        <v>887.73443888397401</v>
      </c>
      <c r="N135" s="29">
        <v>13.848653520475599</v>
      </c>
      <c r="O135" s="27" t="s">
        <v>1</v>
      </c>
      <c r="P135" s="27" t="s">
        <v>1</v>
      </c>
      <c r="Q135" s="29">
        <v>34898.295024087303</v>
      </c>
      <c r="R135" s="29">
        <v>677.80873411063601</v>
      </c>
      <c r="S135" s="80">
        <v>572.553390834894</v>
      </c>
      <c r="T135" s="80">
        <v>35.705112661176699</v>
      </c>
      <c r="U135" s="80">
        <v>127064.213613115</v>
      </c>
      <c r="V135" s="80">
        <v>6855.725394094</v>
      </c>
      <c r="W135" s="80">
        <v>1.5022014970133E-2</v>
      </c>
      <c r="X135" s="80">
        <v>6.6904209428870001E-3</v>
      </c>
      <c r="Y135" s="80">
        <v>3034.5597638181398</v>
      </c>
      <c r="Z135" s="80">
        <v>153.99160247226101</v>
      </c>
      <c r="AA135" s="80">
        <v>0.91855534973858399</v>
      </c>
      <c r="AB135" s="80">
        <v>0.22298985021350701</v>
      </c>
      <c r="AC135" s="80">
        <v>4.5907971723617998E-2</v>
      </c>
      <c r="AD135" s="80">
        <v>2.0144012022804001E-2</v>
      </c>
      <c r="AE135" s="80">
        <v>0.271957317219573</v>
      </c>
      <c r="AF135" s="80">
        <v>4.4947417254973997E-2</v>
      </c>
      <c r="AG135" s="29">
        <v>2.3013795437264899</v>
      </c>
      <c r="AH135" s="29">
        <v>0.15616684656419899</v>
      </c>
      <c r="AI135" s="29">
        <v>710.62798065610502</v>
      </c>
      <c r="AJ135" s="29">
        <v>5.6872716103981302</v>
      </c>
      <c r="AK135" s="80">
        <v>187.662275915544</v>
      </c>
      <c r="AL135" s="80">
        <v>1.4638374194134101</v>
      </c>
      <c r="AM135" s="80">
        <v>1.77456095534821</v>
      </c>
      <c r="AN135" s="80">
        <v>4.0292213723507997E-2</v>
      </c>
      <c r="AO135" s="80">
        <v>5.8771115643855003E-2</v>
      </c>
      <c r="AP135" s="80">
        <v>2.9604209544590002E-3</v>
      </c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D135" s="2"/>
    </row>
    <row r="136" spans="1:56" s="81" customFormat="1" ht="17.25" customHeight="1" x14ac:dyDescent="0.3">
      <c r="A136" s="79" t="s">
        <v>422</v>
      </c>
      <c r="B136" s="85" t="s">
        <v>101</v>
      </c>
      <c r="C136" s="28">
        <v>46.852089296988403</v>
      </c>
      <c r="D136" s="28">
        <v>1.0127912670591901</v>
      </c>
      <c r="E136" s="28">
        <v>0.205289864842886</v>
      </c>
      <c r="F136" s="28">
        <v>9.1607573182990003E-3</v>
      </c>
      <c r="G136" s="28">
        <v>1.3543061440124E-2</v>
      </c>
      <c r="H136" s="27" t="s">
        <v>1</v>
      </c>
      <c r="I136" s="27" t="s">
        <v>1</v>
      </c>
      <c r="J136" s="27" t="s">
        <v>1</v>
      </c>
      <c r="K136" s="27" t="s">
        <v>1</v>
      </c>
      <c r="L136" s="27" t="s">
        <v>1</v>
      </c>
      <c r="M136" s="29">
        <v>910.66723488766502</v>
      </c>
      <c r="N136" s="29">
        <v>14.130716763217499</v>
      </c>
      <c r="O136" s="27" t="s">
        <v>1</v>
      </c>
      <c r="P136" s="27" t="s">
        <v>1</v>
      </c>
      <c r="Q136" s="29">
        <v>33997.315045530202</v>
      </c>
      <c r="R136" s="29">
        <v>615.00745601620201</v>
      </c>
      <c r="S136" s="80">
        <v>633.01168924830597</v>
      </c>
      <c r="T136" s="80">
        <v>40.132297911029298</v>
      </c>
      <c r="U136" s="80">
        <v>126095.287413721</v>
      </c>
      <c r="V136" s="80">
        <v>6803.4471659343899</v>
      </c>
      <c r="W136" s="80">
        <v>0.33131034755476502</v>
      </c>
      <c r="X136" s="80">
        <v>3.1580284234647003E-2</v>
      </c>
      <c r="Y136" s="80">
        <v>3048.4199173880402</v>
      </c>
      <c r="Z136" s="80">
        <v>154.78975133998301</v>
      </c>
      <c r="AA136" s="80">
        <v>0.891598933076305</v>
      </c>
      <c r="AB136" s="80">
        <v>0.21961440527301401</v>
      </c>
      <c r="AC136" s="80">
        <v>0.14295928143699499</v>
      </c>
      <c r="AD136" s="80">
        <v>3.5575146492534002E-2</v>
      </c>
      <c r="AE136" s="80">
        <v>0.30320871986799602</v>
      </c>
      <c r="AF136" s="80">
        <v>4.7165520393206997E-2</v>
      </c>
      <c r="AG136" s="29">
        <v>2.75494518214383</v>
      </c>
      <c r="AH136" s="29">
        <v>0.17444423651013799</v>
      </c>
      <c r="AI136" s="29">
        <v>648.28060388800202</v>
      </c>
      <c r="AJ136" s="29">
        <v>4.8704982234641099</v>
      </c>
      <c r="AK136" s="80">
        <v>160.89068610093301</v>
      </c>
      <c r="AL136" s="80">
        <v>1.2435201092438699</v>
      </c>
      <c r="AM136" s="80">
        <v>1.5493196380605201</v>
      </c>
      <c r="AN136" s="80">
        <v>3.5721485995502997E-2</v>
      </c>
      <c r="AO136" s="80">
        <v>8.9758254810966998E-2</v>
      </c>
      <c r="AP136" s="80">
        <v>3.8965544563590001E-3</v>
      </c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D136" s="2"/>
    </row>
    <row r="137" spans="1:56" s="81" customFormat="1" ht="17.25" customHeight="1" x14ac:dyDescent="0.3">
      <c r="A137" s="79" t="s">
        <v>423</v>
      </c>
      <c r="B137" s="85" t="s">
        <v>101</v>
      </c>
      <c r="C137" s="28">
        <v>45.051440707650997</v>
      </c>
      <c r="D137" s="28">
        <v>1.76694906486017</v>
      </c>
      <c r="E137" s="28">
        <v>0.459973053935885</v>
      </c>
      <c r="F137" s="28">
        <v>2.8621758892419E-2</v>
      </c>
      <c r="G137" s="28">
        <v>0.31208672724326397</v>
      </c>
      <c r="H137" s="27" t="s">
        <v>1</v>
      </c>
      <c r="I137" s="27" t="s">
        <v>1</v>
      </c>
      <c r="J137" s="27" t="s">
        <v>1</v>
      </c>
      <c r="K137" s="27" t="s">
        <v>1</v>
      </c>
      <c r="L137" s="27" t="s">
        <v>1</v>
      </c>
      <c r="M137" s="29">
        <v>805.54536779870102</v>
      </c>
      <c r="N137" s="29">
        <v>12.455427381365601</v>
      </c>
      <c r="O137" s="27" t="s">
        <v>1</v>
      </c>
      <c r="P137" s="27" t="s">
        <v>1</v>
      </c>
      <c r="Q137" s="29">
        <v>34121.260924342598</v>
      </c>
      <c r="R137" s="29">
        <v>634.30060215056994</v>
      </c>
      <c r="S137" s="80">
        <v>476.68406143901501</v>
      </c>
      <c r="T137" s="80">
        <v>30.6831947440607</v>
      </c>
      <c r="U137" s="80">
        <v>130999.069714089</v>
      </c>
      <c r="V137" s="80">
        <v>7068.0298040176804</v>
      </c>
      <c r="W137" s="80" t="s">
        <v>109</v>
      </c>
      <c r="X137" s="80">
        <v>1.92055727528E-3</v>
      </c>
      <c r="Y137" s="80">
        <v>2362.1344994790502</v>
      </c>
      <c r="Z137" s="80">
        <v>119.763897100241</v>
      </c>
      <c r="AA137" s="80">
        <v>0.82614000776812802</v>
      </c>
      <c r="AB137" s="80">
        <v>0.20978031724266399</v>
      </c>
      <c r="AC137" s="80">
        <v>3.9044069833320001E-3</v>
      </c>
      <c r="AD137" s="80">
        <v>5.8267885441720003E-3</v>
      </c>
      <c r="AE137" s="80">
        <v>0.28234828168896903</v>
      </c>
      <c r="AF137" s="80">
        <v>4.5447672580380002E-2</v>
      </c>
      <c r="AG137" s="29">
        <v>2.86183625955855</v>
      </c>
      <c r="AH137" s="29">
        <v>0.176499063198716</v>
      </c>
      <c r="AI137" s="29">
        <v>209.81676610872901</v>
      </c>
      <c r="AJ137" s="29">
        <v>1.6475426524027501</v>
      </c>
      <c r="AK137" s="80">
        <v>44.910029102458502</v>
      </c>
      <c r="AL137" s="80">
        <v>0.35468580757413398</v>
      </c>
      <c r="AM137" s="80">
        <v>0.44966352214134397</v>
      </c>
      <c r="AN137" s="80">
        <v>1.7792186071625998E-2</v>
      </c>
      <c r="AO137" s="80">
        <v>5.8223946607153999E-2</v>
      </c>
      <c r="AP137" s="80">
        <v>3.190750229338E-3</v>
      </c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D137" s="2"/>
    </row>
    <row r="138" spans="1:56" s="81" customFormat="1" ht="17.25" customHeight="1" x14ac:dyDescent="0.3">
      <c r="A138" s="79" t="s">
        <v>424</v>
      </c>
      <c r="B138" s="85" t="s">
        <v>101</v>
      </c>
      <c r="C138" s="28">
        <v>47.035441421549898</v>
      </c>
      <c r="D138" s="28">
        <v>1.03610274021334</v>
      </c>
      <c r="E138" s="28">
        <v>0.16313194811960799</v>
      </c>
      <c r="F138" s="28">
        <v>8.241028100591E-3</v>
      </c>
      <c r="G138" s="28">
        <v>0.27007955359666003</v>
      </c>
      <c r="H138" s="27" t="s">
        <v>1</v>
      </c>
      <c r="I138" s="27" t="s">
        <v>1</v>
      </c>
      <c r="J138" s="27" t="s">
        <v>1</v>
      </c>
      <c r="K138" s="27" t="s">
        <v>1</v>
      </c>
      <c r="L138" s="27" t="s">
        <v>1</v>
      </c>
      <c r="M138" s="29">
        <v>883.67257615972005</v>
      </c>
      <c r="N138" s="29">
        <v>13.6634385116496</v>
      </c>
      <c r="O138" s="27" t="s">
        <v>1</v>
      </c>
      <c r="P138" s="27" t="s">
        <v>1</v>
      </c>
      <c r="Q138" s="29">
        <v>34169.247008265702</v>
      </c>
      <c r="R138" s="29">
        <v>626.76979500312495</v>
      </c>
      <c r="S138" s="80">
        <v>504.65099478187301</v>
      </c>
      <c r="T138" s="80">
        <v>31.8133493200266</v>
      </c>
      <c r="U138" s="80">
        <v>128764.44722146</v>
      </c>
      <c r="V138" s="80">
        <v>6947.4611739266502</v>
      </c>
      <c r="W138" s="80" t="s">
        <v>109</v>
      </c>
      <c r="X138" s="80">
        <v>2.3159635142450002E-3</v>
      </c>
      <c r="Y138" s="80">
        <v>3225.2711918989498</v>
      </c>
      <c r="Z138" s="80">
        <v>163.458948386564</v>
      </c>
      <c r="AA138" s="80">
        <v>1.0952375828405101</v>
      </c>
      <c r="AB138" s="80">
        <v>0.24272786782196901</v>
      </c>
      <c r="AC138" s="80">
        <v>6.1114324606420002E-3</v>
      </c>
      <c r="AD138" s="80">
        <v>7.3097836292720002E-3</v>
      </c>
      <c r="AE138" s="80">
        <v>0.28019146863822503</v>
      </c>
      <c r="AF138" s="80">
        <v>4.5393452110131002E-2</v>
      </c>
      <c r="AG138" s="29">
        <v>2.7512774481176399</v>
      </c>
      <c r="AH138" s="29">
        <v>0.16308695661846001</v>
      </c>
      <c r="AI138" s="29">
        <v>633.59180745240201</v>
      </c>
      <c r="AJ138" s="29">
        <v>4.7601420651657502</v>
      </c>
      <c r="AK138" s="80">
        <v>153.70860713860199</v>
      </c>
      <c r="AL138" s="80">
        <v>1.1880099996640401</v>
      </c>
      <c r="AM138" s="80">
        <v>1.4758379886622099</v>
      </c>
      <c r="AN138" s="80">
        <v>3.3853414922236001E-2</v>
      </c>
      <c r="AO138" s="80">
        <v>6.7845730910368995E-2</v>
      </c>
      <c r="AP138" s="80">
        <v>3.223772992915E-3</v>
      </c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D138" s="2"/>
    </row>
    <row r="139" spans="1:56" s="81" customFormat="1" ht="17.25" customHeight="1" x14ac:dyDescent="0.3">
      <c r="A139" s="79" t="s">
        <v>425</v>
      </c>
      <c r="B139" s="85" t="s">
        <v>101</v>
      </c>
      <c r="C139" s="28">
        <v>47.678760775021502</v>
      </c>
      <c r="D139" s="28">
        <v>1.20772206763249</v>
      </c>
      <c r="E139" s="28">
        <v>0.21041634369294099</v>
      </c>
      <c r="F139" s="28">
        <v>1.1565031165197E-2</v>
      </c>
      <c r="G139" s="28">
        <v>0.34435436707620898</v>
      </c>
      <c r="H139" s="27" t="s">
        <v>1</v>
      </c>
      <c r="I139" s="27" t="s">
        <v>1</v>
      </c>
      <c r="J139" s="27" t="s">
        <v>1</v>
      </c>
      <c r="K139" s="27" t="s">
        <v>1</v>
      </c>
      <c r="L139" s="27" t="s">
        <v>1</v>
      </c>
      <c r="M139" s="29">
        <v>891.28312116091502</v>
      </c>
      <c r="N139" s="29">
        <v>13.831272387460499</v>
      </c>
      <c r="O139" s="27" t="s">
        <v>1</v>
      </c>
      <c r="P139" s="27" t="s">
        <v>1</v>
      </c>
      <c r="Q139" s="29">
        <v>34678.422165074102</v>
      </c>
      <c r="R139" s="29">
        <v>641.57996235286396</v>
      </c>
      <c r="S139" s="80">
        <v>508.42971522554302</v>
      </c>
      <c r="T139" s="80">
        <v>32.062347826613497</v>
      </c>
      <c r="U139" s="80">
        <v>127931.169584323</v>
      </c>
      <c r="V139" s="80">
        <v>6902.5018380538304</v>
      </c>
      <c r="W139" s="80">
        <v>2.7370922146979998E-3</v>
      </c>
      <c r="X139" s="80">
        <v>2.8562167170799999E-3</v>
      </c>
      <c r="Y139" s="80">
        <v>2988.5312652431198</v>
      </c>
      <c r="Z139" s="80">
        <v>152.503516063067</v>
      </c>
      <c r="AA139" s="80">
        <v>0.71957934291952896</v>
      </c>
      <c r="AB139" s="80">
        <v>0.19721677967185799</v>
      </c>
      <c r="AC139" s="80">
        <v>2.6052851526513002E-2</v>
      </c>
      <c r="AD139" s="80">
        <v>1.5174957471276E-2</v>
      </c>
      <c r="AE139" s="80">
        <v>0.29422344960234698</v>
      </c>
      <c r="AF139" s="80">
        <v>4.6761395881788001E-2</v>
      </c>
      <c r="AG139" s="29">
        <v>2.7157037051083299</v>
      </c>
      <c r="AH139" s="29">
        <v>0.16424329469405</v>
      </c>
      <c r="AI139" s="29">
        <v>497.51442602855002</v>
      </c>
      <c r="AJ139" s="29">
        <v>3.73779982554968</v>
      </c>
      <c r="AK139" s="80">
        <v>117.858720449793</v>
      </c>
      <c r="AL139" s="80">
        <v>0.99540905463865503</v>
      </c>
      <c r="AM139" s="80">
        <v>1.11707953818946</v>
      </c>
      <c r="AN139" s="80">
        <v>2.8867800733907E-2</v>
      </c>
      <c r="AO139" s="80">
        <v>6.6149137769097005E-2</v>
      </c>
      <c r="AP139" s="80">
        <v>3.3823113136790001E-3</v>
      </c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D139" s="2"/>
    </row>
    <row r="140" spans="1:56" s="81" customFormat="1" ht="17.25" customHeight="1" x14ac:dyDescent="0.3">
      <c r="A140" s="79" t="s">
        <v>426</v>
      </c>
      <c r="B140" s="85" t="s">
        <v>101</v>
      </c>
      <c r="C140" s="28">
        <v>48.932760490796603</v>
      </c>
      <c r="D140" s="28">
        <v>0.71875376288965798</v>
      </c>
      <c r="E140" s="28">
        <v>5.6990109695696997E-2</v>
      </c>
      <c r="F140" s="28">
        <v>3.3923472636980001E-3</v>
      </c>
      <c r="G140" s="28">
        <v>0.26205351220561601</v>
      </c>
      <c r="H140" s="27" t="s">
        <v>1</v>
      </c>
      <c r="I140" s="27" t="s">
        <v>1</v>
      </c>
      <c r="J140" s="27" t="s">
        <v>1</v>
      </c>
      <c r="K140" s="27" t="s">
        <v>1</v>
      </c>
      <c r="L140" s="27" t="s">
        <v>1</v>
      </c>
      <c r="M140" s="29">
        <v>922.36661711692204</v>
      </c>
      <c r="N140" s="29">
        <v>15.695597581213599</v>
      </c>
      <c r="O140" s="27" t="s">
        <v>1</v>
      </c>
      <c r="P140" s="27" t="s">
        <v>1</v>
      </c>
      <c r="Q140" s="29">
        <v>33745.522493290497</v>
      </c>
      <c r="R140" s="29">
        <v>639.91334797661898</v>
      </c>
      <c r="S140" s="80">
        <v>623.71522647977804</v>
      </c>
      <c r="T140" s="80">
        <v>38.839620625726702</v>
      </c>
      <c r="U140" s="80">
        <v>127917.927659562</v>
      </c>
      <c r="V140" s="80">
        <v>6917.9046490168203</v>
      </c>
      <c r="W140" s="80">
        <v>1.211925834922E-3</v>
      </c>
      <c r="X140" s="80">
        <v>1.862750828592E-3</v>
      </c>
      <c r="Y140" s="80">
        <v>3544.21876531107</v>
      </c>
      <c r="Z140" s="80">
        <v>179.71468111933299</v>
      </c>
      <c r="AA140" s="80">
        <v>0.85834425490604704</v>
      </c>
      <c r="AB140" s="80">
        <v>0.211422810570117</v>
      </c>
      <c r="AC140" s="80">
        <v>3.8117372983419999E-3</v>
      </c>
      <c r="AD140" s="80">
        <v>5.6875635908409999E-3</v>
      </c>
      <c r="AE140" s="80">
        <v>0.24526195393582001</v>
      </c>
      <c r="AF140" s="80">
        <v>4.1832980475226003E-2</v>
      </c>
      <c r="AG140" s="29">
        <v>2.0433077226658001</v>
      </c>
      <c r="AH140" s="29">
        <v>0.14013726360602</v>
      </c>
      <c r="AI140" s="29">
        <v>1285.8791457654499</v>
      </c>
      <c r="AJ140" s="29">
        <v>11.256531077568299</v>
      </c>
      <c r="AK140" s="80">
        <v>368.05824564673202</v>
      </c>
      <c r="AL140" s="80">
        <v>2.9588464810020998</v>
      </c>
      <c r="AM140" s="80">
        <v>3.3939939384255302</v>
      </c>
      <c r="AN140" s="80">
        <v>5.8776060447936998E-2</v>
      </c>
      <c r="AO140" s="80">
        <v>5.4533299841730998E-2</v>
      </c>
      <c r="AP140" s="80">
        <v>3.1391353440050002E-3</v>
      </c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D140" s="2"/>
    </row>
    <row r="141" spans="1:56" s="81" customFormat="1" ht="17.25" customHeight="1" x14ac:dyDescent="0.3">
      <c r="A141" s="79" t="s">
        <v>427</v>
      </c>
      <c r="B141" s="85" t="s">
        <v>101</v>
      </c>
      <c r="C141" s="28">
        <v>47.0628529946462</v>
      </c>
      <c r="D141" s="28">
        <v>1.0086355408704899</v>
      </c>
      <c r="E141" s="28">
        <v>0.17032079178589801</v>
      </c>
      <c r="F141" s="28">
        <v>9.2893686225930007E-3</v>
      </c>
      <c r="G141" s="28">
        <v>0.39979148010747401</v>
      </c>
      <c r="H141" s="27" t="s">
        <v>1</v>
      </c>
      <c r="I141" s="27" t="s">
        <v>1</v>
      </c>
      <c r="J141" s="27" t="s">
        <v>1</v>
      </c>
      <c r="K141" s="27" t="s">
        <v>1</v>
      </c>
      <c r="L141" s="27" t="s">
        <v>1</v>
      </c>
      <c r="M141" s="29">
        <v>948.94820032800806</v>
      </c>
      <c r="N141" s="29">
        <v>14.995545119575199</v>
      </c>
      <c r="O141" s="27" t="s">
        <v>1</v>
      </c>
      <c r="P141" s="27" t="s">
        <v>1</v>
      </c>
      <c r="Q141" s="29">
        <v>34554.701766892598</v>
      </c>
      <c r="R141" s="29">
        <v>652.99431729888897</v>
      </c>
      <c r="S141" s="80">
        <v>531.23122545598801</v>
      </c>
      <c r="T141" s="80">
        <v>35.4867722254181</v>
      </c>
      <c r="U141" s="80">
        <v>128131.328320981</v>
      </c>
      <c r="V141" s="80">
        <v>6913.3013644880102</v>
      </c>
      <c r="W141" s="80" t="s">
        <v>109</v>
      </c>
      <c r="X141" s="80">
        <v>1.571166016687E-3</v>
      </c>
      <c r="Y141" s="80">
        <v>2781.6397648853799</v>
      </c>
      <c r="Z141" s="80">
        <v>143.18273038421901</v>
      </c>
      <c r="AA141" s="80">
        <v>0.93020445872258195</v>
      </c>
      <c r="AB141" s="80">
        <v>0.22265295511522301</v>
      </c>
      <c r="AC141" s="80">
        <v>6.0429650457530003E-3</v>
      </c>
      <c r="AD141" s="80">
        <v>7.2228128239109997E-3</v>
      </c>
      <c r="AE141" s="80">
        <v>0.21219435471961001</v>
      </c>
      <c r="AF141" s="80">
        <v>3.9190142405479002E-2</v>
      </c>
      <c r="AG141" s="29">
        <v>2.0389531146681299</v>
      </c>
      <c r="AH141" s="29">
        <v>0.13264661931167199</v>
      </c>
      <c r="AI141" s="29">
        <v>602.064017414202</v>
      </c>
      <c r="AJ141" s="29">
        <v>12.3863566340841</v>
      </c>
      <c r="AK141" s="80">
        <v>159.78701917880599</v>
      </c>
      <c r="AL141" s="80">
        <v>3.2603636434766798</v>
      </c>
      <c r="AM141" s="80">
        <v>1.5289688544631099</v>
      </c>
      <c r="AN141" s="80">
        <v>4.1992627903751002E-2</v>
      </c>
      <c r="AO141" s="80">
        <v>7.3402528376963996E-2</v>
      </c>
      <c r="AP141" s="80">
        <v>3.5919641952050002E-3</v>
      </c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D141" s="2"/>
    </row>
    <row r="142" spans="1:56" s="81" customFormat="1" ht="17.25" customHeight="1" x14ac:dyDescent="0.3">
      <c r="A142" s="79" t="s">
        <v>428</v>
      </c>
      <c r="B142" s="85" t="s">
        <v>101</v>
      </c>
      <c r="C142" s="28">
        <v>44.787941686182798</v>
      </c>
      <c r="D142" s="28">
        <v>1.1185550946571801</v>
      </c>
      <c r="E142" s="28">
        <v>0.29914472713595702</v>
      </c>
      <c r="F142" s="28">
        <v>1.4240022320264001E-2</v>
      </c>
      <c r="G142" s="28">
        <v>0.46622425263780998</v>
      </c>
      <c r="H142" s="27" t="s">
        <v>1</v>
      </c>
      <c r="I142" s="27" t="s">
        <v>1</v>
      </c>
      <c r="J142" s="27" t="s">
        <v>1</v>
      </c>
      <c r="K142" s="27" t="s">
        <v>1</v>
      </c>
      <c r="L142" s="27" t="s">
        <v>1</v>
      </c>
      <c r="M142" s="29">
        <v>928.29778802756698</v>
      </c>
      <c r="N142" s="29">
        <v>20.418335648781799</v>
      </c>
      <c r="O142" s="27" t="s">
        <v>1</v>
      </c>
      <c r="P142" s="27" t="s">
        <v>1</v>
      </c>
      <c r="Q142" s="29">
        <v>33527.182816990302</v>
      </c>
      <c r="R142" s="29">
        <v>659.09272770974997</v>
      </c>
      <c r="S142" s="80">
        <v>599.048320920582</v>
      </c>
      <c r="T142" s="80">
        <v>38.653625746884501</v>
      </c>
      <c r="U142" s="80">
        <v>128107.309541757</v>
      </c>
      <c r="V142" s="80">
        <v>7060.8992667297498</v>
      </c>
      <c r="W142" s="80">
        <v>6.7146038918058995E-2</v>
      </c>
      <c r="X142" s="80">
        <v>1.3539914799723E-2</v>
      </c>
      <c r="Y142" s="80">
        <v>2616.14504089301</v>
      </c>
      <c r="Z142" s="80">
        <v>134.87920256485</v>
      </c>
      <c r="AA142" s="80">
        <v>1.1954589269226401</v>
      </c>
      <c r="AB142" s="80">
        <v>0.244163925673996</v>
      </c>
      <c r="AC142" s="80">
        <v>6.0131882494751002E-2</v>
      </c>
      <c r="AD142" s="80">
        <v>2.2047453864380999E-2</v>
      </c>
      <c r="AE142" s="80">
        <v>0.32801970783540801</v>
      </c>
      <c r="AF142" s="80">
        <v>4.7211772988944002E-2</v>
      </c>
      <c r="AG142" s="29">
        <v>2.31287564269233</v>
      </c>
      <c r="AH142" s="29">
        <v>0.137496713851012</v>
      </c>
      <c r="AI142" s="29">
        <v>435.01004997279802</v>
      </c>
      <c r="AJ142" s="29">
        <v>5.3557800156252</v>
      </c>
      <c r="AK142" s="80">
        <v>104.03147636179099</v>
      </c>
      <c r="AL142" s="80">
        <v>1.15615202921065</v>
      </c>
      <c r="AM142" s="80">
        <v>1.0471926466115</v>
      </c>
      <c r="AN142" s="80">
        <v>2.8971954516430001E-2</v>
      </c>
      <c r="AO142" s="80">
        <v>8.8319750287171997E-2</v>
      </c>
      <c r="AP142" s="80">
        <v>3.5338420185839999E-3</v>
      </c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D142" s="2"/>
    </row>
    <row r="143" spans="1:56" s="81" customFormat="1" ht="17.25" customHeight="1" x14ac:dyDescent="0.3">
      <c r="A143" s="79" t="s">
        <v>429</v>
      </c>
      <c r="B143" s="85" t="s">
        <v>101</v>
      </c>
      <c r="C143" s="28">
        <v>48.904546701105701</v>
      </c>
      <c r="D143" s="28">
        <v>0.61173270267137403</v>
      </c>
      <c r="E143" s="28">
        <v>2.7304786175006E-2</v>
      </c>
      <c r="F143" s="28">
        <v>1.7578546941719999E-3</v>
      </c>
      <c r="G143" s="28">
        <v>0.14585169943013601</v>
      </c>
      <c r="H143" s="27" t="s">
        <v>1</v>
      </c>
      <c r="I143" s="27" t="s">
        <v>1</v>
      </c>
      <c r="J143" s="27" t="s">
        <v>1</v>
      </c>
      <c r="K143" s="27" t="s">
        <v>1</v>
      </c>
      <c r="L143" s="27" t="s">
        <v>1</v>
      </c>
      <c r="M143" s="29">
        <v>671.62033885469498</v>
      </c>
      <c r="N143" s="29">
        <v>11.551815645383501</v>
      </c>
      <c r="O143" s="27" t="s">
        <v>1</v>
      </c>
      <c r="P143" s="27" t="s">
        <v>1</v>
      </c>
      <c r="Q143" s="29">
        <v>24788.036498662001</v>
      </c>
      <c r="R143" s="29">
        <v>512.53705861425101</v>
      </c>
      <c r="S143" s="80">
        <v>452.27390394269702</v>
      </c>
      <c r="T143" s="80">
        <v>29.636504220281498</v>
      </c>
      <c r="U143" s="80">
        <v>106864.287309415</v>
      </c>
      <c r="V143" s="80">
        <v>5798.59217594853</v>
      </c>
      <c r="W143" s="80">
        <v>1.9317965777984E-2</v>
      </c>
      <c r="X143" s="80">
        <v>7.5288611056600003E-3</v>
      </c>
      <c r="Y143" s="80">
        <v>2764.1615634896102</v>
      </c>
      <c r="Z143" s="80">
        <v>141.67247097660001</v>
      </c>
      <c r="AA143" s="80">
        <v>0.69531592894338201</v>
      </c>
      <c r="AB143" s="80">
        <v>0.19234151285852799</v>
      </c>
      <c r="AC143" s="80">
        <v>7.5600569119284006E-2</v>
      </c>
      <c r="AD143" s="80">
        <v>2.5653450803150998E-2</v>
      </c>
      <c r="AE143" s="80">
        <v>0.27844686662110002</v>
      </c>
      <c r="AF143" s="80">
        <v>4.5110840827194E-2</v>
      </c>
      <c r="AG143" s="29">
        <v>1.88003005745136</v>
      </c>
      <c r="AH143" s="29">
        <v>0.141947191078202</v>
      </c>
      <c r="AI143" s="29">
        <v>1781.8461236808</v>
      </c>
      <c r="AJ143" s="29">
        <v>15.1466851370218</v>
      </c>
      <c r="AK143" s="80">
        <v>539.46933583796294</v>
      </c>
      <c r="AL143" s="80">
        <v>4.2498272690197902</v>
      </c>
      <c r="AM143" s="80">
        <v>4.97382152720912</v>
      </c>
      <c r="AN143" s="80">
        <v>7.2395417108265997E-2</v>
      </c>
      <c r="AO143" s="80">
        <v>3.8279303757483001E-2</v>
      </c>
      <c r="AP143" s="80">
        <v>2.4626391153309999E-3</v>
      </c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D143" s="2"/>
    </row>
    <row r="144" spans="1:56" s="81" customFormat="1" ht="17.25" customHeight="1" x14ac:dyDescent="0.3">
      <c r="A144" s="79" t="s">
        <v>430</v>
      </c>
      <c r="B144" s="85" t="s">
        <v>101</v>
      </c>
      <c r="C144" s="28">
        <v>37.258259075843299</v>
      </c>
      <c r="D144" s="28">
        <v>1.1530072731769301</v>
      </c>
      <c r="E144" s="28">
        <v>0.84886718968681396</v>
      </c>
      <c r="F144" s="28">
        <v>3.5353985580375002E-2</v>
      </c>
      <c r="G144" s="28">
        <v>0.51727789397655199</v>
      </c>
      <c r="H144" s="27" t="s">
        <v>1</v>
      </c>
      <c r="I144" s="27" t="s">
        <v>1</v>
      </c>
      <c r="J144" s="27" t="s">
        <v>1</v>
      </c>
      <c r="K144" s="27" t="s">
        <v>1</v>
      </c>
      <c r="L144" s="27" t="s">
        <v>1</v>
      </c>
      <c r="M144" s="29">
        <v>153.872771144924</v>
      </c>
      <c r="N144" s="29">
        <v>3.1007870320851199</v>
      </c>
      <c r="O144" s="27" t="s">
        <v>1</v>
      </c>
      <c r="P144" s="27" t="s">
        <v>1</v>
      </c>
      <c r="Q144" s="29">
        <v>8824.9866979971794</v>
      </c>
      <c r="R144" s="29">
        <v>234.16657360887999</v>
      </c>
      <c r="S144" s="80">
        <v>69.465640652089405</v>
      </c>
      <c r="T144" s="80">
        <v>6.7249119204688403</v>
      </c>
      <c r="U144" s="80">
        <v>71701.318157059097</v>
      </c>
      <c r="V144" s="80">
        <v>3868.6309362923998</v>
      </c>
      <c r="W144" s="80">
        <v>8.1361629526979992E-3</v>
      </c>
      <c r="X144" s="80">
        <v>4.9858850539529998E-3</v>
      </c>
      <c r="Y144" s="80">
        <v>1653.6737215184701</v>
      </c>
      <c r="Z144" s="80">
        <v>84.859333416574501</v>
      </c>
      <c r="AA144" s="80">
        <v>1.67039449719226</v>
      </c>
      <c r="AB144" s="80">
        <v>0.306478343747284</v>
      </c>
      <c r="AC144" s="80">
        <v>6.5169412684653996E-2</v>
      </c>
      <c r="AD144" s="80">
        <v>2.4305063680360998E-2</v>
      </c>
      <c r="AE144" s="80">
        <v>0.28052277277515197</v>
      </c>
      <c r="AF144" s="80">
        <v>4.6206602710850003E-2</v>
      </c>
      <c r="AG144" s="29">
        <v>2.76274479626391</v>
      </c>
      <c r="AH144" s="29">
        <v>0.186915516263782</v>
      </c>
      <c r="AI144" s="29">
        <v>380.70030327626398</v>
      </c>
      <c r="AJ144" s="29">
        <v>3.0984104037543001</v>
      </c>
      <c r="AK144" s="80">
        <v>62.5009656067568</v>
      </c>
      <c r="AL144" s="80">
        <v>0.61327193182872197</v>
      </c>
      <c r="AM144" s="80">
        <v>0.75688583937396703</v>
      </c>
      <c r="AN144" s="80">
        <v>2.7088089560561999E-2</v>
      </c>
      <c r="AO144" s="80">
        <v>0.18114980261094901</v>
      </c>
      <c r="AP144" s="80">
        <v>5.1576292326779996E-3</v>
      </c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D144" s="2"/>
    </row>
    <row r="145" spans="1:56" s="81" customFormat="1" ht="17.25" customHeight="1" x14ac:dyDescent="0.3">
      <c r="A145" s="79" t="s">
        <v>431</v>
      </c>
      <c r="B145" s="85" t="s">
        <v>101</v>
      </c>
      <c r="C145" s="28">
        <v>45.417675027579001</v>
      </c>
      <c r="D145" s="28">
        <v>1.12912874839008</v>
      </c>
      <c r="E145" s="28">
        <v>0.33226056452993702</v>
      </c>
      <c r="F145" s="28">
        <v>1.5596991736405001E-2</v>
      </c>
      <c r="G145" s="28">
        <v>0.590752064451185</v>
      </c>
      <c r="H145" s="27" t="s">
        <v>1</v>
      </c>
      <c r="I145" s="27" t="s">
        <v>1</v>
      </c>
      <c r="J145" s="27" t="s">
        <v>1</v>
      </c>
      <c r="K145" s="27" t="s">
        <v>1</v>
      </c>
      <c r="L145" s="27" t="s">
        <v>1</v>
      </c>
      <c r="M145" s="29">
        <v>921.28728447640401</v>
      </c>
      <c r="N145" s="29">
        <v>14.498206192718399</v>
      </c>
      <c r="O145" s="27" t="s">
        <v>1</v>
      </c>
      <c r="P145" s="27" t="s">
        <v>1</v>
      </c>
      <c r="Q145" s="29">
        <v>32334.108112254198</v>
      </c>
      <c r="R145" s="29">
        <v>638.12816711011806</v>
      </c>
      <c r="S145" s="80">
        <v>507.45703179603203</v>
      </c>
      <c r="T145" s="80">
        <v>31.970656583520999</v>
      </c>
      <c r="U145" s="80">
        <v>126895.77760233999</v>
      </c>
      <c r="V145" s="80">
        <v>6847.59610200509</v>
      </c>
      <c r="W145" s="80">
        <v>6.8106021799604996E-2</v>
      </c>
      <c r="X145" s="80">
        <v>1.4166377851563E-2</v>
      </c>
      <c r="Y145" s="80">
        <v>2963.4460431467601</v>
      </c>
      <c r="Z145" s="80">
        <v>151.06553506856099</v>
      </c>
      <c r="AA145" s="80">
        <v>0.89536002786386903</v>
      </c>
      <c r="AB145" s="80">
        <v>0.21893231699565099</v>
      </c>
      <c r="AC145" s="80">
        <v>0.121518678452396</v>
      </c>
      <c r="AD145" s="80">
        <v>3.2579930947613002E-2</v>
      </c>
      <c r="AE145" s="80">
        <v>0.253512257662314</v>
      </c>
      <c r="AF145" s="80">
        <v>4.3084716200898002E-2</v>
      </c>
      <c r="AG145" s="29">
        <v>2.3652837887859302</v>
      </c>
      <c r="AH145" s="29">
        <v>0.16241128217183701</v>
      </c>
      <c r="AI145" s="29">
        <v>488.28458311736102</v>
      </c>
      <c r="AJ145" s="29">
        <v>4.6164818256004896</v>
      </c>
      <c r="AK145" s="80">
        <v>114.910855226324</v>
      </c>
      <c r="AL145" s="80">
        <v>1.41423698961532</v>
      </c>
      <c r="AM145" s="80">
        <v>1.1414247229111101</v>
      </c>
      <c r="AN145" s="80">
        <v>3.588170198013E-2</v>
      </c>
      <c r="AO145" s="80">
        <v>0.106987629573832</v>
      </c>
      <c r="AP145" s="80">
        <v>4.3925054220869996E-3</v>
      </c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D145" s="2"/>
    </row>
    <row r="146" spans="1:56" s="81" customFormat="1" ht="17.25" customHeight="1" x14ac:dyDescent="0.3">
      <c r="A146" s="79" t="s">
        <v>432</v>
      </c>
      <c r="B146" s="85" t="s">
        <v>101</v>
      </c>
      <c r="C146" s="28">
        <v>47.314466800702</v>
      </c>
      <c r="D146" s="28">
        <v>1.20563074794575</v>
      </c>
      <c r="E146" s="28">
        <v>0.30592078491452002</v>
      </c>
      <c r="F146" s="28">
        <v>1.4565683662570999E-2</v>
      </c>
      <c r="G146" s="28">
        <v>0.473529379160465</v>
      </c>
      <c r="H146" s="27" t="s">
        <v>1</v>
      </c>
      <c r="I146" s="27" t="s">
        <v>1</v>
      </c>
      <c r="J146" s="27" t="s">
        <v>1</v>
      </c>
      <c r="K146" s="27" t="s">
        <v>1</v>
      </c>
      <c r="L146" s="27" t="s">
        <v>1</v>
      </c>
      <c r="M146" s="29">
        <v>876.07901670629894</v>
      </c>
      <c r="N146" s="29">
        <v>13.909390655203801</v>
      </c>
      <c r="O146" s="27" t="s">
        <v>1</v>
      </c>
      <c r="P146" s="27" t="s">
        <v>1</v>
      </c>
      <c r="Q146" s="29">
        <v>33703.490696508299</v>
      </c>
      <c r="R146" s="29">
        <v>649.27062039289694</v>
      </c>
      <c r="S146" s="80">
        <v>456.48632053371102</v>
      </c>
      <c r="T146" s="80">
        <v>29.5099550385785</v>
      </c>
      <c r="U146" s="80">
        <v>131978.55101413201</v>
      </c>
      <c r="V146" s="80">
        <v>7120.8775306183197</v>
      </c>
      <c r="W146" s="80" t="s">
        <v>103</v>
      </c>
      <c r="X146" s="80">
        <v>1.60335138269E-3</v>
      </c>
      <c r="Y146" s="80">
        <v>3127.3645283426699</v>
      </c>
      <c r="Z146" s="80">
        <v>158.53296483489501</v>
      </c>
      <c r="AA146" s="80">
        <v>1.02420703914055</v>
      </c>
      <c r="AB146" s="80">
        <v>0.23404163677779399</v>
      </c>
      <c r="AC146" s="80">
        <v>1.041375459301E-2</v>
      </c>
      <c r="AD146" s="80">
        <v>9.5097083438629992E-3</v>
      </c>
      <c r="AE146" s="80">
        <v>0.18170767257175199</v>
      </c>
      <c r="AF146" s="80">
        <v>3.6397939024474003E-2</v>
      </c>
      <c r="AG146" s="29">
        <v>2.2647194881207899</v>
      </c>
      <c r="AH146" s="29">
        <v>0.14859805666641601</v>
      </c>
      <c r="AI146" s="29">
        <v>480.93904632117602</v>
      </c>
      <c r="AJ146" s="29">
        <v>4.6198491247287201</v>
      </c>
      <c r="AK146" s="80">
        <v>113.377058661159</v>
      </c>
      <c r="AL146" s="80">
        <v>0.97811955259138195</v>
      </c>
      <c r="AM146" s="80">
        <v>1.0811720517186101</v>
      </c>
      <c r="AN146" s="80">
        <v>3.0907819556914001E-2</v>
      </c>
      <c r="AO146" s="80">
        <v>9.3291059684375996E-2</v>
      </c>
      <c r="AP146" s="80">
        <v>3.877718526998E-3</v>
      </c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D146" s="2"/>
    </row>
    <row r="147" spans="1:56" s="81" customFormat="1" ht="17.25" customHeight="1" x14ac:dyDescent="0.3">
      <c r="A147" s="79" t="s">
        <v>433</v>
      </c>
      <c r="B147" s="85" t="s">
        <v>101</v>
      </c>
      <c r="C147" s="28">
        <v>42.998382183917101</v>
      </c>
      <c r="D147" s="28">
        <v>1.13647665913936</v>
      </c>
      <c r="E147" s="28">
        <v>0.46505695158413202</v>
      </c>
      <c r="F147" s="28">
        <v>1.9307103060887999E-2</v>
      </c>
      <c r="G147" s="28">
        <v>0.353776736120547</v>
      </c>
      <c r="H147" s="27" t="s">
        <v>1</v>
      </c>
      <c r="I147" s="27" t="s">
        <v>1</v>
      </c>
      <c r="J147" s="27" t="s">
        <v>1</v>
      </c>
      <c r="K147" s="27" t="s">
        <v>1</v>
      </c>
      <c r="L147" s="27" t="s">
        <v>1</v>
      </c>
      <c r="M147" s="29">
        <v>947.91323853198696</v>
      </c>
      <c r="N147" s="29">
        <v>14.818258008922401</v>
      </c>
      <c r="O147" s="27" t="s">
        <v>1</v>
      </c>
      <c r="P147" s="27" t="s">
        <v>1</v>
      </c>
      <c r="Q147" s="29">
        <v>32950.501021278003</v>
      </c>
      <c r="R147" s="29">
        <v>595.24299448170598</v>
      </c>
      <c r="S147" s="80">
        <v>614.46004103258201</v>
      </c>
      <c r="T147" s="80">
        <v>39.010015060362797</v>
      </c>
      <c r="U147" s="80">
        <v>123367.995546601</v>
      </c>
      <c r="V147" s="80">
        <v>6663.4784926654802</v>
      </c>
      <c r="W147" s="80">
        <v>1.8458694956519999E-3</v>
      </c>
      <c r="X147" s="80">
        <v>2.299754117252E-3</v>
      </c>
      <c r="Y147" s="80">
        <v>2830.5193545400198</v>
      </c>
      <c r="Z147" s="80">
        <v>142.82662026581201</v>
      </c>
      <c r="AA147" s="80">
        <v>1.1045996879714099</v>
      </c>
      <c r="AB147" s="80">
        <v>0.24056189423003599</v>
      </c>
      <c r="AC147" s="80">
        <v>5.8566532671199996E-3</v>
      </c>
      <c r="AD147" s="80">
        <v>7.0067622351509999E-3</v>
      </c>
      <c r="AE147" s="80">
        <v>0.31234904772212402</v>
      </c>
      <c r="AF147" s="80">
        <v>4.6926074507634002E-2</v>
      </c>
      <c r="AG147" s="29">
        <v>3.3682163399754601</v>
      </c>
      <c r="AH147" s="29">
        <v>0.17219804868142699</v>
      </c>
      <c r="AI147" s="29">
        <v>419.99788165085403</v>
      </c>
      <c r="AJ147" s="29">
        <v>3.1554220875511101</v>
      </c>
      <c r="AK147" s="80">
        <v>93.3474519908887</v>
      </c>
      <c r="AL147" s="80">
        <v>0.73934750799712601</v>
      </c>
      <c r="AM147" s="80">
        <v>0.97811404523525403</v>
      </c>
      <c r="AN147" s="80">
        <v>2.6369706930824001E-2</v>
      </c>
      <c r="AO147" s="80">
        <v>0.12829376111739199</v>
      </c>
      <c r="AP147" s="80">
        <v>4.3034165296679996E-3</v>
      </c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D147" s="2"/>
    </row>
    <row r="148" spans="1:56" s="81" customFormat="1" ht="17.25" customHeight="1" x14ac:dyDescent="0.3">
      <c r="A148" s="79" t="s">
        <v>434</v>
      </c>
      <c r="B148" s="85" t="s">
        <v>101</v>
      </c>
      <c r="C148" s="28">
        <v>34.133501422600503</v>
      </c>
      <c r="D148" s="28">
        <v>1.59236630377939</v>
      </c>
      <c r="E148" s="28">
        <v>1.0898033422336399</v>
      </c>
      <c r="F148" s="28">
        <v>6.9610511708491002E-2</v>
      </c>
      <c r="G148" s="28">
        <v>0.60668823370193703</v>
      </c>
      <c r="H148" s="27" t="s">
        <v>1</v>
      </c>
      <c r="I148" s="27" t="s">
        <v>1</v>
      </c>
      <c r="J148" s="27" t="s">
        <v>1</v>
      </c>
      <c r="K148" s="27" t="s">
        <v>1</v>
      </c>
      <c r="L148" s="27" t="s">
        <v>1</v>
      </c>
      <c r="M148" s="29">
        <v>806.73723530561801</v>
      </c>
      <c r="N148" s="29">
        <v>12.803089811528199</v>
      </c>
      <c r="O148" s="27" t="s">
        <v>1</v>
      </c>
      <c r="P148" s="27" t="s">
        <v>1</v>
      </c>
      <c r="Q148" s="29">
        <v>32955.332826722297</v>
      </c>
      <c r="R148" s="29">
        <v>610.69950459214397</v>
      </c>
      <c r="S148" s="80">
        <v>410.42861944552999</v>
      </c>
      <c r="T148" s="80">
        <v>26.3893981302021</v>
      </c>
      <c r="U148" s="80">
        <v>131764.30728429</v>
      </c>
      <c r="V148" s="80">
        <v>7126.9416474526197</v>
      </c>
      <c r="W148" s="80">
        <v>9.2913109070959995E-3</v>
      </c>
      <c r="X148" s="80">
        <v>5.180305100394E-3</v>
      </c>
      <c r="Y148" s="80">
        <v>2019.33774322407</v>
      </c>
      <c r="Z148" s="80">
        <v>103.442073841636</v>
      </c>
      <c r="AA148" s="80">
        <v>1.0745422600711101</v>
      </c>
      <c r="AB148" s="80">
        <v>0.238141194363574</v>
      </c>
      <c r="AC148" s="80">
        <v>5.9839071953579999E-3</v>
      </c>
      <c r="AD148" s="80">
        <v>7.1549895249369997E-3</v>
      </c>
      <c r="AE148" s="80">
        <v>0.28828334024424901</v>
      </c>
      <c r="AF148" s="80">
        <v>4.5532547680324997E-2</v>
      </c>
      <c r="AG148" s="29">
        <v>3.1155512472367501</v>
      </c>
      <c r="AH148" s="29">
        <v>0.17296163294165001</v>
      </c>
      <c r="AI148" s="29">
        <v>116.001604454418</v>
      </c>
      <c r="AJ148" s="29">
        <v>1.8272427427643201</v>
      </c>
      <c r="AK148" s="80">
        <v>23.504717998976801</v>
      </c>
      <c r="AL148" s="80">
        <v>0.46395495162832301</v>
      </c>
      <c r="AM148" s="80">
        <v>0.31169260874992399</v>
      </c>
      <c r="AN148" s="80">
        <v>1.6752444154267E-2</v>
      </c>
      <c r="AO148" s="80">
        <v>9.5401377182403005E-2</v>
      </c>
      <c r="AP148" s="80">
        <v>3.690359608109E-3</v>
      </c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D148" s="2"/>
    </row>
    <row r="149" spans="1:56" s="81" customFormat="1" ht="17.25" customHeight="1" x14ac:dyDescent="0.3">
      <c r="A149" s="79" t="s">
        <v>435</v>
      </c>
      <c r="B149" s="85" t="s">
        <v>101</v>
      </c>
      <c r="C149" s="28">
        <v>45.5821197064638</v>
      </c>
      <c r="D149" s="28">
        <v>1.5511529837424101</v>
      </c>
      <c r="E149" s="28">
        <v>0.31039551021262202</v>
      </c>
      <c r="F149" s="28">
        <v>1.8965368489355001E-2</v>
      </c>
      <c r="G149" s="28">
        <v>0.444452440690495</v>
      </c>
      <c r="H149" s="27" t="s">
        <v>1</v>
      </c>
      <c r="I149" s="27" t="s">
        <v>1</v>
      </c>
      <c r="J149" s="27" t="s">
        <v>1</v>
      </c>
      <c r="K149" s="27" t="s">
        <v>1</v>
      </c>
      <c r="L149" s="27" t="s">
        <v>1</v>
      </c>
      <c r="M149" s="29">
        <v>682.48153027714</v>
      </c>
      <c r="N149" s="29">
        <v>10.6799395193131</v>
      </c>
      <c r="O149" s="27" t="s">
        <v>1</v>
      </c>
      <c r="P149" s="27" t="s">
        <v>1</v>
      </c>
      <c r="Q149" s="29">
        <v>31622.930666915199</v>
      </c>
      <c r="R149" s="29">
        <v>596.86631179998801</v>
      </c>
      <c r="S149" s="80">
        <v>434.06321188682301</v>
      </c>
      <c r="T149" s="80">
        <v>27.836216430535799</v>
      </c>
      <c r="U149" s="80">
        <v>131427.01012511499</v>
      </c>
      <c r="V149" s="80">
        <v>7091.1192472181501</v>
      </c>
      <c r="W149" s="80">
        <v>1.4614391743083001E-2</v>
      </c>
      <c r="X149" s="80">
        <v>6.6025335163310004E-3</v>
      </c>
      <c r="Y149" s="80">
        <v>2764.80335726873</v>
      </c>
      <c r="Z149" s="80">
        <v>140.85156722809501</v>
      </c>
      <c r="AA149" s="80">
        <v>0.90887865007614399</v>
      </c>
      <c r="AB149" s="80">
        <v>0.22223733205371099</v>
      </c>
      <c r="AC149" s="80">
        <v>5.6965788889743997E-2</v>
      </c>
      <c r="AD149" s="80">
        <v>2.2444806611397E-2</v>
      </c>
      <c r="AE149" s="80">
        <v>0.27727146787068702</v>
      </c>
      <c r="AF149" s="80">
        <v>4.5366318678547998E-2</v>
      </c>
      <c r="AG149" s="29">
        <v>2.09588041560301</v>
      </c>
      <c r="AH149" s="29">
        <v>0.13622043378738499</v>
      </c>
      <c r="AI149" s="29">
        <v>285.022446802204</v>
      </c>
      <c r="AJ149" s="29">
        <v>2.1413587148403299</v>
      </c>
      <c r="AK149" s="80">
        <v>61.419646266018503</v>
      </c>
      <c r="AL149" s="80">
        <v>0.47471091761349798</v>
      </c>
      <c r="AM149" s="80">
        <v>0.60754320349041102</v>
      </c>
      <c r="AN149" s="80">
        <v>2.3783573828782E-2</v>
      </c>
      <c r="AO149" s="80">
        <v>5.3218932687008003E-2</v>
      </c>
      <c r="AP149" s="80">
        <v>2.7558854353999999E-3</v>
      </c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D149" s="2"/>
    </row>
    <row r="150" spans="1:56" s="81" customFormat="1" ht="17.25" customHeight="1" x14ac:dyDescent="0.3">
      <c r="A150" s="79" t="s">
        <v>436</v>
      </c>
      <c r="B150" s="85" t="s">
        <v>101</v>
      </c>
      <c r="C150" s="28">
        <v>42.412315556412402</v>
      </c>
      <c r="D150" s="28">
        <v>1.80799933051634</v>
      </c>
      <c r="E150" s="28">
        <v>0.46250589889016702</v>
      </c>
      <c r="F150" s="28">
        <v>3.1225738354168999E-2</v>
      </c>
      <c r="G150" s="28">
        <v>0.30662702860285102</v>
      </c>
      <c r="H150" s="27" t="s">
        <v>1</v>
      </c>
      <c r="I150" s="27" t="s">
        <v>1</v>
      </c>
      <c r="J150" s="27" t="s">
        <v>1</v>
      </c>
      <c r="K150" s="27" t="s">
        <v>1</v>
      </c>
      <c r="L150" s="27" t="s">
        <v>1</v>
      </c>
      <c r="M150" s="29">
        <v>649.50348871332301</v>
      </c>
      <c r="N150" s="29">
        <v>11.6500154944922</v>
      </c>
      <c r="O150" s="27" t="s">
        <v>1</v>
      </c>
      <c r="P150" s="27" t="s">
        <v>1</v>
      </c>
      <c r="Q150" s="29">
        <v>28370.518373198702</v>
      </c>
      <c r="R150" s="29">
        <v>600.69514796312603</v>
      </c>
      <c r="S150" s="80">
        <v>262.250928107162</v>
      </c>
      <c r="T150" s="80">
        <v>18.4174147891014</v>
      </c>
      <c r="U150" s="80">
        <v>133164.448741662</v>
      </c>
      <c r="V150" s="80">
        <v>7212.64738750785</v>
      </c>
      <c r="W150" s="80" t="s">
        <v>109</v>
      </c>
      <c r="X150" s="80">
        <v>1.6360903850750001E-3</v>
      </c>
      <c r="Y150" s="80">
        <v>1693.5162491465601</v>
      </c>
      <c r="Z150" s="80">
        <v>87.472673254500805</v>
      </c>
      <c r="AA150" s="80">
        <v>0.74684621154814401</v>
      </c>
      <c r="AB150" s="80">
        <v>0.197568106772948</v>
      </c>
      <c r="AC150" s="80">
        <v>1.4463868162752001E-2</v>
      </c>
      <c r="AD150" s="80">
        <v>1.1096219351769999E-2</v>
      </c>
      <c r="AE150" s="80">
        <v>0.19406057159738199</v>
      </c>
      <c r="AF150" s="80">
        <v>3.7235130249723997E-2</v>
      </c>
      <c r="AG150" s="29">
        <v>2.02719011129212</v>
      </c>
      <c r="AH150" s="29">
        <v>0.131887414339769</v>
      </c>
      <c r="AI150" s="29">
        <v>157.03552271310301</v>
      </c>
      <c r="AJ150" s="29">
        <v>3.5997386410915801</v>
      </c>
      <c r="AK150" s="80">
        <v>34.826902604922203</v>
      </c>
      <c r="AL150" s="80">
        <v>0.76734660751753703</v>
      </c>
      <c r="AM150" s="80">
        <v>0.37038450987437999</v>
      </c>
      <c r="AN150" s="80">
        <v>1.7623398644931999E-2</v>
      </c>
      <c r="AO150" s="80">
        <v>4.8317741473347997E-2</v>
      </c>
      <c r="AP150" s="80">
        <v>2.6211129242159998E-3</v>
      </c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D150" s="2"/>
    </row>
    <row r="151" spans="1:56" s="81" customFormat="1" ht="17.25" customHeight="1" x14ac:dyDescent="0.3">
      <c r="A151" s="79" t="s">
        <v>437</v>
      </c>
      <c r="B151" s="85" t="s">
        <v>101</v>
      </c>
      <c r="C151" s="28">
        <v>42.2099615283785</v>
      </c>
      <c r="D151" s="28">
        <v>1.04715774147694</v>
      </c>
      <c r="E151" s="28">
        <v>0.55539882223774395</v>
      </c>
      <c r="F151" s="28">
        <v>2.0509394403128999E-2</v>
      </c>
      <c r="G151" s="28">
        <v>0.58808334271574603</v>
      </c>
      <c r="H151" s="27" t="s">
        <v>1</v>
      </c>
      <c r="I151" s="27" t="s">
        <v>1</v>
      </c>
      <c r="J151" s="27" t="s">
        <v>1</v>
      </c>
      <c r="K151" s="27" t="s">
        <v>1</v>
      </c>
      <c r="L151" s="27" t="s">
        <v>1</v>
      </c>
      <c r="M151" s="29">
        <v>964.44176760804498</v>
      </c>
      <c r="N151" s="29">
        <v>17.5418127729696</v>
      </c>
      <c r="O151" s="27" t="s">
        <v>1</v>
      </c>
      <c r="P151" s="27" t="s">
        <v>1</v>
      </c>
      <c r="Q151" s="29">
        <v>33152.642672157999</v>
      </c>
      <c r="R151" s="29">
        <v>598.06517862751502</v>
      </c>
      <c r="S151" s="80">
        <v>722.81054317161897</v>
      </c>
      <c r="T151" s="80">
        <v>45.282687996442199</v>
      </c>
      <c r="U151" s="80">
        <v>124699.21239837199</v>
      </c>
      <c r="V151" s="80">
        <v>6762.0289573149103</v>
      </c>
      <c r="W151" s="80" t="s">
        <v>109</v>
      </c>
      <c r="X151" s="80">
        <v>2.2521040116729998E-3</v>
      </c>
      <c r="Y151" s="80">
        <v>3238.5645661050098</v>
      </c>
      <c r="Z151" s="80">
        <v>164.59042369607701</v>
      </c>
      <c r="AA151" s="80">
        <v>1.01392733276731</v>
      </c>
      <c r="AB151" s="80">
        <v>0.2302422687264</v>
      </c>
      <c r="AC151" s="80">
        <v>1.0165959706434999E-2</v>
      </c>
      <c r="AD151" s="80">
        <v>9.2824988898550006E-3</v>
      </c>
      <c r="AE151" s="80">
        <v>0.34711201612679998</v>
      </c>
      <c r="AF151" s="80">
        <v>4.9427757477419003E-2</v>
      </c>
      <c r="AG151" s="29">
        <v>3.5610053052252901</v>
      </c>
      <c r="AH151" s="29">
        <v>0.191440002516227</v>
      </c>
      <c r="AI151" s="29">
        <v>479.56798724084598</v>
      </c>
      <c r="AJ151" s="29">
        <v>4.1116611113820802</v>
      </c>
      <c r="AK151" s="80">
        <v>104.128783513785</v>
      </c>
      <c r="AL151" s="80">
        <v>0.83234959460593705</v>
      </c>
      <c r="AM151" s="80">
        <v>1.1136348631277</v>
      </c>
      <c r="AN151" s="80">
        <v>2.8225555184437E-2</v>
      </c>
      <c r="AO151" s="80">
        <v>0.17454180863142099</v>
      </c>
      <c r="AP151" s="80">
        <v>4.9332807207320001E-3</v>
      </c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D151" s="2"/>
    </row>
    <row r="152" spans="1:56" s="81" customFormat="1" ht="17.25" customHeight="1" x14ac:dyDescent="0.3">
      <c r="A152" s="79" t="s">
        <v>438</v>
      </c>
      <c r="B152" s="85" t="s">
        <v>101</v>
      </c>
      <c r="C152" s="28">
        <v>47.647397644824203</v>
      </c>
      <c r="D152" s="28">
        <v>0.95633791274089697</v>
      </c>
      <c r="E152" s="28">
        <v>0.16066176026460499</v>
      </c>
      <c r="F152" s="28">
        <v>7.3116200649629998E-3</v>
      </c>
      <c r="G152" s="28">
        <v>0.216810584663994</v>
      </c>
      <c r="H152" s="27" t="s">
        <v>1</v>
      </c>
      <c r="I152" s="27" t="s">
        <v>1</v>
      </c>
      <c r="J152" s="27" t="s">
        <v>1</v>
      </c>
      <c r="K152" s="27" t="s">
        <v>1</v>
      </c>
      <c r="L152" s="27" t="s">
        <v>1</v>
      </c>
      <c r="M152" s="29">
        <v>952.37465052732296</v>
      </c>
      <c r="N152" s="29">
        <v>14.815556475389201</v>
      </c>
      <c r="O152" s="27" t="s">
        <v>1</v>
      </c>
      <c r="P152" s="27" t="s">
        <v>1</v>
      </c>
      <c r="Q152" s="29">
        <v>34371.216912363299</v>
      </c>
      <c r="R152" s="29">
        <v>662.61777221830198</v>
      </c>
      <c r="S152" s="80">
        <v>641.83256660395602</v>
      </c>
      <c r="T152" s="80">
        <v>40.417218021382197</v>
      </c>
      <c r="U152" s="80">
        <v>128546.404207978</v>
      </c>
      <c r="V152" s="80">
        <v>6935.6967047498201</v>
      </c>
      <c r="W152" s="80" t="s">
        <v>109</v>
      </c>
      <c r="X152" s="80">
        <v>2.279547003327E-3</v>
      </c>
      <c r="Y152" s="80">
        <v>3183.0950253822698</v>
      </c>
      <c r="Z152" s="80">
        <v>161.800523224822</v>
      </c>
      <c r="AA152" s="80">
        <v>1.26516321436063</v>
      </c>
      <c r="AB152" s="80">
        <v>0.26512968812614202</v>
      </c>
      <c r="AC152" s="80">
        <v>1.7920436647E-3</v>
      </c>
      <c r="AD152" s="80">
        <v>4.0060462642110004E-3</v>
      </c>
      <c r="AE152" s="80">
        <v>0.23505975127711301</v>
      </c>
      <c r="AF152" s="80">
        <v>4.2011127935135999E-2</v>
      </c>
      <c r="AG152" s="29">
        <v>2.2155513252235002</v>
      </c>
      <c r="AH152" s="29">
        <v>0.14584863270663001</v>
      </c>
      <c r="AI152" s="29">
        <v>710.74896866899996</v>
      </c>
      <c r="AJ152" s="29">
        <v>5.3398197762976096</v>
      </c>
      <c r="AK152" s="80">
        <v>192.74207382888801</v>
      </c>
      <c r="AL152" s="80">
        <v>1.88869511816752</v>
      </c>
      <c r="AM152" s="80">
        <v>1.82347609035117</v>
      </c>
      <c r="AN152" s="80">
        <v>4.6936973068252001E-2</v>
      </c>
      <c r="AO152" s="80">
        <v>8.2641128428456001E-2</v>
      </c>
      <c r="AP152" s="80">
        <v>3.703295133338E-3</v>
      </c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D152" s="2"/>
    </row>
    <row r="153" spans="1:56" s="81" customFormat="1" ht="17.25" customHeight="1" x14ac:dyDescent="0.3">
      <c r="A153" s="79" t="s">
        <v>439</v>
      </c>
      <c r="B153" s="85" t="s">
        <v>101</v>
      </c>
      <c r="C153" s="28">
        <v>41.617243612286501</v>
      </c>
      <c r="D153" s="28">
        <v>0.78527261142524196</v>
      </c>
      <c r="E153" s="28">
        <v>0.56758663663670905</v>
      </c>
      <c r="F153" s="28">
        <v>1.5724296679358998E-2</v>
      </c>
      <c r="G153" s="28">
        <v>0.26241567993097997</v>
      </c>
      <c r="H153" s="27" t="s">
        <v>1</v>
      </c>
      <c r="I153" s="27" t="s">
        <v>1</v>
      </c>
      <c r="J153" s="27" t="s">
        <v>1</v>
      </c>
      <c r="K153" s="27" t="s">
        <v>1</v>
      </c>
      <c r="L153" s="27" t="s">
        <v>1</v>
      </c>
      <c r="M153" s="29">
        <v>6.0214726824550997</v>
      </c>
      <c r="N153" s="29">
        <v>0.41430845363855301</v>
      </c>
      <c r="O153" s="27" t="s">
        <v>1</v>
      </c>
      <c r="P153" s="27" t="s">
        <v>1</v>
      </c>
      <c r="Q153" s="29">
        <v>10949.2470639358</v>
      </c>
      <c r="R153" s="29">
        <v>368.798819860001</v>
      </c>
      <c r="S153" s="80">
        <v>206.58326282276801</v>
      </c>
      <c r="T153" s="80">
        <v>18.603714526875201</v>
      </c>
      <c r="U153" s="80">
        <v>59401.961436881298</v>
      </c>
      <c r="V153" s="80">
        <v>3228.0715545200401</v>
      </c>
      <c r="W153" s="80">
        <v>7.7492511491209998E-3</v>
      </c>
      <c r="X153" s="80">
        <v>7.405986270248E-3</v>
      </c>
      <c r="Y153" s="80">
        <v>3053.9006631000402</v>
      </c>
      <c r="Z153" s="80">
        <v>160.322501932226</v>
      </c>
      <c r="AA153" s="80">
        <v>3.5636992686743501</v>
      </c>
      <c r="AB153" s="80">
        <v>0.68475317206314601</v>
      </c>
      <c r="AC153" s="80">
        <v>4.0543760577745003E-2</v>
      </c>
      <c r="AD153" s="80">
        <v>2.9025041342603999E-2</v>
      </c>
      <c r="AE153" s="80">
        <v>0.88532827450505502</v>
      </c>
      <c r="AF153" s="80">
        <v>0.123385838051335</v>
      </c>
      <c r="AG153" s="29">
        <v>5.5972796231079904</v>
      </c>
      <c r="AH153" s="29">
        <v>0.33979719246419499</v>
      </c>
      <c r="AI153" s="29">
        <v>1969.66776452114</v>
      </c>
      <c r="AJ153" s="29">
        <v>17.2931851382891</v>
      </c>
      <c r="AK153" s="80">
        <v>422.40139674152999</v>
      </c>
      <c r="AL153" s="80">
        <v>3.2717153331045599</v>
      </c>
      <c r="AM153" s="80">
        <v>4.5578895656040297</v>
      </c>
      <c r="AN153" s="80">
        <v>9.1995333970178006E-2</v>
      </c>
      <c r="AO153" s="80">
        <v>0.72952160463886595</v>
      </c>
      <c r="AP153" s="80">
        <v>1.8747048070219E-2</v>
      </c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D153" s="2"/>
    </row>
    <row r="154" spans="1:56" s="81" customFormat="1" ht="17.25" customHeight="1" x14ac:dyDescent="0.3">
      <c r="A154" s="79" t="s">
        <v>440</v>
      </c>
      <c r="B154" s="85" t="s">
        <v>101</v>
      </c>
      <c r="C154" s="28">
        <v>40.636199530871501</v>
      </c>
      <c r="D154" s="28">
        <v>0.72806604543748199</v>
      </c>
      <c r="E154" s="28">
        <v>0.559070327513707</v>
      </c>
      <c r="F154" s="28">
        <v>1.4733955647760999E-2</v>
      </c>
      <c r="G154" s="28">
        <v>0.40537199109456501</v>
      </c>
      <c r="H154" s="27" t="s">
        <v>1</v>
      </c>
      <c r="I154" s="27" t="s">
        <v>1</v>
      </c>
      <c r="J154" s="27" t="s">
        <v>1</v>
      </c>
      <c r="K154" s="27" t="s">
        <v>1</v>
      </c>
      <c r="L154" s="27" t="s">
        <v>1</v>
      </c>
      <c r="M154" s="29">
        <v>6.89219560103533</v>
      </c>
      <c r="N154" s="29">
        <v>0.41750039172187398</v>
      </c>
      <c r="O154" s="27" t="s">
        <v>1</v>
      </c>
      <c r="P154" s="27" t="s">
        <v>1</v>
      </c>
      <c r="Q154" s="29">
        <v>11173.461040062601</v>
      </c>
      <c r="R154" s="29">
        <v>409.10250526812501</v>
      </c>
      <c r="S154" s="80">
        <v>206.60458372969401</v>
      </c>
      <c r="T154" s="80">
        <v>18.011427829513298</v>
      </c>
      <c r="U154" s="80">
        <v>60081.308870985798</v>
      </c>
      <c r="V154" s="80">
        <v>3261.42481193303</v>
      </c>
      <c r="W154" s="80" t="s">
        <v>105</v>
      </c>
      <c r="X154" s="80">
        <v>4.8923931256049996E-3</v>
      </c>
      <c r="Y154" s="80">
        <v>3131.4716031631301</v>
      </c>
      <c r="Z154" s="80">
        <v>165.17496194184699</v>
      </c>
      <c r="AA154" s="80">
        <v>4.5821373763962097</v>
      </c>
      <c r="AB154" s="80">
        <v>0.76776379290859498</v>
      </c>
      <c r="AC154" s="80">
        <v>2.9259475479447E-2</v>
      </c>
      <c r="AD154" s="80">
        <v>2.4285319366453E-2</v>
      </c>
      <c r="AE154" s="80">
        <v>0.85823229061071005</v>
      </c>
      <c r="AF154" s="80">
        <v>0.11960947405467399</v>
      </c>
      <c r="AG154" s="29">
        <v>5.8093197448425604</v>
      </c>
      <c r="AH154" s="29">
        <v>0.38164383913522498</v>
      </c>
      <c r="AI154" s="29">
        <v>2079.4678186965202</v>
      </c>
      <c r="AJ154" s="29">
        <v>18.637129806752998</v>
      </c>
      <c r="AK154" s="80">
        <v>445.64729720181202</v>
      </c>
      <c r="AL154" s="80">
        <v>4.14724132175742</v>
      </c>
      <c r="AM154" s="80">
        <v>4.9347111031886701</v>
      </c>
      <c r="AN154" s="80">
        <v>9.9492550694195006E-2</v>
      </c>
      <c r="AO154" s="80">
        <v>0.77652001847948204</v>
      </c>
      <c r="AP154" s="80">
        <v>1.5992616964625998E-2</v>
      </c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D154" s="2"/>
    </row>
    <row r="155" spans="1:56" s="81" customFormat="1" ht="17.25" customHeight="1" x14ac:dyDescent="0.3">
      <c r="A155" s="79" t="s">
        <v>441</v>
      </c>
      <c r="B155" s="85" t="s">
        <v>101</v>
      </c>
      <c r="C155" s="28">
        <v>40.975603454764702</v>
      </c>
      <c r="D155" s="28">
        <v>0.78272274003448805</v>
      </c>
      <c r="E155" s="28">
        <v>0.60151451378631804</v>
      </c>
      <c r="F155" s="28">
        <v>1.6610253532944E-2</v>
      </c>
      <c r="G155" s="28">
        <v>0.43623203305058</v>
      </c>
      <c r="H155" s="27" t="s">
        <v>1</v>
      </c>
      <c r="I155" s="27" t="s">
        <v>1</v>
      </c>
      <c r="J155" s="27" t="s">
        <v>1</v>
      </c>
      <c r="K155" s="27" t="s">
        <v>1</v>
      </c>
      <c r="L155" s="27" t="s">
        <v>1</v>
      </c>
      <c r="M155" s="29">
        <v>5.9489183657779501</v>
      </c>
      <c r="N155" s="29">
        <v>0.396459024765351</v>
      </c>
      <c r="O155" s="27" t="s">
        <v>1</v>
      </c>
      <c r="P155" s="27" t="s">
        <v>1</v>
      </c>
      <c r="Q155" s="29">
        <v>10737.3080522901</v>
      </c>
      <c r="R155" s="29">
        <v>356.33034382033497</v>
      </c>
      <c r="S155" s="80">
        <v>195.97181981315401</v>
      </c>
      <c r="T155" s="80">
        <v>17.631519134144799</v>
      </c>
      <c r="U155" s="80">
        <v>57788.380295449497</v>
      </c>
      <c r="V155" s="80">
        <v>3124.1433510185002</v>
      </c>
      <c r="W155" s="80" t="s">
        <v>112</v>
      </c>
      <c r="X155" s="80">
        <v>1.619120533504E-3</v>
      </c>
      <c r="Y155" s="80">
        <v>3042.9384395193201</v>
      </c>
      <c r="Z155" s="80">
        <v>161.03896540306599</v>
      </c>
      <c r="AA155" s="80">
        <v>3.68858028046757</v>
      </c>
      <c r="AB155" s="80">
        <v>0.70564681840323595</v>
      </c>
      <c r="AC155" s="80">
        <v>4.1553148816932998E-2</v>
      </c>
      <c r="AD155" s="80">
        <v>2.9746757179419998E-2</v>
      </c>
      <c r="AE155" s="80">
        <v>0.78749420947047299</v>
      </c>
      <c r="AF155" s="80">
        <v>0.117665240328497</v>
      </c>
      <c r="AG155" s="29">
        <v>5.8407152751737899</v>
      </c>
      <c r="AH155" s="29">
        <v>0.36055238203691897</v>
      </c>
      <c r="AI155" s="29">
        <v>1939.12186623757</v>
      </c>
      <c r="AJ155" s="29">
        <v>16.5035444899823</v>
      </c>
      <c r="AK155" s="80">
        <v>414.18440446307898</v>
      </c>
      <c r="AL155" s="80">
        <v>3.4706517605531699</v>
      </c>
      <c r="AM155" s="80">
        <v>4.5518561942636797</v>
      </c>
      <c r="AN155" s="80">
        <v>0.107846191758825</v>
      </c>
      <c r="AO155" s="80">
        <v>0.770419332891083</v>
      </c>
      <c r="AP155" s="80">
        <v>1.7330267661314E-2</v>
      </c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D155" s="2"/>
    </row>
    <row r="156" spans="1:56" s="81" customFormat="1" ht="17.25" customHeight="1" x14ac:dyDescent="0.3">
      <c r="A156" s="79" t="s">
        <v>442</v>
      </c>
      <c r="B156" s="85" t="s">
        <v>101</v>
      </c>
      <c r="C156" s="28">
        <v>41.121841163665998</v>
      </c>
      <c r="D156" s="28">
        <v>0.78013885992878895</v>
      </c>
      <c r="E156" s="28">
        <v>0.59154066831458896</v>
      </c>
      <c r="F156" s="28">
        <v>1.6284048811359999E-2</v>
      </c>
      <c r="G156" s="28">
        <v>0.387526152270667</v>
      </c>
      <c r="H156" s="27" t="s">
        <v>1</v>
      </c>
      <c r="I156" s="27" t="s">
        <v>1</v>
      </c>
      <c r="J156" s="27" t="s">
        <v>1</v>
      </c>
      <c r="K156" s="27" t="s">
        <v>1</v>
      </c>
      <c r="L156" s="27" t="s">
        <v>1</v>
      </c>
      <c r="M156" s="29">
        <v>6.1248385593239698</v>
      </c>
      <c r="N156" s="29">
        <v>0.44641942707117499</v>
      </c>
      <c r="O156" s="27" t="s">
        <v>1</v>
      </c>
      <c r="P156" s="27" t="s">
        <v>1</v>
      </c>
      <c r="Q156" s="29">
        <v>10679.626886223699</v>
      </c>
      <c r="R156" s="29">
        <v>365.57781077081103</v>
      </c>
      <c r="S156" s="80">
        <v>210.58359391156799</v>
      </c>
      <c r="T156" s="80">
        <v>18.435113419500201</v>
      </c>
      <c r="U156" s="80">
        <v>58372.553304504501</v>
      </c>
      <c r="V156" s="80">
        <v>3161.1954014047601</v>
      </c>
      <c r="W156" s="80">
        <v>0.49781067774419302</v>
      </c>
      <c r="X156" s="80">
        <v>6.3851354778029001E-2</v>
      </c>
      <c r="Y156" s="80">
        <v>2983.2134903978599</v>
      </c>
      <c r="Z156" s="80">
        <v>155.22819746369299</v>
      </c>
      <c r="AA156" s="80">
        <v>4.3317457926432796</v>
      </c>
      <c r="AB156" s="80">
        <v>0.75923278033657005</v>
      </c>
      <c r="AC156" s="80">
        <v>4.5978472483599001E-2</v>
      </c>
      <c r="AD156" s="80">
        <v>3.0990794661963E-2</v>
      </c>
      <c r="AE156" s="80">
        <v>0.87467630604634605</v>
      </c>
      <c r="AF156" s="80">
        <v>0.12279100370484999</v>
      </c>
      <c r="AG156" s="29">
        <v>6.0345040275674</v>
      </c>
      <c r="AH156" s="29">
        <v>0.36503780141249798</v>
      </c>
      <c r="AI156" s="29">
        <v>1932.6690070959801</v>
      </c>
      <c r="AJ156" s="29">
        <v>15.068527412510599</v>
      </c>
      <c r="AK156" s="80">
        <v>413.13955694594898</v>
      </c>
      <c r="AL156" s="80">
        <v>3.0007739646140199</v>
      </c>
      <c r="AM156" s="80">
        <v>4.5204321651208099</v>
      </c>
      <c r="AN156" s="80">
        <v>9.1050949862475E-2</v>
      </c>
      <c r="AO156" s="80">
        <v>0.75372123940800295</v>
      </c>
      <c r="AP156" s="80">
        <v>1.6458590029611999E-2</v>
      </c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D156" s="2"/>
    </row>
    <row r="157" spans="1:56" s="81" customFormat="1" ht="17.25" customHeight="1" x14ac:dyDescent="0.3">
      <c r="A157" s="79" t="s">
        <v>443</v>
      </c>
      <c r="B157" s="85" t="s">
        <v>101</v>
      </c>
      <c r="C157" s="28">
        <v>41.4321915941117</v>
      </c>
      <c r="D157" s="28">
        <v>0.76495669542955702</v>
      </c>
      <c r="E157" s="28">
        <v>0.57682370269068395</v>
      </c>
      <c r="F157" s="28">
        <v>1.7525352874259E-2</v>
      </c>
      <c r="G157" s="28">
        <v>0.613524821175363</v>
      </c>
      <c r="H157" s="27" t="s">
        <v>1</v>
      </c>
      <c r="I157" s="27" t="s">
        <v>1</v>
      </c>
      <c r="J157" s="27" t="s">
        <v>1</v>
      </c>
      <c r="K157" s="27" t="s">
        <v>1</v>
      </c>
      <c r="L157" s="27" t="s">
        <v>1</v>
      </c>
      <c r="M157" s="29">
        <v>6.7189360039958199</v>
      </c>
      <c r="N157" s="29">
        <v>0.45263719305234401</v>
      </c>
      <c r="O157" s="27" t="s">
        <v>1</v>
      </c>
      <c r="P157" s="27" t="s">
        <v>1</v>
      </c>
      <c r="Q157" s="29">
        <v>10828.8324860383</v>
      </c>
      <c r="R157" s="29">
        <v>358.50221353070702</v>
      </c>
      <c r="S157" s="80">
        <v>207.20941952725201</v>
      </c>
      <c r="T157" s="80">
        <v>18.199145512789698</v>
      </c>
      <c r="U157" s="80">
        <v>59543.642108947999</v>
      </c>
      <c r="V157" s="80">
        <v>3231.6364796143998</v>
      </c>
      <c r="W157" s="80" t="s">
        <v>112</v>
      </c>
      <c r="X157" s="80">
        <v>3.376108740852E-3</v>
      </c>
      <c r="Y157" s="80">
        <v>3085.4910071064201</v>
      </c>
      <c r="Z157" s="80">
        <v>162.276627246066</v>
      </c>
      <c r="AA157" s="80">
        <v>5.5436689877932501</v>
      </c>
      <c r="AB157" s="80">
        <v>0.86082934388561005</v>
      </c>
      <c r="AC157" s="80">
        <v>2.5008250323166999E-2</v>
      </c>
      <c r="AD157" s="80">
        <v>2.281141782631E-2</v>
      </c>
      <c r="AE157" s="80">
        <v>0.90906304197725896</v>
      </c>
      <c r="AF157" s="80">
        <v>0.124903367502381</v>
      </c>
      <c r="AG157" s="29">
        <v>5.9147743775237398</v>
      </c>
      <c r="AH157" s="29">
        <v>0.37408269895545898</v>
      </c>
      <c r="AI157" s="29">
        <v>2042.7909879562901</v>
      </c>
      <c r="AJ157" s="29">
        <v>19.5538965982674</v>
      </c>
      <c r="AK157" s="80">
        <v>438.31605777361801</v>
      </c>
      <c r="AL157" s="80">
        <v>4.3088777528371702</v>
      </c>
      <c r="AM157" s="80">
        <v>4.7597669218372998</v>
      </c>
      <c r="AN157" s="80">
        <v>0.100684763596435</v>
      </c>
      <c r="AO157" s="80">
        <v>0.77297862319339405</v>
      </c>
      <c r="AP157" s="80">
        <v>1.9370348261648001E-2</v>
      </c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D157" s="2"/>
    </row>
    <row r="158" spans="1:56" s="81" customFormat="1" ht="17.25" customHeight="1" x14ac:dyDescent="0.3">
      <c r="A158" s="79" t="s">
        <v>444</v>
      </c>
      <c r="B158" s="85" t="s">
        <v>101</v>
      </c>
      <c r="C158" s="28">
        <v>48.495952736905998</v>
      </c>
      <c r="D158" s="28">
        <v>0.93771113367010805</v>
      </c>
      <c r="E158" s="28">
        <v>3.7793191445808998E-2</v>
      </c>
      <c r="F158" s="28">
        <v>3.5548538634130001E-3</v>
      </c>
      <c r="G158" s="28">
        <v>0.141553109495167</v>
      </c>
      <c r="H158" s="27" t="s">
        <v>1</v>
      </c>
      <c r="I158" s="27" t="s">
        <v>1</v>
      </c>
      <c r="J158" s="27" t="s">
        <v>1</v>
      </c>
      <c r="K158" s="27" t="s">
        <v>1</v>
      </c>
      <c r="L158" s="27" t="s">
        <v>1</v>
      </c>
      <c r="M158" s="29">
        <v>1044.31171363211</v>
      </c>
      <c r="N158" s="29">
        <v>18.041346311698401</v>
      </c>
      <c r="O158" s="27" t="s">
        <v>1</v>
      </c>
      <c r="P158" s="27" t="s">
        <v>1</v>
      </c>
      <c r="Q158" s="29">
        <v>32416.781240246</v>
      </c>
      <c r="R158" s="29">
        <v>714.58872415121505</v>
      </c>
      <c r="S158" s="80">
        <v>625.50773309875603</v>
      </c>
      <c r="T158" s="80">
        <v>42.280093386791002</v>
      </c>
      <c r="U158" s="80">
        <v>117915.463971861</v>
      </c>
      <c r="V158" s="80">
        <v>6403.5867974884504</v>
      </c>
      <c r="W158" s="80" t="s">
        <v>112</v>
      </c>
      <c r="X158" s="80">
        <v>3.045163958062E-3</v>
      </c>
      <c r="Y158" s="80">
        <v>3469.4602374205301</v>
      </c>
      <c r="Z158" s="80">
        <v>179.59932266216501</v>
      </c>
      <c r="AA158" s="80">
        <v>0.77621474688567804</v>
      </c>
      <c r="AB158" s="80">
        <v>0.30043017379243597</v>
      </c>
      <c r="AC158" s="80">
        <v>8.5362272489459996E-3</v>
      </c>
      <c r="AD158" s="80">
        <v>1.2719008851386E-2</v>
      </c>
      <c r="AE158" s="80">
        <v>0.28823177137676198</v>
      </c>
      <c r="AF158" s="80">
        <v>6.7590227223013999E-2</v>
      </c>
      <c r="AG158" s="29">
        <v>2.19109051675929</v>
      </c>
      <c r="AH158" s="29">
        <v>0.20635139204397901</v>
      </c>
      <c r="AI158" s="29">
        <v>1545.8101859358201</v>
      </c>
      <c r="AJ158" s="29">
        <v>14.9992387807523</v>
      </c>
      <c r="AK158" s="80">
        <v>446.84438702539899</v>
      </c>
      <c r="AL158" s="80">
        <v>4.2568765368593198</v>
      </c>
      <c r="AM158" s="80">
        <v>4.152528267298</v>
      </c>
      <c r="AN158" s="80">
        <v>8.9440106496977007E-2</v>
      </c>
      <c r="AO158" s="80">
        <v>4.4355260279025997E-2</v>
      </c>
      <c r="AP158" s="80">
        <v>4.2790212617439998E-3</v>
      </c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D158" s="2"/>
    </row>
    <row r="159" spans="1:56" s="81" customFormat="1" ht="17.25" customHeight="1" x14ac:dyDescent="0.3">
      <c r="A159" s="79" t="s">
        <v>445</v>
      </c>
      <c r="B159" s="85" t="s">
        <v>101</v>
      </c>
      <c r="C159" s="28">
        <v>41.583616859243001</v>
      </c>
      <c r="D159" s="28">
        <v>0.750911798106351</v>
      </c>
      <c r="E159" s="28">
        <v>0.55638825297685601</v>
      </c>
      <c r="F159" s="28">
        <v>1.4794400013934001E-2</v>
      </c>
      <c r="G159" s="28">
        <v>0.28418666975801599</v>
      </c>
      <c r="H159" s="27" t="s">
        <v>1</v>
      </c>
      <c r="I159" s="27" t="s">
        <v>1</v>
      </c>
      <c r="J159" s="27" t="s">
        <v>1</v>
      </c>
      <c r="K159" s="27" t="s">
        <v>1</v>
      </c>
      <c r="L159" s="27" t="s">
        <v>1</v>
      </c>
      <c r="M159" s="29">
        <v>10.5652442411235</v>
      </c>
      <c r="N159" s="29">
        <v>2.37014458792732</v>
      </c>
      <c r="O159" s="27" t="s">
        <v>1</v>
      </c>
      <c r="P159" s="27" t="s">
        <v>1</v>
      </c>
      <c r="Q159" s="29">
        <v>10760.135317992699</v>
      </c>
      <c r="R159" s="29">
        <v>345.35430127367499</v>
      </c>
      <c r="S159" s="80">
        <v>209.02797407498699</v>
      </c>
      <c r="T159" s="80">
        <v>18.6804444177336</v>
      </c>
      <c r="U159" s="80">
        <v>59905.203656338403</v>
      </c>
      <c r="V159" s="80">
        <v>3277.57928945094</v>
      </c>
      <c r="W159" s="80">
        <v>1.2855872367560001E-2</v>
      </c>
      <c r="X159" s="80">
        <v>9.2664938401879997E-3</v>
      </c>
      <c r="Y159" s="80">
        <v>3049.2133917794299</v>
      </c>
      <c r="Z159" s="80">
        <v>157.69630024480301</v>
      </c>
      <c r="AA159" s="80">
        <v>4.3989097697002499</v>
      </c>
      <c r="AB159" s="80">
        <v>0.74198003479655406</v>
      </c>
      <c r="AC159" s="80">
        <v>1.8363977751884999E-2</v>
      </c>
      <c r="AD159" s="80">
        <v>1.8827698749603002E-2</v>
      </c>
      <c r="AE159" s="80">
        <v>0.83069939420322303</v>
      </c>
      <c r="AF159" s="80">
        <v>0.11494558431507799</v>
      </c>
      <c r="AG159" s="29">
        <v>5.9521196232767197</v>
      </c>
      <c r="AH159" s="29">
        <v>0.35559052200241498</v>
      </c>
      <c r="AI159" s="29">
        <v>2021.9926757733001</v>
      </c>
      <c r="AJ159" s="29">
        <v>19.196829452241101</v>
      </c>
      <c r="AK159" s="80">
        <v>432.85820777948601</v>
      </c>
      <c r="AL159" s="80">
        <v>3.7868014411089401</v>
      </c>
      <c r="AM159" s="80">
        <v>4.6862573962820404</v>
      </c>
      <c r="AN159" s="80">
        <v>8.8078590228911999E-2</v>
      </c>
      <c r="AO159" s="80">
        <v>0.73479593258963505</v>
      </c>
      <c r="AP159" s="80">
        <v>1.6206931295305999E-2</v>
      </c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D159" s="2"/>
    </row>
    <row r="160" spans="1:56" s="81" customFormat="1" ht="17.25" customHeight="1" x14ac:dyDescent="0.3">
      <c r="A160" s="79" t="s">
        <v>446</v>
      </c>
      <c r="B160" s="85" t="s">
        <v>101</v>
      </c>
      <c r="C160" s="82">
        <v>47.044398445719203</v>
      </c>
      <c r="D160" s="82">
        <v>1.38658572133042</v>
      </c>
      <c r="E160" s="82">
        <v>0.136890888408263</v>
      </c>
      <c r="F160" s="82">
        <v>1.0607932618170999E-2</v>
      </c>
      <c r="G160" s="82">
        <v>0.33265720175643898</v>
      </c>
      <c r="H160" s="27" t="s">
        <v>1</v>
      </c>
      <c r="I160" s="27" t="s">
        <v>1</v>
      </c>
      <c r="J160" s="27" t="s">
        <v>1</v>
      </c>
      <c r="K160" s="27" t="s">
        <v>1</v>
      </c>
      <c r="L160" s="27" t="s">
        <v>1</v>
      </c>
      <c r="M160" s="80">
        <v>1027.58878122341</v>
      </c>
      <c r="N160" s="80">
        <v>19.477856517971599</v>
      </c>
      <c r="O160" s="27" t="s">
        <v>1</v>
      </c>
      <c r="P160" s="27" t="s">
        <v>1</v>
      </c>
      <c r="Q160" s="80">
        <v>32177.5704203477</v>
      </c>
      <c r="R160" s="80">
        <v>783.73921715214703</v>
      </c>
      <c r="S160" s="80">
        <v>536.14434185158996</v>
      </c>
      <c r="T160" s="80">
        <v>38.799919454561199</v>
      </c>
      <c r="U160" s="80">
        <v>118944.04478136401</v>
      </c>
      <c r="V160" s="80">
        <v>6529.01074977604</v>
      </c>
      <c r="W160" s="80">
        <v>1.4009249603441999E-2</v>
      </c>
      <c r="X160" s="80">
        <v>9.2155498838580006E-3</v>
      </c>
      <c r="Y160" s="80">
        <v>2688.6525100683698</v>
      </c>
      <c r="Z160" s="80">
        <v>140.47979661727501</v>
      </c>
      <c r="AA160" s="80">
        <v>0.92598046890306496</v>
      </c>
      <c r="AB160" s="80">
        <v>0.31942876685155802</v>
      </c>
      <c r="AC160" s="80">
        <v>9.3209868481575003E-2</v>
      </c>
      <c r="AD160" s="80">
        <v>4.0895522400948001E-2</v>
      </c>
      <c r="AE160" s="80">
        <v>0.39978949689226001</v>
      </c>
      <c r="AF160" s="80">
        <v>7.7440689197950996E-2</v>
      </c>
      <c r="AG160" s="80">
        <v>2.5859670724828798</v>
      </c>
      <c r="AH160" s="80">
        <v>0.23519131387921699</v>
      </c>
      <c r="AI160" s="80">
        <v>681.78306447228601</v>
      </c>
      <c r="AJ160" s="80">
        <v>8.3790168105120504</v>
      </c>
      <c r="AK160" s="80">
        <v>170.634687609427</v>
      </c>
      <c r="AL160" s="80">
        <v>1.68788187717017</v>
      </c>
      <c r="AM160" s="80">
        <v>1.63394570707786</v>
      </c>
      <c r="AN160" s="80">
        <v>5.4270802206921001E-2</v>
      </c>
      <c r="AO160" s="80">
        <v>6.3034151955626005E-2</v>
      </c>
      <c r="AP160" s="80">
        <v>4.4029398014820004E-3</v>
      </c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D160" s="2"/>
    </row>
    <row r="161" spans="1:56" s="81" customFormat="1" ht="17.25" customHeight="1" x14ac:dyDescent="0.3">
      <c r="A161" s="79" t="s">
        <v>447</v>
      </c>
      <c r="B161" s="85" t="s">
        <v>101</v>
      </c>
      <c r="C161" s="82">
        <v>26.331675409299301</v>
      </c>
      <c r="D161" s="82">
        <v>1.1992780901566999</v>
      </c>
      <c r="E161" s="82">
        <v>1.4796848258517501</v>
      </c>
      <c r="F161" s="82">
        <v>8.4294346234517994E-2</v>
      </c>
      <c r="G161" s="82">
        <v>4.8762729069937998E-2</v>
      </c>
      <c r="H161" s="27" t="s">
        <v>1</v>
      </c>
      <c r="I161" s="27" t="s">
        <v>1</v>
      </c>
      <c r="J161" s="27" t="s">
        <v>1</v>
      </c>
      <c r="K161" s="27" t="s">
        <v>1</v>
      </c>
      <c r="L161" s="27" t="s">
        <v>1</v>
      </c>
      <c r="M161" s="29">
        <v>12.5689354485941</v>
      </c>
      <c r="N161" s="29">
        <v>0.81309215125456802</v>
      </c>
      <c r="O161" s="27" t="s">
        <v>1</v>
      </c>
      <c r="P161" s="27" t="s">
        <v>1</v>
      </c>
      <c r="Q161" s="29">
        <v>9338.5016295919904</v>
      </c>
      <c r="R161" s="29">
        <v>343.89857675478299</v>
      </c>
      <c r="S161" s="80">
        <v>95.274301995090994</v>
      </c>
      <c r="T161" s="80">
        <v>10.503670159526299</v>
      </c>
      <c r="U161" s="80">
        <v>63269.719542098901</v>
      </c>
      <c r="V161" s="80">
        <v>3484.8367073798099</v>
      </c>
      <c r="W161" s="80" t="s">
        <v>108</v>
      </c>
      <c r="X161" s="80">
        <v>4.5219323302480002E-3</v>
      </c>
      <c r="Y161" s="80">
        <v>1814.0489892041501</v>
      </c>
      <c r="Z161" s="80">
        <v>96.398930661733502</v>
      </c>
      <c r="AA161" s="80">
        <v>2.5671670837724898</v>
      </c>
      <c r="AB161" s="80">
        <v>0.54972688583229001</v>
      </c>
      <c r="AC161" s="80">
        <v>1.3255811951764999E-2</v>
      </c>
      <c r="AD161" s="80">
        <v>1.5838391104144998E-2</v>
      </c>
      <c r="AE161" s="80">
        <v>0.27192828818617198</v>
      </c>
      <c r="AF161" s="80">
        <v>6.5590472411417994E-2</v>
      </c>
      <c r="AG161" s="29">
        <v>3.06169311667795</v>
      </c>
      <c r="AH161" s="29">
        <v>0.23986289118344001</v>
      </c>
      <c r="AI161" s="29">
        <v>297.80292556063</v>
      </c>
      <c r="AJ161" s="29">
        <v>3.0541808850975398</v>
      </c>
      <c r="AK161" s="80">
        <v>41.634288254683199</v>
      </c>
      <c r="AL161" s="80">
        <v>0.35888903568601199</v>
      </c>
      <c r="AM161" s="80">
        <v>0.71237776762531302</v>
      </c>
      <c r="AN161" s="80">
        <v>3.8120378124730001E-2</v>
      </c>
      <c r="AO161" s="80">
        <v>0.29746751110499497</v>
      </c>
      <c r="AP161" s="80">
        <v>2.1557613400209001E-2</v>
      </c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D161" s="2"/>
    </row>
    <row r="162" spans="1:56" s="81" customFormat="1" ht="17.25" customHeight="1" x14ac:dyDescent="0.3">
      <c r="A162" s="79" t="s">
        <v>448</v>
      </c>
      <c r="B162" s="85" t="s">
        <v>101</v>
      </c>
      <c r="C162" s="82">
        <v>21.2345479006242</v>
      </c>
      <c r="D162" s="82">
        <v>0.78692202878171003</v>
      </c>
      <c r="E162" s="82">
        <v>1.9911461479861701</v>
      </c>
      <c r="F162" s="82">
        <v>8.6814574702440001E-2</v>
      </c>
      <c r="G162" s="82">
        <v>0.486089700596887</v>
      </c>
      <c r="H162" s="27" t="s">
        <v>1</v>
      </c>
      <c r="I162" s="27" t="s">
        <v>1</v>
      </c>
      <c r="J162" s="27" t="s">
        <v>1</v>
      </c>
      <c r="K162" s="27" t="s">
        <v>1</v>
      </c>
      <c r="L162" s="27" t="s">
        <v>1</v>
      </c>
      <c r="M162" s="29">
        <v>7.6114896948203796</v>
      </c>
      <c r="N162" s="29">
        <v>0.67512362207749599</v>
      </c>
      <c r="O162" s="27" t="s">
        <v>1</v>
      </c>
      <c r="P162" s="27" t="s">
        <v>1</v>
      </c>
      <c r="Q162" s="29">
        <v>9822.7994093754496</v>
      </c>
      <c r="R162" s="29">
        <v>371.21512668926698</v>
      </c>
      <c r="S162" s="80">
        <v>136.74760061736501</v>
      </c>
      <c r="T162" s="80">
        <v>13.1369686329076</v>
      </c>
      <c r="U162" s="80">
        <v>60300.2398738294</v>
      </c>
      <c r="V162" s="80">
        <v>3344.9619920504101</v>
      </c>
      <c r="W162" s="80" t="s">
        <v>109</v>
      </c>
      <c r="X162" s="80">
        <v>4.5039461073230003E-3</v>
      </c>
      <c r="Y162" s="80">
        <v>1772.40667542695</v>
      </c>
      <c r="Z162" s="80">
        <v>100.046750655434</v>
      </c>
      <c r="AA162" s="80">
        <v>5.0202089369717298</v>
      </c>
      <c r="AB162" s="80">
        <v>0.76262816526497401</v>
      </c>
      <c r="AC162" s="80">
        <v>1.7368957430548001E-2</v>
      </c>
      <c r="AD162" s="80">
        <v>1.7816085588414E-2</v>
      </c>
      <c r="AE162" s="80">
        <v>0.44175845235496702</v>
      </c>
      <c r="AF162" s="80">
        <v>8.2187648987656001E-2</v>
      </c>
      <c r="AG162" s="29">
        <v>4.16702111473972</v>
      </c>
      <c r="AH162" s="29">
        <v>0.29500211955136402</v>
      </c>
      <c r="AI162" s="29">
        <v>314.790650967766</v>
      </c>
      <c r="AJ162" s="29">
        <v>8.6707883639991898</v>
      </c>
      <c r="AK162" s="80">
        <v>49.116546435270003</v>
      </c>
      <c r="AL162" s="80">
        <v>1.1168368978312999</v>
      </c>
      <c r="AM162" s="80">
        <v>1.0436652012549601</v>
      </c>
      <c r="AN162" s="80">
        <v>5.6331416778284002E-2</v>
      </c>
      <c r="AO162" s="80">
        <v>0.58501785772414805</v>
      </c>
      <c r="AP162" s="80">
        <v>2.0438401979396E-2</v>
      </c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D162" s="2"/>
    </row>
    <row r="163" spans="1:56" s="81" customFormat="1" ht="17.25" customHeight="1" x14ac:dyDescent="0.3">
      <c r="A163" s="79" t="s">
        <v>449</v>
      </c>
      <c r="B163" s="85" t="s">
        <v>101</v>
      </c>
      <c r="C163" s="82">
        <v>38.410789211798203</v>
      </c>
      <c r="D163" s="82">
        <v>0.80491505227344495</v>
      </c>
      <c r="E163" s="82">
        <v>0.73454350943390201</v>
      </c>
      <c r="F163" s="82">
        <v>3.1216043985474999E-2</v>
      </c>
      <c r="G163" s="82">
        <v>-0.18838065259633599</v>
      </c>
      <c r="H163" s="27" t="s">
        <v>1</v>
      </c>
      <c r="I163" s="27" t="s">
        <v>1</v>
      </c>
      <c r="J163" s="27" t="s">
        <v>1</v>
      </c>
      <c r="K163" s="27" t="s">
        <v>1</v>
      </c>
      <c r="L163" s="27" t="s">
        <v>1</v>
      </c>
      <c r="M163" s="29">
        <v>7.8092301242219699</v>
      </c>
      <c r="N163" s="29">
        <v>0.82694879802253496</v>
      </c>
      <c r="O163" s="27" t="s">
        <v>1</v>
      </c>
      <c r="P163" s="27" t="s">
        <v>1</v>
      </c>
      <c r="Q163" s="29">
        <v>11188.087102122499</v>
      </c>
      <c r="R163" s="29">
        <v>389.39492453138701</v>
      </c>
      <c r="S163" s="80">
        <v>194.468886930232</v>
      </c>
      <c r="T163" s="80">
        <v>16.676523440534801</v>
      </c>
      <c r="U163" s="80">
        <v>58494.7128462986</v>
      </c>
      <c r="V163" s="80">
        <v>3310.41974590368</v>
      </c>
      <c r="W163" s="80">
        <v>1.7215767293646E-2</v>
      </c>
      <c r="X163" s="80">
        <v>1.0209173073302E-2</v>
      </c>
      <c r="Y163" s="80">
        <v>2461.6546674541501</v>
      </c>
      <c r="Z163" s="80">
        <v>135.44612804411099</v>
      </c>
      <c r="AA163" s="80">
        <v>3.9321160653093701</v>
      </c>
      <c r="AB163" s="80">
        <v>0.66548341210207795</v>
      </c>
      <c r="AC163" s="80">
        <v>0.16008322219721699</v>
      </c>
      <c r="AD163" s="80">
        <v>5.3558752448588001E-2</v>
      </c>
      <c r="AE163" s="80">
        <v>0.68239030420913804</v>
      </c>
      <c r="AF163" s="80">
        <v>0.101128527929836</v>
      </c>
      <c r="AG163" s="29">
        <v>5.2603535033157103</v>
      </c>
      <c r="AH163" s="29">
        <v>0.36973665966543201</v>
      </c>
      <c r="AI163" s="29">
        <v>1366.6788072396</v>
      </c>
      <c r="AJ163" s="29">
        <v>47.037893997776401</v>
      </c>
      <c r="AK163" s="80">
        <v>280.37956561879002</v>
      </c>
      <c r="AL163" s="80">
        <v>10.855509763168</v>
      </c>
      <c r="AM163" s="80">
        <v>3.2827976202054701</v>
      </c>
      <c r="AN163" s="80">
        <v>0.1199652126275</v>
      </c>
      <c r="AO163" s="80">
        <v>0.67988908983834495</v>
      </c>
      <c r="AP163" s="80">
        <v>1.50340488155E-2</v>
      </c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D163" s="2"/>
    </row>
    <row r="164" spans="1:56" s="81" customFormat="1" ht="17.25" customHeight="1" x14ac:dyDescent="0.3">
      <c r="A164" s="79" t="s">
        <v>450</v>
      </c>
      <c r="B164" s="85" t="s">
        <v>101</v>
      </c>
      <c r="C164" s="82">
        <v>41.714676596812097</v>
      </c>
      <c r="D164" s="82">
        <v>0.75384015774405599</v>
      </c>
      <c r="E164" s="82">
        <v>0.51675616394949897</v>
      </c>
      <c r="F164" s="82">
        <v>1.4029595832509E-2</v>
      </c>
      <c r="G164" s="82">
        <v>0.50737201551181499</v>
      </c>
      <c r="H164" s="27" t="s">
        <v>1</v>
      </c>
      <c r="I164" s="27" t="s">
        <v>1</v>
      </c>
      <c r="J164" s="27" t="s">
        <v>1</v>
      </c>
      <c r="K164" s="27" t="s">
        <v>1</v>
      </c>
      <c r="L164" s="27" t="s">
        <v>1</v>
      </c>
      <c r="M164" s="29">
        <v>6.9378649782320796</v>
      </c>
      <c r="N164" s="29">
        <v>0.571460296328692</v>
      </c>
      <c r="O164" s="27" t="s">
        <v>1</v>
      </c>
      <c r="P164" s="27" t="s">
        <v>1</v>
      </c>
      <c r="Q164" s="29">
        <v>11339.1296003548</v>
      </c>
      <c r="R164" s="29">
        <v>358.04399291330299</v>
      </c>
      <c r="S164" s="80">
        <v>225.096269934216</v>
      </c>
      <c r="T164" s="80">
        <v>19.8502560602142</v>
      </c>
      <c r="U164" s="80">
        <v>59608.749330097497</v>
      </c>
      <c r="V164" s="80">
        <v>3228.3337989922602</v>
      </c>
      <c r="W164" s="80" t="s">
        <v>112</v>
      </c>
      <c r="X164" s="80">
        <v>2.0911442797129998E-3</v>
      </c>
      <c r="Y164" s="80">
        <v>3143.1943073174698</v>
      </c>
      <c r="Z164" s="80">
        <v>165.612796319176</v>
      </c>
      <c r="AA164" s="80">
        <v>4.6733824054819504</v>
      </c>
      <c r="AB164" s="80">
        <v>0.77044396985278696</v>
      </c>
      <c r="AC164" s="80">
        <v>1.4102731446318999E-2</v>
      </c>
      <c r="AD164" s="80">
        <v>1.6848556522523001E-2</v>
      </c>
      <c r="AE164" s="80">
        <v>0.65438892228317203</v>
      </c>
      <c r="AF164" s="80">
        <v>0.105012742048984</v>
      </c>
      <c r="AG164" s="29">
        <v>5.2811878662261202</v>
      </c>
      <c r="AH164" s="29">
        <v>0.38493462590646399</v>
      </c>
      <c r="AI164" s="29">
        <v>2184.49908112915</v>
      </c>
      <c r="AJ164" s="29">
        <v>17.1888165428376</v>
      </c>
      <c r="AK164" s="80">
        <v>467.56816772938799</v>
      </c>
      <c r="AL164" s="80">
        <v>4.1761011628414497</v>
      </c>
      <c r="AM164" s="80">
        <v>5.0511598814627199</v>
      </c>
      <c r="AN164" s="80">
        <v>9.1492884916323999E-2</v>
      </c>
      <c r="AO164" s="80">
        <v>0.73601766191239604</v>
      </c>
      <c r="AP164" s="80">
        <v>1.8278679011480999E-2</v>
      </c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D164" s="2"/>
    </row>
    <row r="165" spans="1:56" s="81" customFormat="1" ht="17.25" customHeight="1" x14ac:dyDescent="0.3">
      <c r="A165" s="79" t="s">
        <v>451</v>
      </c>
      <c r="B165" s="85" t="s">
        <v>101</v>
      </c>
      <c r="C165" s="82">
        <v>48.676864556826096</v>
      </c>
      <c r="D165" s="82">
        <v>1.47795402054993</v>
      </c>
      <c r="E165" s="82">
        <v>0.12911355722227699</v>
      </c>
      <c r="F165" s="82">
        <v>1.0819847508046E-2</v>
      </c>
      <c r="G165" s="82">
        <v>0.14865884703384599</v>
      </c>
      <c r="H165" s="27" t="s">
        <v>1</v>
      </c>
      <c r="I165" s="27" t="s">
        <v>1</v>
      </c>
      <c r="J165" s="27" t="s">
        <v>1</v>
      </c>
      <c r="K165" s="27" t="s">
        <v>1</v>
      </c>
      <c r="L165" s="27" t="s">
        <v>1</v>
      </c>
      <c r="M165" s="29">
        <v>1023.07882929789</v>
      </c>
      <c r="N165" s="29">
        <v>16.448325343857199</v>
      </c>
      <c r="O165" s="27" t="s">
        <v>1</v>
      </c>
      <c r="P165" s="27" t="s">
        <v>1</v>
      </c>
      <c r="Q165" s="29">
        <v>34587.654308675897</v>
      </c>
      <c r="R165" s="29">
        <v>842.74354526239495</v>
      </c>
      <c r="S165" s="80">
        <v>703.86425333430304</v>
      </c>
      <c r="T165" s="80">
        <v>48.294906154753797</v>
      </c>
      <c r="U165" s="80">
        <v>118848.557579662</v>
      </c>
      <c r="V165" s="80">
        <v>6427.3238251140701</v>
      </c>
      <c r="W165" s="80">
        <v>2.7388558309651E-2</v>
      </c>
      <c r="X165" s="80">
        <v>1.3485108924458001E-2</v>
      </c>
      <c r="Y165" s="80">
        <v>2973.7907649458398</v>
      </c>
      <c r="Z165" s="80">
        <v>154.401919637677</v>
      </c>
      <c r="AA165" s="80">
        <v>0.77517411906024503</v>
      </c>
      <c r="AB165" s="80">
        <v>0.305741986959916</v>
      </c>
      <c r="AC165" s="80">
        <v>1.3735542635341999E-2</v>
      </c>
      <c r="AD165" s="80">
        <v>1.6409307445812999E-2</v>
      </c>
      <c r="AE165" s="80">
        <v>0.28557465404231303</v>
      </c>
      <c r="AF165" s="80">
        <v>6.8388135130967004E-2</v>
      </c>
      <c r="AG165" s="29">
        <v>3.1345521940577399</v>
      </c>
      <c r="AH165" s="29">
        <v>0.24540362877101901</v>
      </c>
      <c r="AI165" s="29">
        <v>738.91152651011703</v>
      </c>
      <c r="AJ165" s="29">
        <v>6.0377921222302504</v>
      </c>
      <c r="AK165" s="80">
        <v>180.68203756630299</v>
      </c>
      <c r="AL165" s="80">
        <v>1.3123554621842</v>
      </c>
      <c r="AM165" s="80">
        <v>1.6727215351195801</v>
      </c>
      <c r="AN165" s="80">
        <v>5.0816699146298001E-2</v>
      </c>
      <c r="AO165" s="80">
        <v>6.0751104235737999E-2</v>
      </c>
      <c r="AP165" s="80">
        <v>4.9797313768260004E-3</v>
      </c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D165" s="2"/>
    </row>
    <row r="166" spans="1:56" s="81" customFormat="1" ht="17.25" customHeight="1" x14ac:dyDescent="0.3">
      <c r="A166" s="79" t="s">
        <v>452</v>
      </c>
      <c r="B166" s="85" t="s">
        <v>101</v>
      </c>
      <c r="C166" s="82">
        <v>44.195083225419197</v>
      </c>
      <c r="D166" s="82">
        <v>2.2465160480704101</v>
      </c>
      <c r="E166" s="82">
        <v>0.40174026335473401</v>
      </c>
      <c r="F166" s="82">
        <v>3.3819132491118002E-2</v>
      </c>
      <c r="G166" s="82">
        <v>0.35534625503455303</v>
      </c>
      <c r="H166" s="27" t="s">
        <v>1</v>
      </c>
      <c r="I166" s="27" t="s">
        <v>1</v>
      </c>
      <c r="J166" s="27" t="s">
        <v>1</v>
      </c>
      <c r="K166" s="27" t="s">
        <v>1</v>
      </c>
      <c r="L166" s="27" t="s">
        <v>1</v>
      </c>
      <c r="M166" s="29">
        <v>902.15458757674503</v>
      </c>
      <c r="N166" s="29">
        <v>14.858753398472</v>
      </c>
      <c r="O166" s="27" t="s">
        <v>1</v>
      </c>
      <c r="P166" s="27" t="s">
        <v>1</v>
      </c>
      <c r="Q166" s="29">
        <v>31382.974390789601</v>
      </c>
      <c r="R166" s="29">
        <v>722.10405987522199</v>
      </c>
      <c r="S166" s="80">
        <v>488.67060130564897</v>
      </c>
      <c r="T166" s="80">
        <v>35.677715578329398</v>
      </c>
      <c r="U166" s="80">
        <v>123428.958357952</v>
      </c>
      <c r="V166" s="80">
        <v>6665.6308958884201</v>
      </c>
      <c r="W166" s="80" t="s">
        <v>105</v>
      </c>
      <c r="X166" s="80">
        <v>4.3912448369740004E-3</v>
      </c>
      <c r="Y166" s="80">
        <v>1979.3350456016699</v>
      </c>
      <c r="Z166" s="80">
        <v>105.434957976391</v>
      </c>
      <c r="AA166" s="80">
        <v>0.44615231743543599</v>
      </c>
      <c r="AB166" s="80">
        <v>0.23190042424031301</v>
      </c>
      <c r="AC166" s="80">
        <v>8.8486467212799992E-3</v>
      </c>
      <c r="AD166" s="80">
        <v>1.3179479508007999E-2</v>
      </c>
      <c r="AE166" s="80">
        <v>0.28182441810088199</v>
      </c>
      <c r="AF166" s="80">
        <v>6.7977261780684001E-2</v>
      </c>
      <c r="AG166" s="29">
        <v>3.1912819477413201</v>
      </c>
      <c r="AH166" s="29">
        <v>0.24773729465328001</v>
      </c>
      <c r="AI166" s="29">
        <v>263.81048868004302</v>
      </c>
      <c r="AJ166" s="29">
        <v>4.0282949383797</v>
      </c>
      <c r="AK166" s="80">
        <v>57.685884105795097</v>
      </c>
      <c r="AL166" s="80">
        <v>0.80551831674077001</v>
      </c>
      <c r="AM166" s="80">
        <v>0.58743700954205202</v>
      </c>
      <c r="AN166" s="80">
        <v>3.1973765370175003E-2</v>
      </c>
      <c r="AO166" s="80">
        <v>6.6591296810112E-2</v>
      </c>
      <c r="AP166" s="80">
        <v>4.7295054205210001E-3</v>
      </c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D166" s="2"/>
    </row>
    <row r="167" spans="1:56" s="81" customFormat="1" ht="17.25" customHeight="1" x14ac:dyDescent="0.3">
      <c r="A167" s="79" t="s">
        <v>453</v>
      </c>
      <c r="B167" s="85" t="s">
        <v>101</v>
      </c>
      <c r="C167" s="82">
        <v>46.351545897108302</v>
      </c>
      <c r="D167" s="82">
        <v>1.6285801270184701</v>
      </c>
      <c r="E167" s="82">
        <v>0.11051451100868601</v>
      </c>
      <c r="F167" s="82">
        <v>1.0464670927791001E-2</v>
      </c>
      <c r="G167" s="82">
        <v>0.14296465700875299</v>
      </c>
      <c r="H167" s="27" t="s">
        <v>1</v>
      </c>
      <c r="I167" s="27" t="s">
        <v>1</v>
      </c>
      <c r="J167" s="27" t="s">
        <v>1</v>
      </c>
      <c r="K167" s="27" t="s">
        <v>1</v>
      </c>
      <c r="L167" s="27" t="s">
        <v>1</v>
      </c>
      <c r="M167" s="29">
        <v>931.00694047161301</v>
      </c>
      <c r="N167" s="29">
        <v>16.971828424434801</v>
      </c>
      <c r="O167" s="27" t="s">
        <v>1</v>
      </c>
      <c r="P167" s="27" t="s">
        <v>1</v>
      </c>
      <c r="Q167" s="29">
        <v>28915.165677666701</v>
      </c>
      <c r="R167" s="29">
        <v>764.98106807383294</v>
      </c>
      <c r="S167" s="80">
        <v>366.33049517611602</v>
      </c>
      <c r="T167" s="80">
        <v>28.838542869581801</v>
      </c>
      <c r="U167" s="80">
        <v>115536.50679209</v>
      </c>
      <c r="V167" s="80">
        <v>6409.4570456048596</v>
      </c>
      <c r="W167" s="80" t="s">
        <v>108</v>
      </c>
      <c r="X167" s="80">
        <v>2.436181156488E-3</v>
      </c>
      <c r="Y167" s="80">
        <v>2166.8618103823901</v>
      </c>
      <c r="Z167" s="80">
        <v>114.85784362250899</v>
      </c>
      <c r="AA167" s="80">
        <v>0.41943172352554098</v>
      </c>
      <c r="AB167" s="80">
        <v>0.218010525663243</v>
      </c>
      <c r="AC167" s="80">
        <v>3.1371943019132001E-2</v>
      </c>
      <c r="AD167" s="80">
        <v>2.4059326997327001E-2</v>
      </c>
      <c r="AE167" s="80">
        <v>0.195554707944462</v>
      </c>
      <c r="AF167" s="80">
        <v>5.4874374673509002E-2</v>
      </c>
      <c r="AG167" s="29">
        <v>1.9656115075974501</v>
      </c>
      <c r="AH167" s="29">
        <v>0.209439545598718</v>
      </c>
      <c r="AI167" s="29">
        <v>500.25886618556399</v>
      </c>
      <c r="AJ167" s="29">
        <v>9.3690917322259502</v>
      </c>
      <c r="AK167" s="80">
        <v>119.786530131123</v>
      </c>
      <c r="AL167" s="80">
        <v>2.7363397596042902</v>
      </c>
      <c r="AM167" s="80">
        <v>1.16730734435187</v>
      </c>
      <c r="AN167" s="80">
        <v>4.6997428547456997E-2</v>
      </c>
      <c r="AO167" s="80">
        <v>3.6235074735788998E-2</v>
      </c>
      <c r="AP167" s="80">
        <v>3.3483107494459998E-3</v>
      </c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D167" s="2"/>
    </row>
    <row r="168" spans="1:56" s="81" customFormat="1" ht="17.25" customHeight="1" x14ac:dyDescent="0.3">
      <c r="A168" s="79" t="s">
        <v>454</v>
      </c>
      <c r="B168" s="85" t="s">
        <v>101</v>
      </c>
      <c r="C168" s="82">
        <v>41.3304505633971</v>
      </c>
      <c r="D168" s="82">
        <v>1.57726605160543</v>
      </c>
      <c r="E168" s="82">
        <v>0.55779307222768304</v>
      </c>
      <c r="F168" s="82">
        <v>3.1884409051143002E-2</v>
      </c>
      <c r="G168" s="82">
        <v>0.32644595412117</v>
      </c>
      <c r="H168" s="27" t="s">
        <v>1</v>
      </c>
      <c r="I168" s="27" t="s">
        <v>1</v>
      </c>
      <c r="J168" s="27" t="s">
        <v>1</v>
      </c>
      <c r="K168" s="27" t="s">
        <v>1</v>
      </c>
      <c r="L168" s="27" t="s">
        <v>1</v>
      </c>
      <c r="M168" s="29">
        <v>352.893890700572</v>
      </c>
      <c r="N168" s="29">
        <v>6.5940718969858398</v>
      </c>
      <c r="O168" s="27" t="s">
        <v>1</v>
      </c>
      <c r="P168" s="27" t="s">
        <v>1</v>
      </c>
      <c r="Q168" s="29">
        <v>8678.0040601061301</v>
      </c>
      <c r="R168" s="29">
        <v>369.15852791922799</v>
      </c>
      <c r="S168" s="80">
        <v>66.409359463314303</v>
      </c>
      <c r="T168" s="80">
        <v>8.7273326696763203</v>
      </c>
      <c r="U168" s="80">
        <v>83917.587498327397</v>
      </c>
      <c r="V168" s="80">
        <v>4561.2479542371202</v>
      </c>
      <c r="W168" s="80">
        <v>5.954468971534E-3</v>
      </c>
      <c r="X168" s="80">
        <v>6.2659691730949998E-3</v>
      </c>
      <c r="Y168" s="80">
        <v>1665.69363345994</v>
      </c>
      <c r="Z168" s="80">
        <v>92.363645240238398</v>
      </c>
      <c r="AA168" s="80">
        <v>1.3071388584364401</v>
      </c>
      <c r="AB168" s="80">
        <v>0.39658794849839601</v>
      </c>
      <c r="AC168" s="80">
        <v>7.6878483250589005E-2</v>
      </c>
      <c r="AD168" s="80">
        <v>3.8693085668725001E-2</v>
      </c>
      <c r="AE168" s="80">
        <v>0.32385541232277798</v>
      </c>
      <c r="AF168" s="80">
        <v>7.2544674156521993E-2</v>
      </c>
      <c r="AG168" s="29">
        <v>2.8798548721875101</v>
      </c>
      <c r="AH168" s="29">
        <v>0.234794185906988</v>
      </c>
      <c r="AI168" s="29">
        <v>528.416297670159</v>
      </c>
      <c r="AJ168" s="29">
        <v>5.8823812467557</v>
      </c>
      <c r="AK168" s="80">
        <v>95.120231661433607</v>
      </c>
      <c r="AL168" s="80">
        <v>1.1562883024694299</v>
      </c>
      <c r="AM168" s="80">
        <v>1.0371962504135499</v>
      </c>
      <c r="AN168" s="80">
        <v>4.4086907745767998E-2</v>
      </c>
      <c r="AO168" s="80">
        <v>0.16327149749873601</v>
      </c>
      <c r="AP168" s="80">
        <v>7.5892471244110001E-3</v>
      </c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D168" s="2"/>
    </row>
    <row r="169" spans="1:56" s="81" customFormat="1" ht="17.25" customHeight="1" x14ac:dyDescent="0.3">
      <c r="A169" s="79" t="s">
        <v>455</v>
      </c>
      <c r="B169" s="85" t="s">
        <v>101</v>
      </c>
      <c r="C169" s="82">
        <v>41.9887965581798</v>
      </c>
      <c r="D169" s="82">
        <v>0.96439472794246295</v>
      </c>
      <c r="E169" s="82">
        <v>0.55622242121612897</v>
      </c>
      <c r="F169" s="82">
        <v>1.8996895937666E-2</v>
      </c>
      <c r="G169" s="82">
        <v>0.34715644588207401</v>
      </c>
      <c r="H169" s="27" t="s">
        <v>1</v>
      </c>
      <c r="I169" s="27" t="s">
        <v>1</v>
      </c>
      <c r="J169" s="27" t="s">
        <v>1</v>
      </c>
      <c r="K169" s="27" t="s">
        <v>1</v>
      </c>
      <c r="L169" s="27" t="s">
        <v>1</v>
      </c>
      <c r="M169" s="29">
        <v>18.6905499545752</v>
      </c>
      <c r="N169" s="29">
        <v>1.0030055338008701</v>
      </c>
      <c r="O169" s="27" t="s">
        <v>1</v>
      </c>
      <c r="P169" s="27" t="s">
        <v>1</v>
      </c>
      <c r="Q169" s="29">
        <v>10339.1511972764</v>
      </c>
      <c r="R169" s="29">
        <v>340.23053597828999</v>
      </c>
      <c r="S169" s="80">
        <v>162.295224251571</v>
      </c>
      <c r="T169" s="80">
        <v>15.753347903804601</v>
      </c>
      <c r="U169" s="80">
        <v>64157.499556174502</v>
      </c>
      <c r="V169" s="80">
        <v>3553.1692365976801</v>
      </c>
      <c r="W169" s="80" t="s">
        <v>109</v>
      </c>
      <c r="X169" s="80">
        <v>2.9769738484699999E-3</v>
      </c>
      <c r="Y169" s="80">
        <v>2641.6663407922802</v>
      </c>
      <c r="Z169" s="80">
        <v>137.59616100172701</v>
      </c>
      <c r="AA169" s="80">
        <v>3.73392355195702</v>
      </c>
      <c r="AB169" s="80">
        <v>0.69063668735990502</v>
      </c>
      <c r="AC169" s="80">
        <v>0.24820409270580401</v>
      </c>
      <c r="AD169" s="80">
        <v>7.1122193534849998E-2</v>
      </c>
      <c r="AE169" s="80">
        <v>0.77448818312954504</v>
      </c>
      <c r="AF169" s="80">
        <v>0.114777252111025</v>
      </c>
      <c r="AG169" s="29">
        <v>5.0728179754865996</v>
      </c>
      <c r="AH169" s="29">
        <v>0.32686713237822801</v>
      </c>
      <c r="AI169" s="29">
        <v>1420.8603629427801</v>
      </c>
      <c r="AJ169" s="29">
        <v>14.4449442276306</v>
      </c>
      <c r="AK169" s="80">
        <v>285.38174909565703</v>
      </c>
      <c r="AL169" s="80">
        <v>2.8260068174095001</v>
      </c>
      <c r="AM169" s="80">
        <v>3.06120373371669</v>
      </c>
      <c r="AN169" s="80">
        <v>7.5716978211163993E-2</v>
      </c>
      <c r="AO169" s="80">
        <v>0.47896561515202302</v>
      </c>
      <c r="AP169" s="80">
        <v>1.4944472216833E-2</v>
      </c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D169" s="2"/>
    </row>
    <row r="170" spans="1:56" s="81" customFormat="1" ht="17.25" customHeight="1" x14ac:dyDescent="0.3">
      <c r="A170" s="79" t="s">
        <v>456</v>
      </c>
      <c r="B170" s="85" t="s">
        <v>101</v>
      </c>
      <c r="C170" s="82">
        <v>41.167144237261397</v>
      </c>
      <c r="D170" s="82">
        <v>0.75203232229458405</v>
      </c>
      <c r="E170" s="82">
        <v>0.56609329892324201</v>
      </c>
      <c r="F170" s="82">
        <v>1.5290341357785E-2</v>
      </c>
      <c r="G170" s="82">
        <v>0.18227768385715601</v>
      </c>
      <c r="H170" s="27" t="s">
        <v>1</v>
      </c>
      <c r="I170" s="27" t="s">
        <v>1</v>
      </c>
      <c r="J170" s="27" t="s">
        <v>1</v>
      </c>
      <c r="K170" s="27" t="s">
        <v>1</v>
      </c>
      <c r="L170" s="27" t="s">
        <v>1</v>
      </c>
      <c r="M170" s="29">
        <v>6.9862910642011702</v>
      </c>
      <c r="N170" s="29">
        <v>0.50920920008606596</v>
      </c>
      <c r="O170" s="27" t="s">
        <v>1</v>
      </c>
      <c r="P170" s="27" t="s">
        <v>1</v>
      </c>
      <c r="Q170" s="29">
        <v>10548.050857947201</v>
      </c>
      <c r="R170" s="29">
        <v>400.23740325760701</v>
      </c>
      <c r="S170" s="80">
        <v>194.634052627937</v>
      </c>
      <c r="T170" s="80">
        <v>17.697338399909199</v>
      </c>
      <c r="U170" s="80">
        <v>59454.005951690597</v>
      </c>
      <c r="V170" s="80">
        <v>3273.2952119331399</v>
      </c>
      <c r="W170" s="80">
        <v>0.31653887956272903</v>
      </c>
      <c r="X170" s="80">
        <v>4.6877923789030003E-2</v>
      </c>
      <c r="Y170" s="80">
        <v>3029.4705006224699</v>
      </c>
      <c r="Z170" s="80">
        <v>159.56243165279301</v>
      </c>
      <c r="AA170" s="80">
        <v>5.55978080780136</v>
      </c>
      <c r="AB170" s="80">
        <v>0.85147152271896698</v>
      </c>
      <c r="AC170" s="80">
        <v>3.4478166498265003E-2</v>
      </c>
      <c r="AD170" s="80">
        <v>2.6430513369443999E-2</v>
      </c>
      <c r="AE170" s="80">
        <v>0.90815568588985296</v>
      </c>
      <c r="AF170" s="80">
        <v>0.123064730485742</v>
      </c>
      <c r="AG170" s="29">
        <v>5.5564791511720601</v>
      </c>
      <c r="AH170" s="29">
        <v>0.35825727923235401</v>
      </c>
      <c r="AI170" s="29">
        <v>2007.21690741569</v>
      </c>
      <c r="AJ170" s="29">
        <v>19.714167007678601</v>
      </c>
      <c r="AK170" s="80">
        <v>432.16261229379597</v>
      </c>
      <c r="AL170" s="80">
        <v>3.9529427907362602</v>
      </c>
      <c r="AM170" s="80">
        <v>4.7261120889948698</v>
      </c>
      <c r="AN170" s="80">
        <v>9.3558255541934005E-2</v>
      </c>
      <c r="AO170" s="80">
        <v>0.75425300724861</v>
      </c>
      <c r="AP170" s="80">
        <v>1.9897373994460999E-2</v>
      </c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D170" s="2"/>
    </row>
    <row r="171" spans="1:56" s="81" customFormat="1" ht="17.25" customHeight="1" x14ac:dyDescent="0.3">
      <c r="A171" s="79" t="s">
        <v>457</v>
      </c>
      <c r="B171" s="85" t="s">
        <v>101</v>
      </c>
      <c r="C171" s="82">
        <v>41.194825432269397</v>
      </c>
      <c r="D171" s="82">
        <v>0.72059913268985298</v>
      </c>
      <c r="E171" s="82">
        <v>0.50706178787453304</v>
      </c>
      <c r="F171" s="82">
        <v>1.3392818539722001E-2</v>
      </c>
      <c r="G171" s="82">
        <v>0.34089299745681301</v>
      </c>
      <c r="H171" s="27" t="s">
        <v>1</v>
      </c>
      <c r="I171" s="27" t="s">
        <v>1</v>
      </c>
      <c r="J171" s="27" t="s">
        <v>1</v>
      </c>
      <c r="K171" s="27" t="s">
        <v>1</v>
      </c>
      <c r="L171" s="27" t="s">
        <v>1</v>
      </c>
      <c r="M171" s="29">
        <v>8.1495565558970906</v>
      </c>
      <c r="N171" s="29">
        <v>1.7543384357048399</v>
      </c>
      <c r="O171" s="27" t="s">
        <v>1</v>
      </c>
      <c r="P171" s="27" t="s">
        <v>1</v>
      </c>
      <c r="Q171" s="29">
        <v>11280.3835462158</v>
      </c>
      <c r="R171" s="29">
        <v>361.60313258187398</v>
      </c>
      <c r="S171" s="80">
        <v>214.11614707720699</v>
      </c>
      <c r="T171" s="80">
        <v>19.321150902046799</v>
      </c>
      <c r="U171" s="80">
        <v>59692.591169741499</v>
      </c>
      <c r="V171" s="80">
        <v>3307.0979789970402</v>
      </c>
      <c r="W171" s="80">
        <v>2.1215302099492999E-2</v>
      </c>
      <c r="X171" s="80">
        <v>1.1656918614326999E-2</v>
      </c>
      <c r="Y171" s="80">
        <v>3015.4913183390599</v>
      </c>
      <c r="Z171" s="80">
        <v>161.92513950739001</v>
      </c>
      <c r="AA171" s="80">
        <v>4.7743675331709703</v>
      </c>
      <c r="AB171" s="80">
        <v>0.75641584827147701</v>
      </c>
      <c r="AC171" s="80">
        <v>9.8232897465932001E-2</v>
      </c>
      <c r="AD171" s="80">
        <v>4.3097221158431002E-2</v>
      </c>
      <c r="AE171" s="80">
        <v>0.83352785565403598</v>
      </c>
      <c r="AF171" s="80">
        <v>0.114797816975014</v>
      </c>
      <c r="AG171" s="29">
        <v>5.4674349327898204</v>
      </c>
      <c r="AH171" s="29">
        <v>0.33208082249615001</v>
      </c>
      <c r="AI171" s="29">
        <v>2152.0178716764399</v>
      </c>
      <c r="AJ171" s="29">
        <v>19.2891257791572</v>
      </c>
      <c r="AK171" s="80">
        <v>460.125747980874</v>
      </c>
      <c r="AL171" s="80">
        <v>4.0790024424274396</v>
      </c>
      <c r="AM171" s="80">
        <v>5.0315140043043396</v>
      </c>
      <c r="AN171" s="80">
        <v>9.0967814087119001E-2</v>
      </c>
      <c r="AO171" s="80">
        <v>0.71734029224357199</v>
      </c>
      <c r="AP171" s="80">
        <v>1.6316833370426002E-2</v>
      </c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D171" s="2"/>
    </row>
    <row r="172" spans="1:56" s="81" customFormat="1" ht="17.25" customHeight="1" x14ac:dyDescent="0.3">
      <c r="A172" s="79" t="s">
        <v>458</v>
      </c>
      <c r="B172" s="85" t="s">
        <v>101</v>
      </c>
      <c r="C172" s="82">
        <v>31.089012834128301</v>
      </c>
      <c r="D172" s="82">
        <v>0.81471842005547701</v>
      </c>
      <c r="E172" s="82">
        <v>1.33272478612474</v>
      </c>
      <c r="F172" s="82">
        <v>4.3951557790746998E-2</v>
      </c>
      <c r="G172" s="82">
        <v>0.54596122624316701</v>
      </c>
      <c r="H172" s="27" t="s">
        <v>1</v>
      </c>
      <c r="I172" s="27" t="s">
        <v>1</v>
      </c>
      <c r="J172" s="27" t="s">
        <v>1</v>
      </c>
      <c r="K172" s="27" t="s">
        <v>1</v>
      </c>
      <c r="L172" s="27" t="s">
        <v>1</v>
      </c>
      <c r="M172" s="29">
        <v>6.6005277580254003</v>
      </c>
      <c r="N172" s="29">
        <v>0.43023977425323801</v>
      </c>
      <c r="O172" s="27" t="s">
        <v>1</v>
      </c>
      <c r="P172" s="27" t="s">
        <v>1</v>
      </c>
      <c r="Q172" s="29">
        <v>10333.965491496299</v>
      </c>
      <c r="R172" s="29">
        <v>392.29133139266003</v>
      </c>
      <c r="S172" s="80">
        <v>154.92991753443701</v>
      </c>
      <c r="T172" s="80">
        <v>14.624993112108999</v>
      </c>
      <c r="U172" s="80">
        <v>60893.521625668</v>
      </c>
      <c r="V172" s="80">
        <v>3361.15072923038</v>
      </c>
      <c r="W172" s="80">
        <v>6.6239531842609998E-3</v>
      </c>
      <c r="X172" s="80">
        <v>6.6236428544319999E-3</v>
      </c>
      <c r="Y172" s="80">
        <v>2214.4465298609798</v>
      </c>
      <c r="Z172" s="80">
        <v>118.839746560961</v>
      </c>
      <c r="AA172" s="80">
        <v>4.7593670613399102</v>
      </c>
      <c r="AB172" s="80">
        <v>0.76768053790533297</v>
      </c>
      <c r="AC172" s="80">
        <v>1.8574037234519E-2</v>
      </c>
      <c r="AD172" s="80">
        <v>1.9047835285175001E-2</v>
      </c>
      <c r="AE172" s="80">
        <v>0.50373113733709896</v>
      </c>
      <c r="AF172" s="80">
        <v>9.0647618903725996E-2</v>
      </c>
      <c r="AG172" s="29">
        <v>4.68678356067206</v>
      </c>
      <c r="AH172" s="29">
        <v>0.36556770098346197</v>
      </c>
      <c r="AI172" s="29">
        <v>814.47867405286001</v>
      </c>
      <c r="AJ172" s="29">
        <v>8.67298546861735</v>
      </c>
      <c r="AK172" s="80">
        <v>154.17073053588399</v>
      </c>
      <c r="AL172" s="80">
        <v>1.45422858344101</v>
      </c>
      <c r="AM172" s="80">
        <v>2.2301414137328699</v>
      </c>
      <c r="AN172" s="80">
        <v>6.0887263930825997E-2</v>
      </c>
      <c r="AO172" s="80">
        <v>0.83835777630174702</v>
      </c>
      <c r="AP172" s="80">
        <v>2.5898590612683001E-2</v>
      </c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D172" s="2"/>
    </row>
    <row r="173" spans="1:56" s="81" customFormat="1" ht="17.25" customHeight="1" x14ac:dyDescent="0.3">
      <c r="A173" s="79" t="s">
        <v>459</v>
      </c>
      <c r="B173" s="85" t="s">
        <v>101</v>
      </c>
      <c r="C173" s="82">
        <v>25.3310080913893</v>
      </c>
      <c r="D173" s="82">
        <v>1.08282177465497</v>
      </c>
      <c r="E173" s="82">
        <v>1.88129925082108</v>
      </c>
      <c r="F173" s="82">
        <v>9.4379622013608999E-2</v>
      </c>
      <c r="G173" s="82">
        <v>0.52926865978034199</v>
      </c>
      <c r="H173" s="27" t="s">
        <v>1</v>
      </c>
      <c r="I173" s="27" t="s">
        <v>1</v>
      </c>
      <c r="J173" s="27" t="s">
        <v>1</v>
      </c>
      <c r="K173" s="27" t="s">
        <v>1</v>
      </c>
      <c r="L173" s="27" t="s">
        <v>1</v>
      </c>
      <c r="M173" s="29">
        <v>18.4861506001515</v>
      </c>
      <c r="N173" s="29">
        <v>1.6918847346515899</v>
      </c>
      <c r="O173" s="27" t="s">
        <v>1</v>
      </c>
      <c r="P173" s="27" t="s">
        <v>1</v>
      </c>
      <c r="Q173" s="29">
        <v>9560.3281854174693</v>
      </c>
      <c r="R173" s="29">
        <v>353.75925698427102</v>
      </c>
      <c r="S173" s="80">
        <v>118.89715698914</v>
      </c>
      <c r="T173" s="80">
        <v>13.2146780724953</v>
      </c>
      <c r="U173" s="80">
        <v>64900.538496837697</v>
      </c>
      <c r="V173" s="80">
        <v>3612.7038848121801</v>
      </c>
      <c r="W173" s="80">
        <v>5.0877505551908002E-2</v>
      </c>
      <c r="X173" s="80">
        <v>1.8500750894844001E-2</v>
      </c>
      <c r="Y173" s="80">
        <v>1817.1663222045399</v>
      </c>
      <c r="Z173" s="80">
        <v>97.182484763409306</v>
      </c>
      <c r="AA173" s="80">
        <v>2.9461385466532199</v>
      </c>
      <c r="AB173" s="80">
        <v>0.60476053190991697</v>
      </c>
      <c r="AC173" s="80">
        <v>0.137765344165033</v>
      </c>
      <c r="AD173" s="80">
        <v>5.2291654691235E-2</v>
      </c>
      <c r="AE173" s="80">
        <v>0.42022964603573199</v>
      </c>
      <c r="AF173" s="80">
        <v>8.3369163280821001E-2</v>
      </c>
      <c r="AG173" s="29">
        <v>3.7664782856070298</v>
      </c>
      <c r="AH173" s="29">
        <v>0.275638566670944</v>
      </c>
      <c r="AI173" s="29">
        <v>300.09339084299802</v>
      </c>
      <c r="AJ173" s="29">
        <v>5.6475602724221101</v>
      </c>
      <c r="AK173" s="80">
        <v>46.958399104917099</v>
      </c>
      <c r="AL173" s="80">
        <v>1.0684024774441501</v>
      </c>
      <c r="AM173" s="80">
        <v>0.83274188369170898</v>
      </c>
      <c r="AN173" s="80">
        <v>3.7913974762190002E-2</v>
      </c>
      <c r="AO173" s="80">
        <v>0.44203195665619899</v>
      </c>
      <c r="AP173" s="80">
        <v>1.4025890784592999E-2</v>
      </c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D173" s="2"/>
    </row>
    <row r="174" spans="1:56" s="81" customFormat="1" ht="17.25" customHeight="1" x14ac:dyDescent="0.3">
      <c r="A174" s="79" t="s">
        <v>460</v>
      </c>
      <c r="B174" s="85" t="s">
        <v>101</v>
      </c>
      <c r="C174" s="82">
        <v>39.6445971387569</v>
      </c>
      <c r="D174" s="82">
        <v>1.14503945848791</v>
      </c>
      <c r="E174" s="82">
        <v>0.65409876813870205</v>
      </c>
      <c r="F174" s="82">
        <v>2.9455397314401999E-2</v>
      </c>
      <c r="G174" s="82">
        <v>0.50154628167975002</v>
      </c>
      <c r="H174" s="27" t="s">
        <v>1</v>
      </c>
      <c r="I174" s="27" t="s">
        <v>1</v>
      </c>
      <c r="J174" s="27" t="s">
        <v>1</v>
      </c>
      <c r="K174" s="27" t="s">
        <v>1</v>
      </c>
      <c r="L174" s="27" t="s">
        <v>1</v>
      </c>
      <c r="M174" s="29">
        <v>17.999514534776601</v>
      </c>
      <c r="N174" s="29">
        <v>3.0372854303705301</v>
      </c>
      <c r="O174" s="27" t="s">
        <v>1</v>
      </c>
      <c r="P174" s="27" t="s">
        <v>1</v>
      </c>
      <c r="Q174" s="29">
        <v>9342.11980315849</v>
      </c>
      <c r="R174" s="29">
        <v>320.47659312395501</v>
      </c>
      <c r="S174" s="80">
        <v>113.404709910756</v>
      </c>
      <c r="T174" s="80">
        <v>12.065200437206901</v>
      </c>
      <c r="U174" s="80">
        <v>65254.909271463599</v>
      </c>
      <c r="V174" s="80">
        <v>3597.22466163637</v>
      </c>
      <c r="W174" s="80">
        <v>3.2283584068717001E-2</v>
      </c>
      <c r="X174" s="80">
        <v>1.4921265999163999E-2</v>
      </c>
      <c r="Y174" s="80">
        <v>2254.19946107533</v>
      </c>
      <c r="Z174" s="80">
        <v>120.614254268197</v>
      </c>
      <c r="AA174" s="80">
        <v>2.8968561348422401</v>
      </c>
      <c r="AB174" s="80">
        <v>0.60706648670498398</v>
      </c>
      <c r="AC174" s="80">
        <v>5.4880813149312001E-2</v>
      </c>
      <c r="AD174" s="80">
        <v>3.3401510341381002E-2</v>
      </c>
      <c r="AE174" s="80">
        <v>0.35453452153495901</v>
      </c>
      <c r="AF174" s="80">
        <v>7.7503252816766996E-2</v>
      </c>
      <c r="AG174" s="29">
        <v>3.51583739940983</v>
      </c>
      <c r="AH174" s="29">
        <v>0.28269751683510802</v>
      </c>
      <c r="AI174" s="29">
        <v>891.63833131855904</v>
      </c>
      <c r="AJ174" s="29">
        <v>7.1535766315381801</v>
      </c>
      <c r="AK174" s="80">
        <v>166.97342802963499</v>
      </c>
      <c r="AL174" s="80">
        <v>1.2127851404924499</v>
      </c>
      <c r="AM174" s="80">
        <v>1.89446396538466</v>
      </c>
      <c r="AN174" s="80">
        <v>6.0651992628045999E-2</v>
      </c>
      <c r="AO174" s="80">
        <v>0.34862915354523899</v>
      </c>
      <c r="AP174" s="80">
        <v>1.2237190699174E-2</v>
      </c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D174" s="2"/>
    </row>
    <row r="175" spans="1:56" s="81" customFormat="1" ht="17.25" customHeight="1" x14ac:dyDescent="0.3">
      <c r="A175" s="79" t="s">
        <v>461</v>
      </c>
      <c r="B175" s="85" t="s">
        <v>101</v>
      </c>
      <c r="C175" s="82">
        <v>46.591834309825103</v>
      </c>
      <c r="D175" s="82">
        <v>1.62894996229265</v>
      </c>
      <c r="E175" s="82">
        <v>0.24095227759045201</v>
      </c>
      <c r="F175" s="82">
        <v>1.6569083152761999E-2</v>
      </c>
      <c r="G175" s="82">
        <v>0.29731334288132499</v>
      </c>
      <c r="H175" s="27" t="s">
        <v>1</v>
      </c>
      <c r="I175" s="27" t="s">
        <v>1</v>
      </c>
      <c r="J175" s="27" t="s">
        <v>1</v>
      </c>
      <c r="K175" s="27" t="s">
        <v>1</v>
      </c>
      <c r="L175" s="27" t="s">
        <v>1</v>
      </c>
      <c r="M175" s="29">
        <v>945.58778897920297</v>
      </c>
      <c r="N175" s="29">
        <v>18.156480324240501</v>
      </c>
      <c r="O175" s="27" t="s">
        <v>1</v>
      </c>
      <c r="P175" s="27" t="s">
        <v>1</v>
      </c>
      <c r="Q175" s="29">
        <v>32386.500858192499</v>
      </c>
      <c r="R175" s="29">
        <v>712.94772001647505</v>
      </c>
      <c r="S175" s="80">
        <v>594.16152109757195</v>
      </c>
      <c r="T175" s="80">
        <v>40.574968418769402</v>
      </c>
      <c r="U175" s="80">
        <v>119725.83279865699</v>
      </c>
      <c r="V175" s="80">
        <v>6530.7020586998196</v>
      </c>
      <c r="W175" s="80">
        <v>9.4106481663721001E-2</v>
      </c>
      <c r="X175" s="80">
        <v>2.4733175432028999E-2</v>
      </c>
      <c r="Y175" s="80">
        <v>2542.4228166566199</v>
      </c>
      <c r="Z175" s="80">
        <v>133.06826933958601</v>
      </c>
      <c r="AA175" s="80">
        <v>0.84777891570457697</v>
      </c>
      <c r="AB175" s="80">
        <v>0.31661523792729002</v>
      </c>
      <c r="AC175" s="80">
        <v>0.23815907117903601</v>
      </c>
      <c r="AD175" s="80">
        <v>6.7582805966541995E-2</v>
      </c>
      <c r="AE175" s="80">
        <v>0.50404251756857898</v>
      </c>
      <c r="AF175" s="80">
        <v>8.9688902523669997E-2</v>
      </c>
      <c r="AG175" s="29">
        <v>2.7665526353021099</v>
      </c>
      <c r="AH175" s="29">
        <v>0.226876681140361</v>
      </c>
      <c r="AI175" s="29">
        <v>525.68138510398296</v>
      </c>
      <c r="AJ175" s="29">
        <v>5.0497339365966099</v>
      </c>
      <c r="AK175" s="80">
        <v>124.88174670464301</v>
      </c>
      <c r="AL175" s="80">
        <v>1.1351462750830501</v>
      </c>
      <c r="AM175" s="80">
        <v>1.2041058165896901</v>
      </c>
      <c r="AN175" s="80">
        <v>4.2148032216271003E-2</v>
      </c>
      <c r="AO175" s="80">
        <v>8.1995343321806996E-2</v>
      </c>
      <c r="AP175" s="80">
        <v>4.8832354788959998E-3</v>
      </c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D175" s="2"/>
    </row>
    <row r="176" spans="1:56" s="81" customFormat="1" ht="17.25" customHeight="1" x14ac:dyDescent="0.3">
      <c r="A176" s="79" t="s">
        <v>462</v>
      </c>
      <c r="B176" s="85" t="s">
        <v>101</v>
      </c>
      <c r="C176" s="82">
        <v>45.045120876684003</v>
      </c>
      <c r="D176" s="82">
        <v>1.9443099411168301</v>
      </c>
      <c r="E176" s="82">
        <v>0.28470029647175399</v>
      </c>
      <c r="F176" s="82">
        <v>2.3950353927862999E-2</v>
      </c>
      <c r="G176" s="82">
        <v>0.152739704457444</v>
      </c>
      <c r="H176" s="27" t="s">
        <v>1</v>
      </c>
      <c r="I176" s="27" t="s">
        <v>1</v>
      </c>
      <c r="J176" s="27" t="s">
        <v>1</v>
      </c>
      <c r="K176" s="27" t="s">
        <v>1</v>
      </c>
      <c r="L176" s="27" t="s">
        <v>1</v>
      </c>
      <c r="M176" s="29">
        <v>986.04598286393195</v>
      </c>
      <c r="N176" s="29">
        <v>15.988394458354501</v>
      </c>
      <c r="O176" s="27" t="s">
        <v>1</v>
      </c>
      <c r="P176" s="27" t="s">
        <v>1</v>
      </c>
      <c r="Q176" s="29">
        <v>31097.176158529401</v>
      </c>
      <c r="R176" s="29">
        <v>736.71818794468504</v>
      </c>
      <c r="S176" s="80">
        <v>463.05144913021502</v>
      </c>
      <c r="T176" s="80">
        <v>36.418872264619999</v>
      </c>
      <c r="U176" s="80">
        <v>120491.596872065</v>
      </c>
      <c r="V176" s="80">
        <v>6512.5736488131397</v>
      </c>
      <c r="W176" s="80" t="s">
        <v>113</v>
      </c>
      <c r="X176" s="80">
        <v>3.3623704935530001E-3</v>
      </c>
      <c r="Y176" s="80">
        <v>2115.8874088832699</v>
      </c>
      <c r="Z176" s="80">
        <v>113.796472533705</v>
      </c>
      <c r="AA176" s="80">
        <v>0.891258483840354</v>
      </c>
      <c r="AB176" s="80">
        <v>0.33285152452736499</v>
      </c>
      <c r="AC176" s="80">
        <v>1.4094769289433999E-2</v>
      </c>
      <c r="AD176" s="80">
        <v>1.6832534901407001E-2</v>
      </c>
      <c r="AE176" s="80">
        <v>0.24105072876414901</v>
      </c>
      <c r="AF176" s="80">
        <v>6.3520897201524998E-2</v>
      </c>
      <c r="AG176" s="29">
        <v>2.7353566439744399</v>
      </c>
      <c r="AH176" s="29">
        <v>0.23522110320183601</v>
      </c>
      <c r="AI176" s="29">
        <v>356.82484547948098</v>
      </c>
      <c r="AJ176" s="29">
        <v>8.8093107141468696</v>
      </c>
      <c r="AK176" s="80">
        <v>82.663028473426294</v>
      </c>
      <c r="AL176" s="80">
        <v>2.0486042043863102</v>
      </c>
      <c r="AM176" s="80">
        <v>0.82598478255667496</v>
      </c>
      <c r="AN176" s="80">
        <v>3.5657469272316999E-2</v>
      </c>
      <c r="AO176" s="80">
        <v>6.6319591588122007E-2</v>
      </c>
      <c r="AP176" s="80">
        <v>4.7752051792889997E-3</v>
      </c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D176" s="2"/>
    </row>
    <row r="177" spans="1:56" s="81" customFormat="1" ht="17.25" customHeight="1" x14ac:dyDescent="0.3">
      <c r="A177" s="79" t="s">
        <v>463</v>
      </c>
      <c r="B177" s="85" t="s">
        <v>101</v>
      </c>
      <c r="C177" s="82">
        <v>24.681874937394799</v>
      </c>
      <c r="D177" s="82">
        <v>0.83455911955636697</v>
      </c>
      <c r="E177" s="82">
        <v>1.87101009852442</v>
      </c>
      <c r="F177" s="82">
        <v>7.4146824423421007E-2</v>
      </c>
      <c r="G177" s="82">
        <v>0.49132198821821998</v>
      </c>
      <c r="H177" s="27" t="s">
        <v>1</v>
      </c>
      <c r="I177" s="27" t="s">
        <v>1</v>
      </c>
      <c r="J177" s="27" t="s">
        <v>1</v>
      </c>
      <c r="K177" s="27" t="s">
        <v>1</v>
      </c>
      <c r="L177" s="27" t="s">
        <v>1</v>
      </c>
      <c r="M177" s="29">
        <v>6.6760047241007401</v>
      </c>
      <c r="N177" s="29">
        <v>0.46901681173674797</v>
      </c>
      <c r="O177" s="27" t="s">
        <v>1</v>
      </c>
      <c r="P177" s="27" t="s">
        <v>1</v>
      </c>
      <c r="Q177" s="29">
        <v>9725.5592116356293</v>
      </c>
      <c r="R177" s="29">
        <v>333.79007292298201</v>
      </c>
      <c r="S177" s="80">
        <v>172.09213474846101</v>
      </c>
      <c r="T177" s="80">
        <v>16.1998998039887</v>
      </c>
      <c r="U177" s="80">
        <v>63550.6415262382</v>
      </c>
      <c r="V177" s="80">
        <v>3442.6409736221999</v>
      </c>
      <c r="W177" s="80" t="s">
        <v>110</v>
      </c>
      <c r="X177" s="80">
        <v>2.440168973976E-3</v>
      </c>
      <c r="Y177" s="80">
        <v>1651.6310636912599</v>
      </c>
      <c r="Z177" s="80">
        <v>91.563179683599699</v>
      </c>
      <c r="AA177" s="80">
        <v>4.4875546454801496</v>
      </c>
      <c r="AB177" s="80">
        <v>0.76995521287966895</v>
      </c>
      <c r="AC177" s="80">
        <v>3.0284140195335998E-2</v>
      </c>
      <c r="AD177" s="80">
        <v>2.5142079910277001E-2</v>
      </c>
      <c r="AE177" s="80">
        <v>0.65351822060689702</v>
      </c>
      <c r="AF177" s="80">
        <v>0.106654391136175</v>
      </c>
      <c r="AG177" s="29">
        <v>5.1871948550857496</v>
      </c>
      <c r="AH177" s="29">
        <v>0.34739465120087498</v>
      </c>
      <c r="AI177" s="29">
        <v>432.23350829239303</v>
      </c>
      <c r="AJ177" s="29">
        <v>4.4520326502976202</v>
      </c>
      <c r="AK177" s="80">
        <v>77.090680116370294</v>
      </c>
      <c r="AL177" s="80">
        <v>0.91021631830637295</v>
      </c>
      <c r="AM177" s="80">
        <v>1.4063979004815701</v>
      </c>
      <c r="AN177" s="80">
        <v>5.2034176683150003E-2</v>
      </c>
      <c r="AO177" s="80">
        <v>0.73984396277761699</v>
      </c>
      <c r="AP177" s="80">
        <v>1.6342746407506999E-2</v>
      </c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D177" s="2"/>
    </row>
    <row r="178" spans="1:56" s="81" customFormat="1" ht="17.25" customHeight="1" x14ac:dyDescent="0.3">
      <c r="A178" s="79" t="s">
        <v>464</v>
      </c>
      <c r="B178" s="85" t="s">
        <v>101</v>
      </c>
      <c r="C178" s="82">
        <v>40.183864356429197</v>
      </c>
      <c r="D178" s="82">
        <v>0.72202837290793598</v>
      </c>
      <c r="E178" s="82">
        <v>0.62748247991003503</v>
      </c>
      <c r="F178" s="82">
        <v>1.6073387455878E-2</v>
      </c>
      <c r="G178" s="82">
        <v>0.34551516921988501</v>
      </c>
      <c r="H178" s="27" t="s">
        <v>1</v>
      </c>
      <c r="I178" s="27" t="s">
        <v>1</v>
      </c>
      <c r="J178" s="27" t="s">
        <v>1</v>
      </c>
      <c r="K178" s="27" t="s">
        <v>1</v>
      </c>
      <c r="L178" s="27" t="s">
        <v>1</v>
      </c>
      <c r="M178" s="29">
        <v>5.5801190041302799</v>
      </c>
      <c r="N178" s="29">
        <v>0.35507184010259901</v>
      </c>
      <c r="O178" s="27" t="s">
        <v>1</v>
      </c>
      <c r="P178" s="27" t="s">
        <v>1</v>
      </c>
      <c r="Q178" s="29">
        <v>10804.7216969415</v>
      </c>
      <c r="R178" s="29">
        <v>355.15140965227499</v>
      </c>
      <c r="S178" s="80">
        <v>218.81041858794899</v>
      </c>
      <c r="T178" s="80">
        <v>18.851898809618401</v>
      </c>
      <c r="U178" s="80">
        <v>56396.541449657299</v>
      </c>
      <c r="V178" s="80">
        <v>3138.8809783931702</v>
      </c>
      <c r="W178" s="80">
        <v>4.097543023193E-3</v>
      </c>
      <c r="X178" s="80">
        <v>5.0282037533680001E-3</v>
      </c>
      <c r="Y178" s="80">
        <v>2982.2577666656698</v>
      </c>
      <c r="Z178" s="80">
        <v>158.390276281165</v>
      </c>
      <c r="AA178" s="80">
        <v>4.4676266604189303</v>
      </c>
      <c r="AB178" s="80">
        <v>0.71843738446217198</v>
      </c>
      <c r="AC178" s="80">
        <v>2.1824160391371E-2</v>
      </c>
      <c r="AD178" s="80">
        <v>1.9913888705664001E-2</v>
      </c>
      <c r="AE178" s="80">
        <v>0.92348740529362106</v>
      </c>
      <c r="AF178" s="80">
        <v>0.11839293143627901</v>
      </c>
      <c r="AG178" s="29">
        <v>5.8059574456106597</v>
      </c>
      <c r="AH178" s="29">
        <v>0.326324697705419</v>
      </c>
      <c r="AI178" s="29">
        <v>1916.65282233888</v>
      </c>
      <c r="AJ178" s="29">
        <v>25.228239560321899</v>
      </c>
      <c r="AK178" s="80">
        <v>403.73090681391102</v>
      </c>
      <c r="AL178" s="80">
        <v>4.7804991466724198</v>
      </c>
      <c r="AM178" s="80">
        <v>4.5143456814337997</v>
      </c>
      <c r="AN178" s="80">
        <v>8.1963354416355994E-2</v>
      </c>
      <c r="AO178" s="80">
        <v>0.79934765871546998</v>
      </c>
      <c r="AP178" s="80">
        <v>1.7843024835090999E-2</v>
      </c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D178" s="2"/>
    </row>
    <row r="179" spans="1:56" s="81" customFormat="1" ht="17.25" customHeight="1" x14ac:dyDescent="0.3">
      <c r="A179" s="79" t="s">
        <v>465</v>
      </c>
      <c r="B179" s="85" t="s">
        <v>101</v>
      </c>
      <c r="C179" s="82">
        <v>41.1144562987282</v>
      </c>
      <c r="D179" s="82">
        <v>0.75542813790944896</v>
      </c>
      <c r="E179" s="82">
        <v>0.61740874992935602</v>
      </c>
      <c r="F179" s="82">
        <v>1.7170293422353999E-2</v>
      </c>
      <c r="G179" s="82">
        <v>0.46409777795287599</v>
      </c>
      <c r="H179" s="27" t="s">
        <v>1</v>
      </c>
      <c r="I179" s="27" t="s">
        <v>1</v>
      </c>
      <c r="J179" s="27" t="s">
        <v>1</v>
      </c>
      <c r="K179" s="27" t="s">
        <v>1</v>
      </c>
      <c r="L179" s="27" t="s">
        <v>1</v>
      </c>
      <c r="M179" s="29">
        <v>6.5149045308775104</v>
      </c>
      <c r="N179" s="29">
        <v>0.49715455667175101</v>
      </c>
      <c r="O179" s="27" t="s">
        <v>1</v>
      </c>
      <c r="P179" s="27" t="s">
        <v>1</v>
      </c>
      <c r="Q179" s="29">
        <v>10903.691247906099</v>
      </c>
      <c r="R179" s="29">
        <v>379.83340694571899</v>
      </c>
      <c r="S179" s="80">
        <v>214.39813064811099</v>
      </c>
      <c r="T179" s="80">
        <v>18.816175872038901</v>
      </c>
      <c r="U179" s="80">
        <v>57914.286479246002</v>
      </c>
      <c r="V179" s="80">
        <v>3184.74853559232</v>
      </c>
      <c r="W179" s="80">
        <v>6.2366054929840001E-3</v>
      </c>
      <c r="X179" s="80">
        <v>6.3735892696219999E-3</v>
      </c>
      <c r="Y179" s="80">
        <v>2983.7440395640801</v>
      </c>
      <c r="Z179" s="80">
        <v>155.480992392079</v>
      </c>
      <c r="AA179" s="80">
        <v>4.7467547741233398</v>
      </c>
      <c r="AB179" s="80">
        <v>0.76102589398372</v>
      </c>
      <c r="AC179" s="80">
        <v>3.7414441729120999E-2</v>
      </c>
      <c r="AD179" s="80">
        <v>2.6788712474241999E-2</v>
      </c>
      <c r="AE179" s="80">
        <v>0.89457451112185105</v>
      </c>
      <c r="AF179" s="80">
        <v>0.119655348242506</v>
      </c>
      <c r="AG179" s="29">
        <v>5.9843102244314004</v>
      </c>
      <c r="AH179" s="29">
        <v>0.33985829676512203</v>
      </c>
      <c r="AI179" s="29">
        <v>1945.3195137214</v>
      </c>
      <c r="AJ179" s="29">
        <v>17.184556094106298</v>
      </c>
      <c r="AK179" s="80">
        <v>414.86692000520497</v>
      </c>
      <c r="AL179" s="80">
        <v>3.6621643743171099</v>
      </c>
      <c r="AM179" s="80">
        <v>4.5389071081661196</v>
      </c>
      <c r="AN179" s="80">
        <v>8.7398366073352995E-2</v>
      </c>
      <c r="AO179" s="80">
        <v>0.78906613397242997</v>
      </c>
      <c r="AP179" s="80">
        <v>1.7997334663062001E-2</v>
      </c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D179" s="2"/>
    </row>
    <row r="180" spans="1:56" s="81" customFormat="1" ht="17.25" customHeight="1" x14ac:dyDescent="0.3">
      <c r="A180" s="79" t="s">
        <v>466</v>
      </c>
      <c r="B180" s="85" t="s">
        <v>101</v>
      </c>
      <c r="C180" s="82">
        <v>41.934484433253601</v>
      </c>
      <c r="D180" s="82">
        <v>0.80478419769105403</v>
      </c>
      <c r="E180" s="82">
        <v>0.59183926676299803</v>
      </c>
      <c r="F180" s="82">
        <v>1.6966026121691999E-2</v>
      </c>
      <c r="G180" s="82">
        <v>0.46424965667053802</v>
      </c>
      <c r="H180" s="27" t="s">
        <v>1</v>
      </c>
      <c r="I180" s="27" t="s">
        <v>1</v>
      </c>
      <c r="J180" s="27" t="s">
        <v>1</v>
      </c>
      <c r="K180" s="27" t="s">
        <v>1</v>
      </c>
      <c r="L180" s="27" t="s">
        <v>1</v>
      </c>
      <c r="M180" s="29">
        <v>5.9634255958361502</v>
      </c>
      <c r="N180" s="29">
        <v>0.45519737812133798</v>
      </c>
      <c r="O180" s="27" t="s">
        <v>1</v>
      </c>
      <c r="P180" s="27" t="s">
        <v>1</v>
      </c>
      <c r="Q180" s="29">
        <v>10834.978031348101</v>
      </c>
      <c r="R180" s="29">
        <v>362.583237644988</v>
      </c>
      <c r="S180" s="80">
        <v>219.434454293757</v>
      </c>
      <c r="T180" s="80">
        <v>20.536875708840999</v>
      </c>
      <c r="U180" s="80">
        <v>58464.369959593103</v>
      </c>
      <c r="V180" s="80">
        <v>3159.8268284885298</v>
      </c>
      <c r="W180" s="80">
        <v>6.5587251613834996E-2</v>
      </c>
      <c r="X180" s="80">
        <v>2.1336132957088E-2</v>
      </c>
      <c r="Y180" s="80">
        <v>2942.1168950292899</v>
      </c>
      <c r="Z180" s="80">
        <v>154.68451398973599</v>
      </c>
      <c r="AA180" s="80">
        <v>4.8033607795697302</v>
      </c>
      <c r="AB180" s="80">
        <v>0.78935675983007603</v>
      </c>
      <c r="AC180" s="80">
        <v>2.9620484985217001E-2</v>
      </c>
      <c r="AD180" s="80">
        <v>2.4589898699220999E-2</v>
      </c>
      <c r="AE180" s="80">
        <v>0.77804225938772498</v>
      </c>
      <c r="AF180" s="80">
        <v>0.115047573063583</v>
      </c>
      <c r="AG180" s="29">
        <v>5.6634937410430801</v>
      </c>
      <c r="AH180" s="29">
        <v>0.34000775585967402</v>
      </c>
      <c r="AI180" s="29">
        <v>1928.3532389136301</v>
      </c>
      <c r="AJ180" s="29">
        <v>14.704245515888401</v>
      </c>
      <c r="AK180" s="80">
        <v>410.89949836189902</v>
      </c>
      <c r="AL180" s="80">
        <v>2.9845036526450599</v>
      </c>
      <c r="AM180" s="80">
        <v>4.4034584847905798</v>
      </c>
      <c r="AN180" s="80">
        <v>8.9609974153997005E-2</v>
      </c>
      <c r="AO180" s="80">
        <v>0.73495294699730696</v>
      </c>
      <c r="AP180" s="80">
        <v>1.9140847353299999E-2</v>
      </c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D180" s="2"/>
    </row>
    <row r="181" spans="1:56" s="81" customFormat="1" ht="17.25" customHeight="1" x14ac:dyDescent="0.3">
      <c r="A181" s="79" t="s">
        <v>467</v>
      </c>
      <c r="B181" s="85" t="s">
        <v>101</v>
      </c>
      <c r="C181" s="82">
        <v>41.450866564149699</v>
      </c>
      <c r="D181" s="82">
        <v>0.76459740864082604</v>
      </c>
      <c r="E181" s="82">
        <v>0.55685137871886004</v>
      </c>
      <c r="F181" s="82">
        <v>1.5146447040233E-2</v>
      </c>
      <c r="G181" s="82">
        <v>0.56799014598726205</v>
      </c>
      <c r="H181" s="27" t="s">
        <v>1</v>
      </c>
      <c r="I181" s="27" t="s">
        <v>1</v>
      </c>
      <c r="J181" s="27" t="s">
        <v>1</v>
      </c>
      <c r="K181" s="27" t="s">
        <v>1</v>
      </c>
      <c r="L181" s="27" t="s">
        <v>1</v>
      </c>
      <c r="M181" s="29">
        <v>9.2546638897825009</v>
      </c>
      <c r="N181" s="29">
        <v>6.0422279547700102</v>
      </c>
      <c r="O181" s="27" t="s">
        <v>1</v>
      </c>
      <c r="P181" s="27" t="s">
        <v>1</v>
      </c>
      <c r="Q181" s="29">
        <v>11173.959722845801</v>
      </c>
      <c r="R181" s="29">
        <v>390.06266070168698</v>
      </c>
      <c r="S181" s="80">
        <v>209.59817919555201</v>
      </c>
      <c r="T181" s="80">
        <v>19.134725078694601</v>
      </c>
      <c r="U181" s="80">
        <v>59221.895991732097</v>
      </c>
      <c r="V181" s="80">
        <v>3214.0376489469299</v>
      </c>
      <c r="W181" s="80" t="s">
        <v>110</v>
      </c>
      <c r="X181" s="80">
        <v>3.7854935318499998E-3</v>
      </c>
      <c r="Y181" s="80">
        <v>3089.5927453709701</v>
      </c>
      <c r="Z181" s="80">
        <v>163.31917349449401</v>
      </c>
      <c r="AA181" s="80">
        <v>3.4078893638288901</v>
      </c>
      <c r="AB181" s="80">
        <v>0.66975800729285895</v>
      </c>
      <c r="AC181" s="80">
        <v>3.0111839385158001E-2</v>
      </c>
      <c r="AD181" s="80">
        <v>2.4989977564889999E-2</v>
      </c>
      <c r="AE181" s="80">
        <v>0.78860741048588101</v>
      </c>
      <c r="AF181" s="80">
        <v>0.11592177017828401</v>
      </c>
      <c r="AG181" s="29">
        <v>5.5528991053336503</v>
      </c>
      <c r="AH181" s="29">
        <v>0.38590189121303398</v>
      </c>
      <c r="AI181" s="29">
        <v>2021.0570916474301</v>
      </c>
      <c r="AJ181" s="29">
        <v>19.897653263843399</v>
      </c>
      <c r="AK181" s="80">
        <v>435.37366674701701</v>
      </c>
      <c r="AL181" s="80">
        <v>3.8159776296652899</v>
      </c>
      <c r="AM181" s="80">
        <v>4.7279118575846999</v>
      </c>
      <c r="AN181" s="80">
        <v>9.5172816572884997E-2</v>
      </c>
      <c r="AO181" s="80">
        <v>0.74123302443124395</v>
      </c>
      <c r="AP181" s="80">
        <v>1.5723260714330001E-2</v>
      </c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D181" s="2"/>
    </row>
    <row r="182" spans="1:56" s="81" customFormat="1" ht="17.25" customHeight="1" x14ac:dyDescent="0.3">
      <c r="A182" s="79" t="s">
        <v>468</v>
      </c>
      <c r="B182" s="85" t="s">
        <v>101</v>
      </c>
      <c r="C182" s="82">
        <v>41.215396826501603</v>
      </c>
      <c r="D182" s="82">
        <v>0.73909023675446595</v>
      </c>
      <c r="E182" s="82">
        <v>0.55650098893125799</v>
      </c>
      <c r="F182" s="82">
        <v>1.4694844572807E-2</v>
      </c>
      <c r="G182" s="82">
        <v>0.32042205764743098</v>
      </c>
      <c r="H182" s="27" t="s">
        <v>1</v>
      </c>
      <c r="I182" s="27" t="s">
        <v>1</v>
      </c>
      <c r="J182" s="27" t="s">
        <v>1</v>
      </c>
      <c r="K182" s="27" t="s">
        <v>1</v>
      </c>
      <c r="L182" s="27" t="s">
        <v>1</v>
      </c>
      <c r="M182" s="29">
        <v>12.8972425772562</v>
      </c>
      <c r="N182" s="29">
        <v>0.83260252568463999</v>
      </c>
      <c r="O182" s="27" t="s">
        <v>1</v>
      </c>
      <c r="P182" s="27" t="s">
        <v>1</v>
      </c>
      <c r="Q182" s="29">
        <v>10723.9363368288</v>
      </c>
      <c r="R182" s="29">
        <v>388.93900149802897</v>
      </c>
      <c r="S182" s="80">
        <v>196.93394921849401</v>
      </c>
      <c r="T182" s="80">
        <v>18.277949763241899</v>
      </c>
      <c r="U182" s="80">
        <v>59554.813967957198</v>
      </c>
      <c r="V182" s="80">
        <v>3265.9713955933098</v>
      </c>
      <c r="W182" s="80">
        <v>2.4881352543921001E-2</v>
      </c>
      <c r="X182" s="80">
        <v>1.2747587436455E-2</v>
      </c>
      <c r="Y182" s="80">
        <v>3022.1719897867802</v>
      </c>
      <c r="Z182" s="80">
        <v>158.077561986273</v>
      </c>
      <c r="AA182" s="80">
        <v>3.9314746777688501</v>
      </c>
      <c r="AB182" s="80">
        <v>0.69159406068483198</v>
      </c>
      <c r="AC182" s="80">
        <v>7.5902808630940996E-2</v>
      </c>
      <c r="AD182" s="80">
        <v>3.8199443695342998E-2</v>
      </c>
      <c r="AE182" s="80">
        <v>0.95509125641287695</v>
      </c>
      <c r="AF182" s="80">
        <v>0.123708065832518</v>
      </c>
      <c r="AG182" s="29">
        <v>6.2507309412074203</v>
      </c>
      <c r="AH182" s="29">
        <v>0.36293165342283401</v>
      </c>
      <c r="AI182" s="29">
        <v>2035.25576583457</v>
      </c>
      <c r="AJ182" s="29">
        <v>18.3869307505249</v>
      </c>
      <c r="AK182" s="80">
        <v>437.89700189643298</v>
      </c>
      <c r="AL182" s="80">
        <v>3.7019038054839402</v>
      </c>
      <c r="AM182" s="80">
        <v>4.7781564857359298</v>
      </c>
      <c r="AN182" s="80">
        <v>8.5877347333547002E-2</v>
      </c>
      <c r="AO182" s="80">
        <v>0.74838190238794999</v>
      </c>
      <c r="AP182" s="80">
        <v>1.7447710191257002E-2</v>
      </c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D182" s="2"/>
    </row>
    <row r="183" spans="1:56" s="81" customFormat="1" ht="17.25" customHeight="1" x14ac:dyDescent="0.3">
      <c r="A183" s="79" t="s">
        <v>469</v>
      </c>
      <c r="B183" s="85" t="s">
        <v>101</v>
      </c>
      <c r="C183" s="82">
        <v>41.627477958873797</v>
      </c>
      <c r="D183" s="82">
        <v>0.74774399269373504</v>
      </c>
      <c r="E183" s="82">
        <v>0.57005843318988403</v>
      </c>
      <c r="F183" s="82">
        <v>1.4980871473688E-2</v>
      </c>
      <c r="G183" s="82">
        <v>0.286477422613031</v>
      </c>
      <c r="H183" s="27" t="s">
        <v>1</v>
      </c>
      <c r="I183" s="27" t="s">
        <v>1</v>
      </c>
      <c r="J183" s="27" t="s">
        <v>1</v>
      </c>
      <c r="K183" s="27" t="s">
        <v>1</v>
      </c>
      <c r="L183" s="27" t="s">
        <v>1</v>
      </c>
      <c r="M183" s="29">
        <v>7.1019867970931099</v>
      </c>
      <c r="N183" s="29">
        <v>0.43524731195258198</v>
      </c>
      <c r="O183" s="27" t="s">
        <v>1</v>
      </c>
      <c r="P183" s="27" t="s">
        <v>1</v>
      </c>
      <c r="Q183" s="29">
        <v>10413.078611093801</v>
      </c>
      <c r="R183" s="29">
        <v>357.06052037103399</v>
      </c>
      <c r="S183" s="80">
        <v>208.845401612118</v>
      </c>
      <c r="T183" s="80">
        <v>18.065641290927701</v>
      </c>
      <c r="U183" s="80">
        <v>57711.682481269701</v>
      </c>
      <c r="V183" s="80">
        <v>3386.024555124</v>
      </c>
      <c r="W183" s="80">
        <v>0.45210410577723498</v>
      </c>
      <c r="X183" s="80">
        <v>5.2770026881312999E-2</v>
      </c>
      <c r="Y183" s="80">
        <v>2965.4073267184699</v>
      </c>
      <c r="Z183" s="80">
        <v>159.448715801102</v>
      </c>
      <c r="AA183" s="80">
        <v>4.2380379407986304</v>
      </c>
      <c r="AB183" s="80">
        <v>0.69645566402096004</v>
      </c>
      <c r="AC183" s="80">
        <v>6.2090684101773E-2</v>
      </c>
      <c r="AD183" s="80">
        <v>3.3433111436693003E-2</v>
      </c>
      <c r="AE183" s="80">
        <v>0.897716969544745</v>
      </c>
      <c r="AF183" s="80">
        <v>0.116036263271908</v>
      </c>
      <c r="AG183" s="29">
        <v>5.9525521127834402</v>
      </c>
      <c r="AH183" s="29">
        <v>0.34490226057030599</v>
      </c>
      <c r="AI183" s="29">
        <v>1950.7983478876099</v>
      </c>
      <c r="AJ183" s="29">
        <v>32.768173491950101</v>
      </c>
      <c r="AK183" s="80">
        <v>411.65048579195002</v>
      </c>
      <c r="AL183" s="80">
        <v>6.4369270064578403</v>
      </c>
      <c r="AM183" s="80">
        <v>4.4474416642837298</v>
      </c>
      <c r="AN183" s="80">
        <v>0.10082392860485399</v>
      </c>
      <c r="AO183" s="80">
        <v>0.71393224778925501</v>
      </c>
      <c r="AP183" s="80">
        <v>1.7463689393170001E-2</v>
      </c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D183" s="2"/>
    </row>
    <row r="184" spans="1:56" s="81" customFormat="1" ht="17.25" customHeight="1" x14ac:dyDescent="0.3">
      <c r="A184" s="79" t="s">
        <v>470</v>
      </c>
      <c r="B184" s="85" t="s">
        <v>101</v>
      </c>
      <c r="C184" s="82">
        <v>41.436758849828898</v>
      </c>
      <c r="D184" s="82">
        <v>0.72941432188979205</v>
      </c>
      <c r="E184" s="82">
        <v>0.57931477778775198</v>
      </c>
      <c r="F184" s="82">
        <v>1.5111249037192E-2</v>
      </c>
      <c r="G184" s="82">
        <v>0.43614794330036899</v>
      </c>
      <c r="H184" s="27" t="s">
        <v>1</v>
      </c>
      <c r="I184" s="27" t="s">
        <v>1</v>
      </c>
      <c r="J184" s="27" t="s">
        <v>1</v>
      </c>
      <c r="K184" s="27" t="s">
        <v>1</v>
      </c>
      <c r="L184" s="27" t="s">
        <v>1</v>
      </c>
      <c r="M184" s="29">
        <v>6.2441171905758104</v>
      </c>
      <c r="N184" s="29">
        <v>0.431694030293862</v>
      </c>
      <c r="O184" s="27" t="s">
        <v>1</v>
      </c>
      <c r="P184" s="27" t="s">
        <v>1</v>
      </c>
      <c r="Q184" s="29">
        <v>10837.001567404801</v>
      </c>
      <c r="R184" s="29">
        <v>346.71687809619499</v>
      </c>
      <c r="S184" s="80">
        <v>215.00163482216001</v>
      </c>
      <c r="T184" s="80">
        <v>18.886259434474599</v>
      </c>
      <c r="U184" s="80">
        <v>57206.746012289303</v>
      </c>
      <c r="V184" s="80">
        <v>3219.3264617312898</v>
      </c>
      <c r="W184" s="80">
        <v>0.37307848776375602</v>
      </c>
      <c r="X184" s="80">
        <v>4.7742615933007999E-2</v>
      </c>
      <c r="Y184" s="80">
        <v>2996.1548029241299</v>
      </c>
      <c r="Z184" s="80">
        <v>161.598470418235</v>
      </c>
      <c r="AA184" s="80">
        <v>4.18222884385216</v>
      </c>
      <c r="AB184" s="80">
        <v>0.689474378302119</v>
      </c>
      <c r="AC184" s="80">
        <v>3.4857074659170997E-2</v>
      </c>
      <c r="AD184" s="80">
        <v>2.4956523634124001E-2</v>
      </c>
      <c r="AE184" s="80">
        <v>0.81008458295472296</v>
      </c>
      <c r="AF184" s="80">
        <v>0.10977507551935201</v>
      </c>
      <c r="AG184" s="29">
        <v>5.8780489913470797</v>
      </c>
      <c r="AH184" s="29">
        <v>0.341414603735605</v>
      </c>
      <c r="AI184" s="29">
        <v>2011.3079165732399</v>
      </c>
      <c r="AJ184" s="29">
        <v>23.560133347091401</v>
      </c>
      <c r="AK184" s="80">
        <v>424.23267306453698</v>
      </c>
      <c r="AL184" s="80">
        <v>4.4799398878628702</v>
      </c>
      <c r="AM184" s="80">
        <v>4.6014832744492802</v>
      </c>
      <c r="AN184" s="80">
        <v>8.4346880144786002E-2</v>
      </c>
      <c r="AO184" s="80">
        <v>0.75046772537767903</v>
      </c>
      <c r="AP184" s="80">
        <v>1.6571266031784E-2</v>
      </c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D184" s="2"/>
    </row>
    <row r="185" spans="1:56" s="81" customFormat="1" ht="17.25" customHeight="1" x14ac:dyDescent="0.3">
      <c r="A185" s="79" t="s">
        <v>471</v>
      </c>
      <c r="B185" s="85" t="s">
        <v>101</v>
      </c>
      <c r="C185" s="82">
        <v>41.705323841761903</v>
      </c>
      <c r="D185" s="82">
        <v>0.81019221333849201</v>
      </c>
      <c r="E185" s="82">
        <v>0.60419704088921899</v>
      </c>
      <c r="F185" s="82">
        <v>1.6955019151952001E-2</v>
      </c>
      <c r="G185" s="82">
        <v>0.137227967284067</v>
      </c>
      <c r="H185" s="27" t="s">
        <v>1</v>
      </c>
      <c r="I185" s="27" t="s">
        <v>1</v>
      </c>
      <c r="J185" s="27" t="s">
        <v>1</v>
      </c>
      <c r="K185" s="27" t="s">
        <v>1</v>
      </c>
      <c r="L185" s="27" t="s">
        <v>1</v>
      </c>
      <c r="M185" s="29">
        <v>10.997451133398901</v>
      </c>
      <c r="N185" s="29">
        <v>1.65255892274747</v>
      </c>
      <c r="O185" s="27" t="s">
        <v>1</v>
      </c>
      <c r="P185" s="27" t="s">
        <v>1</v>
      </c>
      <c r="Q185" s="29">
        <v>10536.5579171885</v>
      </c>
      <c r="R185" s="29">
        <v>353.99709218912602</v>
      </c>
      <c r="S185" s="80">
        <v>204.193846718874</v>
      </c>
      <c r="T185" s="80">
        <v>18.0121166598197</v>
      </c>
      <c r="U185" s="80">
        <v>57772.101888160701</v>
      </c>
      <c r="V185" s="80">
        <v>3123.8426846822499</v>
      </c>
      <c r="W185" s="80">
        <v>1.2282494265330001E-2</v>
      </c>
      <c r="X185" s="80">
        <v>9.2857572352830001E-3</v>
      </c>
      <c r="Y185" s="80">
        <v>2903.2298759227501</v>
      </c>
      <c r="Z185" s="80">
        <v>150.85702856542599</v>
      </c>
      <c r="AA185" s="80">
        <v>4.7388406383828503</v>
      </c>
      <c r="AB185" s="80">
        <v>0.78882391604619195</v>
      </c>
      <c r="AC185" s="80">
        <v>9.1866885186713002E-2</v>
      </c>
      <c r="AD185" s="80">
        <v>4.3561027631084E-2</v>
      </c>
      <c r="AE185" s="80">
        <v>0.89268604747480695</v>
      </c>
      <c r="AF185" s="80">
        <v>0.123816581274333</v>
      </c>
      <c r="AG185" s="29">
        <v>6.0494151850780504</v>
      </c>
      <c r="AH185" s="29">
        <v>0.353380690590888</v>
      </c>
      <c r="AI185" s="29">
        <v>1881.4405755095599</v>
      </c>
      <c r="AJ185" s="29">
        <v>14.346523026783499</v>
      </c>
      <c r="AK185" s="80">
        <v>400.07003889084899</v>
      </c>
      <c r="AL185" s="80">
        <v>2.9058455830285999</v>
      </c>
      <c r="AM185" s="80">
        <v>4.3158925660625904</v>
      </c>
      <c r="AN185" s="80">
        <v>8.3983095335845998E-2</v>
      </c>
      <c r="AO185" s="80">
        <v>0.73460449657393101</v>
      </c>
      <c r="AP185" s="80">
        <v>1.5765929554320001E-2</v>
      </c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D185" s="2"/>
    </row>
    <row r="186" spans="1:56" s="81" customFormat="1" ht="17.25" customHeight="1" x14ac:dyDescent="0.3">
      <c r="A186" s="79" t="s">
        <v>472</v>
      </c>
      <c r="B186" s="85" t="s">
        <v>101</v>
      </c>
      <c r="C186" s="82">
        <v>41.130996287776803</v>
      </c>
      <c r="D186" s="82">
        <v>0.76470920887419203</v>
      </c>
      <c r="E186" s="82">
        <v>0.58025047261964102</v>
      </c>
      <c r="F186" s="82">
        <v>1.5916137565432E-2</v>
      </c>
      <c r="G186" s="82">
        <v>0.55102034935182798</v>
      </c>
      <c r="H186" s="27" t="s">
        <v>1</v>
      </c>
      <c r="I186" s="27" t="s">
        <v>1</v>
      </c>
      <c r="J186" s="27" t="s">
        <v>1</v>
      </c>
      <c r="K186" s="27" t="s">
        <v>1</v>
      </c>
      <c r="L186" s="27" t="s">
        <v>1</v>
      </c>
      <c r="M186" s="29">
        <v>6.7379424805425696</v>
      </c>
      <c r="N186" s="29">
        <v>0.41270966217460697</v>
      </c>
      <c r="O186" s="27" t="s">
        <v>1</v>
      </c>
      <c r="P186" s="27" t="s">
        <v>1</v>
      </c>
      <c r="Q186" s="29">
        <v>10690.3954532057</v>
      </c>
      <c r="R186" s="29">
        <v>369.02563721071999</v>
      </c>
      <c r="S186" s="80">
        <v>202.090085932557</v>
      </c>
      <c r="T186" s="80">
        <v>18.235813748693101</v>
      </c>
      <c r="U186" s="80">
        <v>58625.071480413302</v>
      </c>
      <c r="V186" s="80">
        <v>3182.3551504746802</v>
      </c>
      <c r="W186" s="80">
        <v>4.8626099329310002E-3</v>
      </c>
      <c r="X186" s="80">
        <v>5.780991628749E-3</v>
      </c>
      <c r="Y186" s="80">
        <v>3061.2218223782902</v>
      </c>
      <c r="Z186" s="80">
        <v>159.225823875906</v>
      </c>
      <c r="AA186" s="80">
        <v>5.1397097543828902</v>
      </c>
      <c r="AB186" s="80">
        <v>0.81429801205809105</v>
      </c>
      <c r="AC186" s="80">
        <v>4.9523258346557998E-2</v>
      </c>
      <c r="AD186" s="80">
        <v>3.1636301464083999E-2</v>
      </c>
      <c r="AE186" s="80">
        <v>0.88156417018966404</v>
      </c>
      <c r="AF186" s="80">
        <v>0.121695506950404</v>
      </c>
      <c r="AG186" s="29">
        <v>5.65542594988014</v>
      </c>
      <c r="AH186" s="29">
        <v>0.33738665895544301</v>
      </c>
      <c r="AI186" s="29">
        <v>1980.2861908719899</v>
      </c>
      <c r="AJ186" s="29">
        <v>18.313942138698099</v>
      </c>
      <c r="AK186" s="80">
        <v>423.00112515765198</v>
      </c>
      <c r="AL186" s="80">
        <v>3.7137931973866798</v>
      </c>
      <c r="AM186" s="80">
        <v>4.6254286453419997</v>
      </c>
      <c r="AN186" s="80">
        <v>9.4885158915880993E-2</v>
      </c>
      <c r="AO186" s="80">
        <v>0.755788832570784</v>
      </c>
      <c r="AP186" s="80">
        <v>1.6896634576822001E-2</v>
      </c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D186" s="2"/>
    </row>
    <row r="187" spans="1:56" s="81" customFormat="1" ht="17.25" customHeight="1" x14ac:dyDescent="0.3">
      <c r="A187" s="79" t="s">
        <v>473</v>
      </c>
      <c r="B187" s="85" t="s">
        <v>101</v>
      </c>
      <c r="C187" s="82">
        <v>41.484858141285599</v>
      </c>
      <c r="D187" s="82">
        <v>0.79190286767595697</v>
      </c>
      <c r="E187" s="82">
        <v>0.59873595123387602</v>
      </c>
      <c r="F187" s="82">
        <v>1.6550640141229998E-2</v>
      </c>
      <c r="G187" s="82">
        <v>0.50203787010859402</v>
      </c>
      <c r="H187" s="27" t="s">
        <v>1</v>
      </c>
      <c r="I187" s="27" t="s">
        <v>1</v>
      </c>
      <c r="J187" s="27" t="s">
        <v>1</v>
      </c>
      <c r="K187" s="27" t="s">
        <v>1</v>
      </c>
      <c r="L187" s="27" t="s">
        <v>1</v>
      </c>
      <c r="M187" s="80">
        <v>5.9762902710611803</v>
      </c>
      <c r="N187" s="80">
        <v>0.39737663319644301</v>
      </c>
      <c r="O187" s="27" t="s">
        <v>1</v>
      </c>
      <c r="P187" s="27" t="s">
        <v>1</v>
      </c>
      <c r="Q187" s="80">
        <v>11005.968138897601</v>
      </c>
      <c r="R187" s="80">
        <v>361.21379359455301</v>
      </c>
      <c r="S187" s="80">
        <v>205.53892603072899</v>
      </c>
      <c r="T187" s="80">
        <v>19.268113726683399</v>
      </c>
      <c r="U187" s="80">
        <v>58679.4454146266</v>
      </c>
      <c r="V187" s="80">
        <v>3174.8805850486101</v>
      </c>
      <c r="W187" s="80">
        <v>6.7431719024150004E-3</v>
      </c>
      <c r="X187" s="80">
        <v>6.8912821451979998E-3</v>
      </c>
      <c r="Y187" s="80">
        <v>3011.9070260378999</v>
      </c>
      <c r="Z187" s="80">
        <v>158.12542074695199</v>
      </c>
      <c r="AA187" s="80">
        <v>4.1173167943670297</v>
      </c>
      <c r="AB187" s="80">
        <v>0.73514408404664999</v>
      </c>
      <c r="AC187" s="80">
        <v>3.0040443810722999E-2</v>
      </c>
      <c r="AD187" s="80">
        <v>2.4935998429994E-2</v>
      </c>
      <c r="AE187" s="80">
        <v>0.73864929158053505</v>
      </c>
      <c r="AF187" s="80">
        <v>0.111927944660325</v>
      </c>
      <c r="AG187" s="80">
        <v>6.2879460140250298</v>
      </c>
      <c r="AH187" s="80">
        <v>0.36091867883446499</v>
      </c>
      <c r="AI187" s="80">
        <v>1939.5036115759799</v>
      </c>
      <c r="AJ187" s="80">
        <v>14.789270299684301</v>
      </c>
      <c r="AK187" s="80">
        <v>412.785675080347</v>
      </c>
      <c r="AL187" s="80">
        <v>2.9982035995376299</v>
      </c>
      <c r="AM187" s="80">
        <v>4.4740755059108102</v>
      </c>
      <c r="AN187" s="80">
        <v>8.5571502225679996E-2</v>
      </c>
      <c r="AO187" s="80">
        <v>0.75390107768984704</v>
      </c>
      <c r="AP187" s="80">
        <v>1.7581237531018999E-2</v>
      </c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D187" s="2"/>
    </row>
    <row r="188" spans="1:56" s="81" customFormat="1" ht="17.25" customHeight="1" x14ac:dyDescent="0.3">
      <c r="A188" s="79" t="s">
        <v>474</v>
      </c>
      <c r="B188" s="85" t="s">
        <v>101</v>
      </c>
      <c r="C188" s="82">
        <v>40.992377027784499</v>
      </c>
      <c r="D188" s="82">
        <v>0.73757595811967502</v>
      </c>
      <c r="E188" s="82">
        <v>0.58258352320852302</v>
      </c>
      <c r="F188" s="82">
        <v>1.5248168107933001E-2</v>
      </c>
      <c r="G188" s="82">
        <v>0.48458874017521902</v>
      </c>
      <c r="H188" s="27" t="s">
        <v>1</v>
      </c>
      <c r="I188" s="27" t="s">
        <v>1</v>
      </c>
      <c r="J188" s="27" t="s">
        <v>1</v>
      </c>
      <c r="K188" s="27" t="s">
        <v>1</v>
      </c>
      <c r="L188" s="27" t="s">
        <v>1</v>
      </c>
      <c r="M188" s="29">
        <v>84.369890874370398</v>
      </c>
      <c r="N188" s="29">
        <v>7.0636562042481597</v>
      </c>
      <c r="O188" s="27" t="s">
        <v>1</v>
      </c>
      <c r="P188" s="27" t="s">
        <v>1</v>
      </c>
      <c r="Q188" s="29">
        <v>10618.6649856289</v>
      </c>
      <c r="R188" s="29">
        <v>373.54382647611601</v>
      </c>
      <c r="S188" s="80">
        <v>196.40365111043801</v>
      </c>
      <c r="T188" s="80">
        <v>17.2729027304947</v>
      </c>
      <c r="U188" s="80">
        <v>60081.107771678398</v>
      </c>
      <c r="V188" s="80">
        <v>3286.5955609653802</v>
      </c>
      <c r="W188" s="80">
        <v>0.25188445341874499</v>
      </c>
      <c r="X188" s="80">
        <v>4.1143569437795999E-2</v>
      </c>
      <c r="Y188" s="80">
        <v>3066.6522342252001</v>
      </c>
      <c r="Z188" s="80">
        <v>162.39346029958</v>
      </c>
      <c r="AA188" s="80">
        <v>4.9493003376384896</v>
      </c>
      <c r="AB188" s="80">
        <v>0.78876763893080704</v>
      </c>
      <c r="AC188" s="80">
        <v>7.7738478113803994E-2</v>
      </c>
      <c r="AD188" s="80">
        <v>3.9121881662869999E-2</v>
      </c>
      <c r="AE188" s="80">
        <v>0.83296951271711805</v>
      </c>
      <c r="AF188" s="80">
        <v>0.11665116784931601</v>
      </c>
      <c r="AG188" s="29">
        <v>5.9710650156940801</v>
      </c>
      <c r="AH188" s="29">
        <v>0.34513786100139898</v>
      </c>
      <c r="AI188" s="29">
        <v>2053.3398800504901</v>
      </c>
      <c r="AJ188" s="29">
        <v>19.079454341477799</v>
      </c>
      <c r="AK188" s="80">
        <v>438.779931995168</v>
      </c>
      <c r="AL188" s="80">
        <v>4.2417814261159696</v>
      </c>
      <c r="AM188" s="80">
        <v>4.8124786082057698</v>
      </c>
      <c r="AN188" s="80">
        <v>8.6800748195382998E-2</v>
      </c>
      <c r="AO188" s="80">
        <v>0.78913296971647995</v>
      </c>
      <c r="AP188" s="80">
        <v>1.6405602107864001E-2</v>
      </c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D188" s="2"/>
    </row>
    <row r="189" spans="1:56" s="81" customFormat="1" ht="17.25" customHeight="1" x14ac:dyDescent="0.3">
      <c r="A189" s="79" t="s">
        <v>475</v>
      </c>
      <c r="B189" s="85" t="s">
        <v>101</v>
      </c>
      <c r="C189" s="82">
        <v>40.984530937428403</v>
      </c>
      <c r="D189" s="82">
        <v>0.73555820598114696</v>
      </c>
      <c r="E189" s="82">
        <v>0.556687921209712</v>
      </c>
      <c r="F189" s="82">
        <v>1.4706854925131E-2</v>
      </c>
      <c r="G189" s="82">
        <v>0.44664924481455998</v>
      </c>
      <c r="H189" s="27" t="s">
        <v>1</v>
      </c>
      <c r="I189" s="27" t="s">
        <v>1</v>
      </c>
      <c r="J189" s="27" t="s">
        <v>1</v>
      </c>
      <c r="K189" s="27" t="s">
        <v>1</v>
      </c>
      <c r="L189" s="27" t="s">
        <v>1</v>
      </c>
      <c r="M189" s="29">
        <v>6.1357198719130901</v>
      </c>
      <c r="N189" s="29">
        <v>0.39055407695924199</v>
      </c>
      <c r="O189" s="27" t="s">
        <v>1</v>
      </c>
      <c r="P189" s="27" t="s">
        <v>1</v>
      </c>
      <c r="Q189" s="29">
        <v>10604.969101136599</v>
      </c>
      <c r="R189" s="29">
        <v>343.31639119218698</v>
      </c>
      <c r="S189" s="80">
        <v>205.12764175801101</v>
      </c>
      <c r="T189" s="80">
        <v>19.564047948795199</v>
      </c>
      <c r="U189" s="80">
        <v>60108.493205115199</v>
      </c>
      <c r="V189" s="80">
        <v>3261.87527404004</v>
      </c>
      <c r="W189" s="80">
        <v>1.576661392621E-2</v>
      </c>
      <c r="X189" s="80">
        <v>1.0320153784838E-2</v>
      </c>
      <c r="Y189" s="80">
        <v>3052.2604678028401</v>
      </c>
      <c r="Z189" s="80">
        <v>161.273165188104</v>
      </c>
      <c r="AA189" s="80">
        <v>4.2262662711518804</v>
      </c>
      <c r="AB189" s="80">
        <v>0.73021714227059697</v>
      </c>
      <c r="AC189" s="80">
        <v>6.8469740445385993E-2</v>
      </c>
      <c r="AD189" s="80">
        <v>3.6866414090651001E-2</v>
      </c>
      <c r="AE189" s="80">
        <v>0.90489955643185704</v>
      </c>
      <c r="AF189" s="80">
        <v>0.122069661164647</v>
      </c>
      <c r="AG189" s="29">
        <v>6.16163040943312</v>
      </c>
      <c r="AH189" s="29">
        <v>0.38846764957999003</v>
      </c>
      <c r="AI189" s="29">
        <v>2066.7013157237702</v>
      </c>
      <c r="AJ189" s="29">
        <v>18.712386625955698</v>
      </c>
      <c r="AK189" s="80">
        <v>444.27453313919301</v>
      </c>
      <c r="AL189" s="80">
        <v>3.84387333293787</v>
      </c>
      <c r="AM189" s="80">
        <v>4.87670429717482</v>
      </c>
      <c r="AN189" s="80">
        <v>8.9263047926131003E-2</v>
      </c>
      <c r="AO189" s="80">
        <v>0.76409411674529404</v>
      </c>
      <c r="AP189" s="80">
        <v>1.6400094989157E-2</v>
      </c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D189" s="2"/>
    </row>
    <row r="190" spans="1:56" s="81" customFormat="1" ht="17.25" customHeight="1" x14ac:dyDescent="0.3">
      <c r="A190" s="79" t="s">
        <v>476</v>
      </c>
      <c r="B190" s="85" t="s">
        <v>101</v>
      </c>
      <c r="C190" s="82">
        <v>41.591639414009798</v>
      </c>
      <c r="D190" s="82">
        <v>0.77528258831329999</v>
      </c>
      <c r="E190" s="82">
        <v>0.57164215092596404</v>
      </c>
      <c r="F190" s="82">
        <v>1.5596432711135999E-2</v>
      </c>
      <c r="G190" s="82">
        <v>0.41986061702107902</v>
      </c>
      <c r="H190" s="27" t="s">
        <v>1</v>
      </c>
      <c r="I190" s="27" t="s">
        <v>1</v>
      </c>
      <c r="J190" s="27" t="s">
        <v>1</v>
      </c>
      <c r="K190" s="27" t="s">
        <v>1</v>
      </c>
      <c r="L190" s="27" t="s">
        <v>1</v>
      </c>
      <c r="M190" s="29">
        <v>6.3900420801948004</v>
      </c>
      <c r="N190" s="29">
        <v>0.410812944808081</v>
      </c>
      <c r="O190" s="27" t="s">
        <v>1</v>
      </c>
      <c r="P190" s="27" t="s">
        <v>1</v>
      </c>
      <c r="Q190" s="29">
        <v>10650.7958534544</v>
      </c>
      <c r="R190" s="29">
        <v>394.96965341800501</v>
      </c>
      <c r="S190" s="80">
        <v>199.36620518977401</v>
      </c>
      <c r="T190" s="80">
        <v>17.7629004895661</v>
      </c>
      <c r="U190" s="80">
        <v>59640.199328013397</v>
      </c>
      <c r="V190" s="80">
        <v>3220.4135274138798</v>
      </c>
      <c r="W190" s="80">
        <v>0.74196122128651298</v>
      </c>
      <c r="X190" s="80">
        <v>7.3023095827454004E-2</v>
      </c>
      <c r="Y190" s="80">
        <v>3045.6396749534501</v>
      </c>
      <c r="Z190" s="80">
        <v>158.42600133723101</v>
      </c>
      <c r="AA190" s="80">
        <v>4.0655643163941004</v>
      </c>
      <c r="AB190" s="80">
        <v>0.73428071883393398</v>
      </c>
      <c r="AC190" s="80">
        <v>0.13478478215467601</v>
      </c>
      <c r="AD190" s="80">
        <v>5.3099867247790998E-2</v>
      </c>
      <c r="AE190" s="80">
        <v>0.96086844127850102</v>
      </c>
      <c r="AF190" s="80">
        <v>0.12903974578165101</v>
      </c>
      <c r="AG190" s="29">
        <v>5.9462375202169397</v>
      </c>
      <c r="AH190" s="29">
        <v>0.351451739783885</v>
      </c>
      <c r="AI190" s="29">
        <v>2025.4562928188</v>
      </c>
      <c r="AJ190" s="29">
        <v>15.444684101595101</v>
      </c>
      <c r="AK190" s="80">
        <v>437.32157271589602</v>
      </c>
      <c r="AL190" s="80">
        <v>3.1764162194268</v>
      </c>
      <c r="AM190" s="80">
        <v>4.7266297400238999</v>
      </c>
      <c r="AN190" s="80">
        <v>8.9447858662272006E-2</v>
      </c>
      <c r="AO190" s="80">
        <v>0.761664090037245</v>
      </c>
      <c r="AP190" s="80">
        <v>1.6116063965693001E-2</v>
      </c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D190" s="2"/>
    </row>
    <row r="191" spans="1:56" s="81" customFormat="1" ht="17.25" customHeight="1" x14ac:dyDescent="0.3">
      <c r="A191" s="79" t="s">
        <v>477</v>
      </c>
      <c r="B191" s="85" t="s">
        <v>101</v>
      </c>
      <c r="C191" s="82">
        <v>42.082287387979697</v>
      </c>
      <c r="D191" s="82">
        <v>0.777865985477868</v>
      </c>
      <c r="E191" s="82">
        <v>0.56545375533547804</v>
      </c>
      <c r="F191" s="82">
        <v>1.6226259283255998E-2</v>
      </c>
      <c r="G191" s="82">
        <v>0.56163677036210202</v>
      </c>
      <c r="H191" s="27" t="s">
        <v>1</v>
      </c>
      <c r="I191" s="27" t="s">
        <v>1</v>
      </c>
      <c r="J191" s="27" t="s">
        <v>1</v>
      </c>
      <c r="K191" s="27" t="s">
        <v>1</v>
      </c>
      <c r="L191" s="27" t="s">
        <v>1</v>
      </c>
      <c r="M191" s="29">
        <v>6.2537748174187104</v>
      </c>
      <c r="N191" s="29">
        <v>0.39490001129213198</v>
      </c>
      <c r="O191" s="27" t="s">
        <v>1</v>
      </c>
      <c r="P191" s="27" t="s">
        <v>1</v>
      </c>
      <c r="Q191" s="29">
        <v>10565.108086178299</v>
      </c>
      <c r="R191" s="29">
        <v>351.97042293353098</v>
      </c>
      <c r="S191" s="80">
        <v>207.90409604548299</v>
      </c>
      <c r="T191" s="80">
        <v>18.056391735879401</v>
      </c>
      <c r="U191" s="80">
        <v>58931.709345384399</v>
      </c>
      <c r="V191" s="80">
        <v>3203.8992234912398</v>
      </c>
      <c r="W191" s="80" t="s">
        <v>108</v>
      </c>
      <c r="X191" s="80">
        <v>2.0971452725920001E-3</v>
      </c>
      <c r="Y191" s="80">
        <v>3012.1788322564298</v>
      </c>
      <c r="Z191" s="80">
        <v>157.53999372513999</v>
      </c>
      <c r="AA191" s="80">
        <v>4.6940980563488202</v>
      </c>
      <c r="AB191" s="80">
        <v>0.77385613364181605</v>
      </c>
      <c r="AC191" s="80">
        <v>1.4025445041659999E-2</v>
      </c>
      <c r="AD191" s="80">
        <v>1.6741691076666999E-2</v>
      </c>
      <c r="AE191" s="80">
        <v>0.83592141922549801</v>
      </c>
      <c r="AF191" s="80">
        <v>0.117637717382902</v>
      </c>
      <c r="AG191" s="29">
        <v>5.9699269543700799</v>
      </c>
      <c r="AH191" s="29">
        <v>0.38916016349829402</v>
      </c>
      <c r="AI191" s="29">
        <v>2005.57950541846</v>
      </c>
      <c r="AJ191" s="29">
        <v>19.6248701746192</v>
      </c>
      <c r="AK191" s="80">
        <v>429.80246542567198</v>
      </c>
      <c r="AL191" s="80">
        <v>4.4399161770516198</v>
      </c>
      <c r="AM191" s="80">
        <v>4.5894119414061398</v>
      </c>
      <c r="AN191" s="80">
        <v>9.9070020500847997E-2</v>
      </c>
      <c r="AO191" s="80">
        <v>0.73102530107916897</v>
      </c>
      <c r="AP191" s="80">
        <v>1.6394403067482001E-2</v>
      </c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D191" s="2"/>
    </row>
    <row r="192" spans="1:56" s="81" customFormat="1" ht="17.25" customHeight="1" x14ac:dyDescent="0.3">
      <c r="A192" s="79" t="s">
        <v>478</v>
      </c>
      <c r="B192" s="85" t="s">
        <v>101</v>
      </c>
      <c r="C192" s="82">
        <v>41.778168454707398</v>
      </c>
      <c r="D192" s="82">
        <v>0.79904884034568902</v>
      </c>
      <c r="E192" s="82">
        <v>0.56762694000459601</v>
      </c>
      <c r="F192" s="82">
        <v>1.5936621991767999E-2</v>
      </c>
      <c r="G192" s="82">
        <v>0.39366244598984201</v>
      </c>
      <c r="H192" s="27" t="s">
        <v>1</v>
      </c>
      <c r="I192" s="27" t="s">
        <v>1</v>
      </c>
      <c r="J192" s="27" t="s">
        <v>1</v>
      </c>
      <c r="K192" s="27" t="s">
        <v>1</v>
      </c>
      <c r="L192" s="27" t="s">
        <v>1</v>
      </c>
      <c r="M192" s="29">
        <v>5.9775945450974302</v>
      </c>
      <c r="N192" s="29">
        <v>0.40400459185349002</v>
      </c>
      <c r="O192" s="27" t="s">
        <v>1</v>
      </c>
      <c r="P192" s="27" t="s">
        <v>1</v>
      </c>
      <c r="Q192" s="29">
        <v>10790.321965704599</v>
      </c>
      <c r="R192" s="29">
        <v>388.93284351275099</v>
      </c>
      <c r="S192" s="80">
        <v>198.206754726127</v>
      </c>
      <c r="T192" s="80">
        <v>17.905863312861801</v>
      </c>
      <c r="U192" s="80">
        <v>59317.289664565702</v>
      </c>
      <c r="V192" s="80">
        <v>3206.7505816694002</v>
      </c>
      <c r="W192" s="80" t="s">
        <v>106</v>
      </c>
      <c r="X192" s="80">
        <v>7.9584164923659998E-3</v>
      </c>
      <c r="Y192" s="80">
        <v>3102.7303632000198</v>
      </c>
      <c r="Z192" s="80">
        <v>162.58278942917701</v>
      </c>
      <c r="AA192" s="80">
        <v>4.0286410460450099</v>
      </c>
      <c r="AB192" s="80">
        <v>0.75128657704306701</v>
      </c>
      <c r="AC192" s="80">
        <v>3.1955689998042998E-2</v>
      </c>
      <c r="AD192" s="80">
        <v>2.6519977726652998E-2</v>
      </c>
      <c r="AE192" s="80">
        <v>0.79533403269578895</v>
      </c>
      <c r="AF192" s="80">
        <v>0.119836574606192</v>
      </c>
      <c r="AG192" s="29">
        <v>5.9583712696662996</v>
      </c>
      <c r="AH192" s="29">
        <v>0.36650949100306801</v>
      </c>
      <c r="AI192" s="29">
        <v>2002.4196254323799</v>
      </c>
      <c r="AJ192" s="29">
        <v>17.040119873309202</v>
      </c>
      <c r="AK192" s="80">
        <v>430.734612110966</v>
      </c>
      <c r="AL192" s="80">
        <v>3.6990829083039798</v>
      </c>
      <c r="AM192" s="80">
        <v>4.6385661834625296</v>
      </c>
      <c r="AN192" s="80">
        <v>8.9357332127125003E-2</v>
      </c>
      <c r="AO192" s="80">
        <v>0.743052416995726</v>
      </c>
      <c r="AP192" s="80">
        <v>1.7541699647798999E-2</v>
      </c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D192" s="2"/>
    </row>
    <row r="193" spans="1:56" s="81" customFormat="1" ht="17.25" customHeight="1" x14ac:dyDescent="0.3">
      <c r="A193" s="79" t="s">
        <v>479</v>
      </c>
      <c r="B193" s="85" t="s">
        <v>101</v>
      </c>
      <c r="C193" s="82">
        <v>48.453191126761098</v>
      </c>
      <c r="D193" s="82">
        <v>0.86438272415141404</v>
      </c>
      <c r="E193" s="82">
        <v>0.12705048024652699</v>
      </c>
      <c r="F193" s="82">
        <v>6.064729864171E-3</v>
      </c>
      <c r="G193" s="82">
        <v>0.16268409978221099</v>
      </c>
      <c r="H193" s="27" t="s">
        <v>1</v>
      </c>
      <c r="I193" s="27" t="s">
        <v>1</v>
      </c>
      <c r="J193" s="27" t="s">
        <v>1</v>
      </c>
      <c r="K193" s="27" t="s">
        <v>1</v>
      </c>
      <c r="L193" s="27" t="s">
        <v>1</v>
      </c>
      <c r="M193" s="29">
        <v>493.64095449627001</v>
      </c>
      <c r="N193" s="29">
        <v>11.275968942680599</v>
      </c>
      <c r="O193" s="27" t="s">
        <v>1</v>
      </c>
      <c r="P193" s="27" t="s">
        <v>1</v>
      </c>
      <c r="Q193" s="29">
        <v>34917.807504671197</v>
      </c>
      <c r="R193" s="29">
        <v>673.10839063128003</v>
      </c>
      <c r="S193" s="80">
        <v>477.42097395055703</v>
      </c>
      <c r="T193" s="80">
        <v>29.798834006147199</v>
      </c>
      <c r="U193" s="80">
        <v>140125.72133601899</v>
      </c>
      <c r="V193" s="80">
        <v>7671.5254784118997</v>
      </c>
      <c r="W193" s="80" t="s">
        <v>111</v>
      </c>
      <c r="X193" s="80">
        <v>7.9595166661599996E-4</v>
      </c>
      <c r="Y193" s="80">
        <v>3682.0636824234598</v>
      </c>
      <c r="Z193" s="80">
        <v>186.877053520582</v>
      </c>
      <c r="AA193" s="80">
        <v>0.88171403173066498</v>
      </c>
      <c r="AB193" s="80">
        <v>0.161777390884983</v>
      </c>
      <c r="AC193" s="80">
        <v>1.4329530591218E-2</v>
      </c>
      <c r="AD193" s="80">
        <v>8.3564243707400006E-3</v>
      </c>
      <c r="AE193" s="80">
        <v>0.16977807299299999</v>
      </c>
      <c r="AF193" s="80">
        <v>2.6654530911033002E-2</v>
      </c>
      <c r="AG193" s="29">
        <v>1.7419442481587599</v>
      </c>
      <c r="AH193" s="29">
        <v>9.4410232769946006E-2</v>
      </c>
      <c r="AI193" s="29">
        <v>607.66777994114295</v>
      </c>
      <c r="AJ193" s="29">
        <v>11.6617142578336</v>
      </c>
      <c r="AK193" s="80">
        <v>142.609892697731</v>
      </c>
      <c r="AL193" s="80">
        <v>3.1450439562117301</v>
      </c>
      <c r="AM193" s="80">
        <v>1.3300500763707099</v>
      </c>
      <c r="AN193" s="80">
        <v>4.0356462231853997E-2</v>
      </c>
      <c r="AO193" s="80">
        <v>4.7532992532663E-2</v>
      </c>
      <c r="AP193" s="80">
        <v>2.0689352665190001E-3</v>
      </c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D193" s="2"/>
    </row>
    <row r="194" spans="1:56" s="81" customFormat="1" ht="17.25" customHeight="1" x14ac:dyDescent="0.3">
      <c r="A194" s="79" t="s">
        <v>480</v>
      </c>
      <c r="B194" s="85" t="s">
        <v>101</v>
      </c>
      <c r="C194" s="82">
        <v>40.712337162752</v>
      </c>
      <c r="D194" s="82">
        <v>1.5227898110007201</v>
      </c>
      <c r="E194" s="82">
        <v>0.65633128908799998</v>
      </c>
      <c r="F194" s="82">
        <v>3.5215635165508997E-2</v>
      </c>
      <c r="G194" s="82">
        <v>0.33850022562746901</v>
      </c>
      <c r="H194" s="27" t="s">
        <v>1</v>
      </c>
      <c r="I194" s="27" t="s">
        <v>1</v>
      </c>
      <c r="J194" s="27" t="s">
        <v>1</v>
      </c>
      <c r="K194" s="27" t="s">
        <v>1</v>
      </c>
      <c r="L194" s="27" t="s">
        <v>1</v>
      </c>
      <c r="M194" s="29">
        <v>381.24322385544798</v>
      </c>
      <c r="N194" s="29">
        <v>7.0077270560034703</v>
      </c>
      <c r="O194" s="27" t="s">
        <v>1</v>
      </c>
      <c r="P194" s="27" t="s">
        <v>1</v>
      </c>
      <c r="Q194" s="29">
        <v>33366.627260584799</v>
      </c>
      <c r="R194" s="29">
        <v>590.86157367650299</v>
      </c>
      <c r="S194" s="80">
        <v>395.72228157444999</v>
      </c>
      <c r="T194" s="80">
        <v>25.0317605557576</v>
      </c>
      <c r="U194" s="80">
        <v>143770.90070917</v>
      </c>
      <c r="V194" s="80">
        <v>7864.7210851061</v>
      </c>
      <c r="W194" s="80">
        <v>7.3466147595769998E-3</v>
      </c>
      <c r="X194" s="80">
        <v>3.5416831258270002E-3</v>
      </c>
      <c r="Y194" s="80">
        <v>2166.5384767485398</v>
      </c>
      <c r="Z194" s="80">
        <v>111.243508077407</v>
      </c>
      <c r="AA194" s="80">
        <v>0.83234354981985803</v>
      </c>
      <c r="AB194" s="80">
        <v>0.15993635290965699</v>
      </c>
      <c r="AC194" s="80">
        <v>7.3235871463669996E-3</v>
      </c>
      <c r="AD194" s="80">
        <v>6.0961336198210002E-3</v>
      </c>
      <c r="AE194" s="80">
        <v>0.23205881509116399</v>
      </c>
      <c r="AF194" s="80">
        <v>3.1663547570113998E-2</v>
      </c>
      <c r="AG194" s="29">
        <v>2.4712313444895302</v>
      </c>
      <c r="AH194" s="29">
        <v>0.118379348428579</v>
      </c>
      <c r="AI194" s="29">
        <v>122.957169876769</v>
      </c>
      <c r="AJ194" s="29">
        <v>2.42791533404217</v>
      </c>
      <c r="AK194" s="80">
        <v>26.656939221966802</v>
      </c>
      <c r="AL194" s="80">
        <v>0.49558130474461398</v>
      </c>
      <c r="AM194" s="80">
        <v>0.29523785168164401</v>
      </c>
      <c r="AN194" s="80">
        <v>1.1155784253358E-2</v>
      </c>
      <c r="AO194" s="80">
        <v>5.4739169245090001E-2</v>
      </c>
      <c r="AP194" s="80">
        <v>2.2974119331250001E-3</v>
      </c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D194" s="2"/>
    </row>
    <row r="195" spans="1:56" s="81" customFormat="1" ht="17.25" customHeight="1" x14ac:dyDescent="0.3">
      <c r="A195" s="79" t="s">
        <v>481</v>
      </c>
      <c r="B195" s="85" t="s">
        <v>101</v>
      </c>
      <c r="C195" s="82">
        <v>40.520145545930397</v>
      </c>
      <c r="D195" s="82">
        <v>1.8874620871938399</v>
      </c>
      <c r="E195" s="82">
        <v>0.72786266057399496</v>
      </c>
      <c r="F195" s="82">
        <v>4.7472550873588003E-2</v>
      </c>
      <c r="G195" s="82">
        <v>0.50031268795639705</v>
      </c>
      <c r="H195" s="27" t="s">
        <v>1</v>
      </c>
      <c r="I195" s="27" t="s">
        <v>1</v>
      </c>
      <c r="J195" s="27" t="s">
        <v>1</v>
      </c>
      <c r="K195" s="27" t="s">
        <v>1</v>
      </c>
      <c r="L195" s="27" t="s">
        <v>1</v>
      </c>
      <c r="M195" s="29">
        <v>240.17095011426599</v>
      </c>
      <c r="N195" s="29">
        <v>4.0326180272560599</v>
      </c>
      <c r="O195" s="27" t="s">
        <v>1</v>
      </c>
      <c r="P195" s="27" t="s">
        <v>1</v>
      </c>
      <c r="Q195" s="29">
        <v>29614.051793260001</v>
      </c>
      <c r="R195" s="29">
        <v>549.94572204296105</v>
      </c>
      <c r="S195" s="80">
        <v>355.45038952546298</v>
      </c>
      <c r="T195" s="80">
        <v>22.269040553455199</v>
      </c>
      <c r="U195" s="80">
        <v>142618.584499299</v>
      </c>
      <c r="V195" s="80">
        <v>7719.6911330645598</v>
      </c>
      <c r="W195" s="80">
        <v>7.8984008772020001E-3</v>
      </c>
      <c r="X195" s="80">
        <v>3.8167447595519998E-3</v>
      </c>
      <c r="Y195" s="80">
        <v>1359.7236870178101</v>
      </c>
      <c r="Z195" s="80">
        <v>70.632139438085403</v>
      </c>
      <c r="AA195" s="80">
        <v>0.81530830074612104</v>
      </c>
      <c r="AB195" s="80">
        <v>0.16488045622601299</v>
      </c>
      <c r="AC195" s="80">
        <v>4.5029984244009003E-2</v>
      </c>
      <c r="AD195" s="80">
        <v>1.5741039431969001E-2</v>
      </c>
      <c r="AE195" s="80">
        <v>0.30517887696253998</v>
      </c>
      <c r="AF195" s="80">
        <v>3.7681465632421002E-2</v>
      </c>
      <c r="AG195" s="29">
        <v>2.6917212583835899</v>
      </c>
      <c r="AH195" s="29">
        <v>0.124875347327084</v>
      </c>
      <c r="AI195" s="29">
        <v>79.008547562927106</v>
      </c>
      <c r="AJ195" s="29">
        <v>0.82622833714732002</v>
      </c>
      <c r="AK195" s="80">
        <v>18.104602762489701</v>
      </c>
      <c r="AL195" s="80">
        <v>0.16202505262140801</v>
      </c>
      <c r="AM195" s="80">
        <v>0.20184620462302999</v>
      </c>
      <c r="AN195" s="80">
        <v>9.4751953358319999E-3</v>
      </c>
      <c r="AO195" s="80">
        <v>4.1484063511837997E-2</v>
      </c>
      <c r="AP195" s="80">
        <v>1.899726192014E-3</v>
      </c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D195" s="2"/>
    </row>
    <row r="196" spans="1:56" s="81" customFormat="1" ht="17.25" customHeight="1" x14ac:dyDescent="0.3">
      <c r="A196" s="79" t="s">
        <v>482</v>
      </c>
      <c r="B196" s="85" t="s">
        <v>101</v>
      </c>
      <c r="C196" s="82">
        <v>37.385386955875703</v>
      </c>
      <c r="D196" s="82">
        <v>1.6310631462169201</v>
      </c>
      <c r="E196" s="82">
        <v>0.83434658173617604</v>
      </c>
      <c r="F196" s="82">
        <v>4.9968654352222003E-2</v>
      </c>
      <c r="G196" s="82">
        <v>0.45377087215836598</v>
      </c>
      <c r="H196" s="27" t="s">
        <v>1</v>
      </c>
      <c r="I196" s="27" t="s">
        <v>1</v>
      </c>
      <c r="J196" s="27" t="s">
        <v>1</v>
      </c>
      <c r="K196" s="27" t="s">
        <v>1</v>
      </c>
      <c r="L196" s="27" t="s">
        <v>1</v>
      </c>
      <c r="M196" s="29">
        <v>306.13977330803999</v>
      </c>
      <c r="N196" s="29">
        <v>41.3938884260237</v>
      </c>
      <c r="O196" s="27" t="s">
        <v>1</v>
      </c>
      <c r="P196" s="27" t="s">
        <v>1</v>
      </c>
      <c r="Q196" s="29">
        <v>31661.764401980199</v>
      </c>
      <c r="R196" s="29">
        <v>544.74721769144105</v>
      </c>
      <c r="S196" s="80">
        <v>357.10056742635902</v>
      </c>
      <c r="T196" s="80">
        <v>23.697237462330801</v>
      </c>
      <c r="U196" s="80">
        <v>144106.323732725</v>
      </c>
      <c r="V196" s="80">
        <v>7799.2425375221101</v>
      </c>
      <c r="W196" s="80">
        <v>2.347185203944E-3</v>
      </c>
      <c r="X196" s="80">
        <v>2.0944649937469999E-3</v>
      </c>
      <c r="Y196" s="80">
        <v>1813.15366012974</v>
      </c>
      <c r="Z196" s="80">
        <v>93.376421656707905</v>
      </c>
      <c r="AA196" s="80">
        <v>0.90722133671142602</v>
      </c>
      <c r="AB196" s="80">
        <v>0.17588027880132201</v>
      </c>
      <c r="AC196" s="80">
        <v>5.2608804979249997E-3</v>
      </c>
      <c r="AD196" s="80">
        <v>5.4040447667710002E-3</v>
      </c>
      <c r="AE196" s="80">
        <v>0.31718275314804201</v>
      </c>
      <c r="AF196" s="80">
        <v>3.8553627624865999E-2</v>
      </c>
      <c r="AG196" s="29">
        <v>2.63717790131318</v>
      </c>
      <c r="AH196" s="29">
        <v>0.12794892386558099</v>
      </c>
      <c r="AI196" s="29">
        <v>86.862171534439597</v>
      </c>
      <c r="AJ196" s="29">
        <v>0.84056187169712204</v>
      </c>
      <c r="AK196" s="80">
        <v>19.254096914410901</v>
      </c>
      <c r="AL196" s="80">
        <v>0.18394374942896699</v>
      </c>
      <c r="AM196" s="80">
        <v>0.23241538952021301</v>
      </c>
      <c r="AN196" s="80">
        <v>1.163870346051E-2</v>
      </c>
      <c r="AO196" s="80">
        <v>5.4625471068991002E-2</v>
      </c>
      <c r="AP196" s="80">
        <v>2.4230453260429999E-3</v>
      </c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D196" s="2"/>
    </row>
    <row r="197" spans="1:56" s="81" customFormat="1" ht="17.25" customHeight="1" x14ac:dyDescent="0.3">
      <c r="A197" s="79" t="s">
        <v>483</v>
      </c>
      <c r="B197" s="85" t="s">
        <v>101</v>
      </c>
      <c r="C197" s="82">
        <v>46.527819725943601</v>
      </c>
      <c r="D197" s="82">
        <v>1.0404367514160999</v>
      </c>
      <c r="E197" s="82">
        <v>0.19588343755577201</v>
      </c>
      <c r="F197" s="82">
        <v>1.0224427667666999E-2</v>
      </c>
      <c r="G197" s="82">
        <v>0.109222969367797</v>
      </c>
      <c r="H197" s="27" t="s">
        <v>1</v>
      </c>
      <c r="I197" s="27" t="s">
        <v>1</v>
      </c>
      <c r="J197" s="27" t="s">
        <v>1</v>
      </c>
      <c r="K197" s="27" t="s">
        <v>1</v>
      </c>
      <c r="L197" s="27" t="s">
        <v>1</v>
      </c>
      <c r="M197" s="29">
        <v>524.11500166708902</v>
      </c>
      <c r="N197" s="29">
        <v>8.4886631006034605</v>
      </c>
      <c r="O197" s="27" t="s">
        <v>1</v>
      </c>
      <c r="P197" s="27" t="s">
        <v>1</v>
      </c>
      <c r="Q197" s="29">
        <v>32537.916352993201</v>
      </c>
      <c r="R197" s="29">
        <v>570.80363431727301</v>
      </c>
      <c r="S197" s="80">
        <v>342.17925308227899</v>
      </c>
      <c r="T197" s="80">
        <v>25.801971389998702</v>
      </c>
      <c r="U197" s="80">
        <v>139934.830351376</v>
      </c>
      <c r="V197" s="80">
        <v>7562.9979955334202</v>
      </c>
      <c r="W197" s="80">
        <v>5.0253746908470003E-3</v>
      </c>
      <c r="X197" s="80">
        <v>3.0664962066449999E-3</v>
      </c>
      <c r="Y197" s="80">
        <v>2909.5344024798801</v>
      </c>
      <c r="Z197" s="80">
        <v>150.71661531829</v>
      </c>
      <c r="AA197" s="80">
        <v>0.69830341477978297</v>
      </c>
      <c r="AB197" s="80">
        <v>0.154757308504052</v>
      </c>
      <c r="AC197" s="80">
        <v>2.4929267130580001E-3</v>
      </c>
      <c r="AD197" s="80">
        <v>3.7156966155450001E-3</v>
      </c>
      <c r="AE197" s="80">
        <v>0.11870910642273701</v>
      </c>
      <c r="AF197" s="80">
        <v>2.346909822505E-2</v>
      </c>
      <c r="AG197" s="29">
        <v>1.12680337189316</v>
      </c>
      <c r="AH197" s="29">
        <v>8.9026188849516005E-2</v>
      </c>
      <c r="AI197" s="29">
        <v>414.01085407593001</v>
      </c>
      <c r="AJ197" s="29">
        <v>14.019442620449</v>
      </c>
      <c r="AK197" s="80">
        <v>92.622978111765093</v>
      </c>
      <c r="AL197" s="80">
        <v>4.0430884053184704</v>
      </c>
      <c r="AM197" s="80">
        <v>0.89745233413910896</v>
      </c>
      <c r="AN197" s="80">
        <v>4.4930195301696001E-2</v>
      </c>
      <c r="AO197" s="80">
        <v>4.9589616999543999E-2</v>
      </c>
      <c r="AP197" s="80">
        <v>3.0606304570040001E-3</v>
      </c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D197" s="2"/>
    </row>
    <row r="198" spans="1:56" s="81" customFormat="1" ht="17.25" customHeight="1" x14ac:dyDescent="0.3">
      <c r="A198" s="79" t="s">
        <v>484</v>
      </c>
      <c r="B198" s="85" t="s">
        <v>101</v>
      </c>
      <c r="C198" s="82">
        <v>48.353860135957802</v>
      </c>
      <c r="D198" s="82">
        <v>1.07511666370338</v>
      </c>
      <c r="E198" s="82">
        <v>0.17513688378770001</v>
      </c>
      <c r="F198" s="82">
        <v>8.7126901996009993E-3</v>
      </c>
      <c r="G198" s="82">
        <v>0.16183748943940701</v>
      </c>
      <c r="H198" s="27" t="s">
        <v>1</v>
      </c>
      <c r="I198" s="27" t="s">
        <v>1</v>
      </c>
      <c r="J198" s="27" t="s">
        <v>1</v>
      </c>
      <c r="K198" s="27" t="s">
        <v>1</v>
      </c>
      <c r="L198" s="27" t="s">
        <v>1</v>
      </c>
      <c r="M198" s="29">
        <v>478.46697287000399</v>
      </c>
      <c r="N198" s="29">
        <v>11.762604440675901</v>
      </c>
      <c r="O198" s="27" t="s">
        <v>1</v>
      </c>
      <c r="P198" s="27" t="s">
        <v>1</v>
      </c>
      <c r="Q198" s="29">
        <v>33755.833835106598</v>
      </c>
      <c r="R198" s="29">
        <v>583.77930870574198</v>
      </c>
      <c r="S198" s="80">
        <v>446.10878621772002</v>
      </c>
      <c r="T198" s="80">
        <v>29.3135863571923</v>
      </c>
      <c r="U198" s="80">
        <v>142150.267649883</v>
      </c>
      <c r="V198" s="80">
        <v>7669.6905603323703</v>
      </c>
      <c r="W198" s="80">
        <v>0.11402919381448</v>
      </c>
      <c r="X198" s="80">
        <v>1.5904662069569E-2</v>
      </c>
      <c r="Y198" s="80">
        <v>3528.63670866653</v>
      </c>
      <c r="Z198" s="80">
        <v>177.05129449905399</v>
      </c>
      <c r="AA198" s="80">
        <v>0.76202253255810504</v>
      </c>
      <c r="AB198" s="80">
        <v>0.176371334570604</v>
      </c>
      <c r="AC198" s="80">
        <v>0.50238702608200303</v>
      </c>
      <c r="AD198" s="80">
        <v>5.7458940091589999E-2</v>
      </c>
      <c r="AE198" s="80">
        <v>0.52244527127549001</v>
      </c>
      <c r="AF198" s="80">
        <v>5.2740150259526997E-2</v>
      </c>
      <c r="AG198" s="29">
        <v>2.0633282479069002</v>
      </c>
      <c r="AH198" s="29">
        <v>0.17461209717412601</v>
      </c>
      <c r="AI198" s="29">
        <v>469.83552627978901</v>
      </c>
      <c r="AJ198" s="29">
        <v>3.58263039732114</v>
      </c>
      <c r="AK198" s="80">
        <v>106.559654167578</v>
      </c>
      <c r="AL198" s="80">
        <v>0.77397922936286501</v>
      </c>
      <c r="AM198" s="80">
        <v>0.99139665470953497</v>
      </c>
      <c r="AN198" s="80">
        <v>2.3190847130696999E-2</v>
      </c>
      <c r="AO198" s="80">
        <v>4.8981661154481999E-2</v>
      </c>
      <c r="AP198" s="80">
        <v>2.4267400220929999E-3</v>
      </c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D198" s="2"/>
    </row>
    <row r="199" spans="1:56" s="81" customFormat="1" ht="17.25" customHeight="1" x14ac:dyDescent="0.3">
      <c r="A199" s="79" t="s">
        <v>485</v>
      </c>
      <c r="B199" s="85" t="s">
        <v>101</v>
      </c>
      <c r="C199" s="82">
        <v>48.4666350585833</v>
      </c>
      <c r="D199" s="82">
        <v>1.3156380194999799</v>
      </c>
      <c r="E199" s="82">
        <v>4.3593141017333997E-2</v>
      </c>
      <c r="F199" s="82">
        <v>4.8306036524379996E-3</v>
      </c>
      <c r="G199" s="82">
        <v>0.108709809177643</v>
      </c>
      <c r="H199" s="27" t="s">
        <v>1</v>
      </c>
      <c r="I199" s="27" t="s">
        <v>1</v>
      </c>
      <c r="J199" s="27" t="s">
        <v>1</v>
      </c>
      <c r="K199" s="27" t="s">
        <v>1</v>
      </c>
      <c r="L199" s="27" t="s">
        <v>1</v>
      </c>
      <c r="M199" s="29">
        <v>346.852328954673</v>
      </c>
      <c r="N199" s="29">
        <v>7.4475083181192598</v>
      </c>
      <c r="O199" s="27" t="s">
        <v>1</v>
      </c>
      <c r="P199" s="27" t="s">
        <v>1</v>
      </c>
      <c r="Q199" s="29">
        <v>25494.903446659398</v>
      </c>
      <c r="R199" s="29">
        <v>587.57803946724096</v>
      </c>
      <c r="S199" s="80">
        <v>46.355943329170003</v>
      </c>
      <c r="T199" s="80">
        <v>5.6162039142603701</v>
      </c>
      <c r="U199" s="80">
        <v>134324.87997193701</v>
      </c>
      <c r="V199" s="80">
        <v>7454.5690913115404</v>
      </c>
      <c r="W199" s="80">
        <v>9.5591901127740006E-3</v>
      </c>
      <c r="X199" s="80">
        <v>3.9754563266520002E-3</v>
      </c>
      <c r="Y199" s="80">
        <v>1218.3912525200899</v>
      </c>
      <c r="Z199" s="80">
        <v>64.166001628667701</v>
      </c>
      <c r="AA199" s="80">
        <v>0.179558800795732</v>
      </c>
      <c r="AB199" s="80">
        <v>7.2240926370336994E-2</v>
      </c>
      <c r="AC199" s="80">
        <v>6.4173658079426002E-2</v>
      </c>
      <c r="AD199" s="80">
        <v>1.7689867786064999E-2</v>
      </c>
      <c r="AE199" s="80">
        <v>6.7042040910267997E-2</v>
      </c>
      <c r="AF199" s="80">
        <v>1.6836337175038001E-2</v>
      </c>
      <c r="AG199" s="29">
        <v>0.42648490585821902</v>
      </c>
      <c r="AH199" s="29">
        <v>4.5410603173309999E-2</v>
      </c>
      <c r="AI199" s="29">
        <v>253.27776988808799</v>
      </c>
      <c r="AJ199" s="29">
        <v>4.9698657376148097</v>
      </c>
      <c r="AK199" s="80">
        <v>60.604750754933399</v>
      </c>
      <c r="AL199" s="80">
        <v>1.3617447622968699</v>
      </c>
      <c r="AM199" s="80">
        <v>0.56519246601686701</v>
      </c>
      <c r="AN199" s="80">
        <v>1.8149554428415999E-2</v>
      </c>
      <c r="AO199" s="80">
        <v>6.9460692074609998E-3</v>
      </c>
      <c r="AP199" s="80">
        <v>7.4717429318299998E-4</v>
      </c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D199" s="2"/>
    </row>
    <row r="200" spans="1:56" s="81" customFormat="1" ht="17.25" customHeight="1" x14ac:dyDescent="0.3">
      <c r="A200" s="79" t="s">
        <v>486</v>
      </c>
      <c r="B200" s="85" t="s">
        <v>101</v>
      </c>
      <c r="C200" s="82">
        <v>47.608771817058098</v>
      </c>
      <c r="D200" s="82">
        <v>0.96452026321639395</v>
      </c>
      <c r="E200" s="82">
        <v>0.13753450007659701</v>
      </c>
      <c r="F200" s="82">
        <v>1.0881186870803E-2</v>
      </c>
      <c r="G200" s="82">
        <v>-0.12856642586765099</v>
      </c>
      <c r="H200" s="27" t="s">
        <v>1</v>
      </c>
      <c r="I200" s="27" t="s">
        <v>1</v>
      </c>
      <c r="J200" s="27" t="s">
        <v>1</v>
      </c>
      <c r="K200" s="27" t="s">
        <v>1</v>
      </c>
      <c r="L200" s="27" t="s">
        <v>1</v>
      </c>
      <c r="M200" s="29">
        <v>293.24885605699598</v>
      </c>
      <c r="N200" s="29">
        <v>6.2345068570841802</v>
      </c>
      <c r="O200" s="27" t="s">
        <v>1</v>
      </c>
      <c r="P200" s="27" t="s">
        <v>1</v>
      </c>
      <c r="Q200" s="29">
        <v>30405.8115098087</v>
      </c>
      <c r="R200" s="29">
        <v>727.65111047945902</v>
      </c>
      <c r="S200" s="80">
        <v>355.54121666408298</v>
      </c>
      <c r="T200" s="80">
        <v>24.300920464395801</v>
      </c>
      <c r="U200" s="80">
        <v>132759.12353921699</v>
      </c>
      <c r="V200" s="80">
        <v>7356.1805484100796</v>
      </c>
      <c r="W200" s="80">
        <v>7.1987179256109996E-3</v>
      </c>
      <c r="X200" s="80">
        <v>3.4236595746069999E-3</v>
      </c>
      <c r="Y200" s="80">
        <v>3112.5185139987202</v>
      </c>
      <c r="Z200" s="80">
        <v>165.06594079064601</v>
      </c>
      <c r="AA200" s="80">
        <v>0.56884265137869805</v>
      </c>
      <c r="AB200" s="80">
        <v>0.12838112155494499</v>
      </c>
      <c r="AC200" s="80">
        <v>3.3681619318349003E-2</v>
      </c>
      <c r="AD200" s="80">
        <v>1.2792927831884E-2</v>
      </c>
      <c r="AE200" s="80">
        <v>0.15710565270441601</v>
      </c>
      <c r="AF200" s="80">
        <v>2.5544742660310999E-2</v>
      </c>
      <c r="AG200" s="29">
        <v>1.50450577707101</v>
      </c>
      <c r="AH200" s="29">
        <v>0.116028016757049</v>
      </c>
      <c r="AI200" s="29">
        <v>462.52681234436699</v>
      </c>
      <c r="AJ200" s="29">
        <v>17.687239379142099</v>
      </c>
      <c r="AK200" s="80">
        <v>107.802082221774</v>
      </c>
      <c r="AL200" s="80">
        <v>4.5647314703707504</v>
      </c>
      <c r="AM200" s="80">
        <v>1.01896267029708</v>
      </c>
      <c r="AN200" s="80">
        <v>4.1450504354703002E-2</v>
      </c>
      <c r="AO200" s="80">
        <v>3.9628143069846002E-2</v>
      </c>
      <c r="AP200" s="80">
        <v>2.3555833012850001E-3</v>
      </c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D200" s="2"/>
    </row>
    <row r="201" spans="1:56" s="81" customFormat="1" ht="17.25" customHeight="1" x14ac:dyDescent="0.3">
      <c r="A201" s="79" t="s">
        <v>487</v>
      </c>
      <c r="B201" s="85" t="s">
        <v>101</v>
      </c>
      <c r="C201" s="82">
        <v>47.997564083203898</v>
      </c>
      <c r="D201" s="82">
        <v>1.05843662474074</v>
      </c>
      <c r="E201" s="82">
        <v>0.16388710127273101</v>
      </c>
      <c r="F201" s="82">
        <v>8.1697519207789993E-3</v>
      </c>
      <c r="G201" s="82">
        <v>0.193088875644327</v>
      </c>
      <c r="H201" s="27" t="s">
        <v>1</v>
      </c>
      <c r="I201" s="27" t="s">
        <v>1</v>
      </c>
      <c r="J201" s="27" t="s">
        <v>1</v>
      </c>
      <c r="K201" s="27" t="s">
        <v>1</v>
      </c>
      <c r="L201" s="27" t="s">
        <v>1</v>
      </c>
      <c r="M201" s="29">
        <v>290.11638592134801</v>
      </c>
      <c r="N201" s="29">
        <v>5.7968245365467901</v>
      </c>
      <c r="O201" s="27" t="s">
        <v>1</v>
      </c>
      <c r="P201" s="27" t="s">
        <v>1</v>
      </c>
      <c r="Q201" s="29">
        <v>31097.423801501001</v>
      </c>
      <c r="R201" s="29">
        <v>579.55506632964295</v>
      </c>
      <c r="S201" s="80">
        <v>340.98815865972301</v>
      </c>
      <c r="T201" s="80">
        <v>21.411012926052901</v>
      </c>
      <c r="U201" s="80">
        <v>131656.35682153501</v>
      </c>
      <c r="V201" s="80">
        <v>7225.8947844985296</v>
      </c>
      <c r="W201" s="80">
        <v>3.725281621323E-3</v>
      </c>
      <c r="X201" s="80">
        <v>2.444837240376E-3</v>
      </c>
      <c r="Y201" s="80">
        <v>2709.98220065435</v>
      </c>
      <c r="Z201" s="80">
        <v>138.556561569282</v>
      </c>
      <c r="AA201" s="80">
        <v>0.55188858795073803</v>
      </c>
      <c r="AB201" s="80">
        <v>0.126117250015058</v>
      </c>
      <c r="AC201" s="80">
        <v>3.0521930788705999E-2</v>
      </c>
      <c r="AD201" s="80">
        <v>1.2032419568873E-2</v>
      </c>
      <c r="AE201" s="80">
        <v>0.14229305637439901</v>
      </c>
      <c r="AF201" s="80">
        <v>2.4192159949184999E-2</v>
      </c>
      <c r="AG201" s="29">
        <v>1.4385641480148099</v>
      </c>
      <c r="AH201" s="29">
        <v>9.7721752938181E-2</v>
      </c>
      <c r="AI201" s="29">
        <v>389.42180038683301</v>
      </c>
      <c r="AJ201" s="29">
        <v>5.3852121683887297</v>
      </c>
      <c r="AK201" s="80">
        <v>89.658064476612694</v>
      </c>
      <c r="AL201" s="80">
        <v>1.0798204492552499</v>
      </c>
      <c r="AM201" s="80">
        <v>0.84469847603939696</v>
      </c>
      <c r="AN201" s="80">
        <v>2.3425522289549E-2</v>
      </c>
      <c r="AO201" s="80">
        <v>3.8998422742755001E-2</v>
      </c>
      <c r="AP201" s="80">
        <v>1.8036102716359999E-3</v>
      </c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D201" s="2"/>
    </row>
    <row r="202" spans="1:56" s="81" customFormat="1" ht="17.25" customHeight="1" x14ac:dyDescent="0.3">
      <c r="A202" s="79" t="s">
        <v>488</v>
      </c>
      <c r="B202" s="85" t="s">
        <v>101</v>
      </c>
      <c r="C202" s="82">
        <v>46.660109263078503</v>
      </c>
      <c r="D202" s="82">
        <v>1.3326218720207501</v>
      </c>
      <c r="E202" s="82">
        <v>0.26925917097832403</v>
      </c>
      <c r="F202" s="82">
        <v>1.5533352226276E-2</v>
      </c>
      <c r="G202" s="82">
        <v>0.15476360510895901</v>
      </c>
      <c r="H202" s="27" t="s">
        <v>1</v>
      </c>
      <c r="I202" s="27" t="s">
        <v>1</v>
      </c>
      <c r="J202" s="27" t="s">
        <v>1</v>
      </c>
      <c r="K202" s="27" t="s">
        <v>1</v>
      </c>
      <c r="L202" s="27" t="s">
        <v>1</v>
      </c>
      <c r="M202" s="29">
        <v>363.929618809099</v>
      </c>
      <c r="N202" s="29">
        <v>7.1309177280659597</v>
      </c>
      <c r="O202" s="27" t="s">
        <v>1</v>
      </c>
      <c r="P202" s="27" t="s">
        <v>1</v>
      </c>
      <c r="Q202" s="29">
        <v>28998.188665499201</v>
      </c>
      <c r="R202" s="29">
        <v>572.69414570565095</v>
      </c>
      <c r="S202" s="80">
        <v>244.338454859091</v>
      </c>
      <c r="T202" s="80">
        <v>19.948755167342</v>
      </c>
      <c r="U202" s="80">
        <v>136136.53516449101</v>
      </c>
      <c r="V202" s="80">
        <v>7479.78153447766</v>
      </c>
      <c r="W202" s="80" t="s">
        <v>111</v>
      </c>
      <c r="X202" s="80">
        <v>7.7064051662400004E-4</v>
      </c>
      <c r="Y202" s="80">
        <v>2032.61836559213</v>
      </c>
      <c r="Z202" s="80">
        <v>115.45298145676</v>
      </c>
      <c r="AA202" s="80">
        <v>0.57970790798409599</v>
      </c>
      <c r="AB202" s="80">
        <v>0.13164441276216601</v>
      </c>
      <c r="AC202" s="80">
        <v>8.3737457728299998E-3</v>
      </c>
      <c r="AD202" s="80">
        <v>6.439471084151E-3</v>
      </c>
      <c r="AE202" s="80">
        <v>0.111059579095933</v>
      </c>
      <c r="AF202" s="80">
        <v>2.1715517060658E-2</v>
      </c>
      <c r="AG202" s="29">
        <v>0.96647317512562803</v>
      </c>
      <c r="AH202" s="29">
        <v>9.2833265528608003E-2</v>
      </c>
      <c r="AI202" s="29">
        <v>234.25282525527601</v>
      </c>
      <c r="AJ202" s="29">
        <v>6.9894896065573304</v>
      </c>
      <c r="AK202" s="80">
        <v>52.296976152825401</v>
      </c>
      <c r="AL202" s="80">
        <v>1.6212384301857199</v>
      </c>
      <c r="AM202" s="80">
        <v>0.50614625074364195</v>
      </c>
      <c r="AN202" s="80">
        <v>2.1145788178151999E-2</v>
      </c>
      <c r="AO202" s="80">
        <v>3.8440607144021997E-2</v>
      </c>
      <c r="AP202" s="80">
        <v>2.9328924763110001E-3</v>
      </c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D202" s="2"/>
    </row>
    <row r="203" spans="1:56" s="81" customFormat="1" ht="17.25" customHeight="1" x14ac:dyDescent="0.3">
      <c r="A203" s="79" t="s">
        <v>489</v>
      </c>
      <c r="B203" s="85" t="s">
        <v>101</v>
      </c>
      <c r="C203" s="82">
        <v>47.070363644997798</v>
      </c>
      <c r="D203" s="82">
        <v>1.2425650303273701</v>
      </c>
      <c r="E203" s="82">
        <v>0.23070787603672199</v>
      </c>
      <c r="F203" s="82">
        <v>1.4444295414903999E-2</v>
      </c>
      <c r="G203" s="82">
        <v>8.4300155706260996E-2</v>
      </c>
      <c r="H203" s="27" t="s">
        <v>1</v>
      </c>
      <c r="I203" s="27" t="s">
        <v>1</v>
      </c>
      <c r="J203" s="27" t="s">
        <v>1</v>
      </c>
      <c r="K203" s="27" t="s">
        <v>1</v>
      </c>
      <c r="L203" s="27" t="s">
        <v>1</v>
      </c>
      <c r="M203" s="29">
        <v>269.64862882360802</v>
      </c>
      <c r="N203" s="29">
        <v>5.66784368222973</v>
      </c>
      <c r="O203" s="27" t="s">
        <v>1</v>
      </c>
      <c r="P203" s="27" t="s">
        <v>1</v>
      </c>
      <c r="Q203" s="29">
        <v>29819.295856925099</v>
      </c>
      <c r="R203" s="29">
        <v>656.54652021928098</v>
      </c>
      <c r="S203" s="80">
        <v>355.13945067581102</v>
      </c>
      <c r="T203" s="80">
        <v>25.960438655195102</v>
      </c>
      <c r="U203" s="80">
        <v>129135.266830626</v>
      </c>
      <c r="V203" s="80">
        <v>7036.3776284137703</v>
      </c>
      <c r="W203" s="80">
        <v>1.0627181219115E-2</v>
      </c>
      <c r="X203" s="80">
        <v>4.3555381600689997E-3</v>
      </c>
      <c r="Y203" s="80">
        <v>2301.8144580416601</v>
      </c>
      <c r="Z203" s="80">
        <v>120.48860818351901</v>
      </c>
      <c r="AA203" s="80">
        <v>0.75233734430050203</v>
      </c>
      <c r="AB203" s="80">
        <v>0.15522539322287601</v>
      </c>
      <c r="AC203" s="80">
        <v>2.2242996762270002E-2</v>
      </c>
      <c r="AD203" s="80">
        <v>1.0863723112226E-2</v>
      </c>
      <c r="AE203" s="80">
        <v>0.15713440077407001</v>
      </c>
      <c r="AF203" s="80">
        <v>2.6614008317377001E-2</v>
      </c>
      <c r="AG203" s="29">
        <v>1.53054184817765</v>
      </c>
      <c r="AH203" s="29">
        <v>0.13954889969519599</v>
      </c>
      <c r="AI203" s="29">
        <v>290.93526456454202</v>
      </c>
      <c r="AJ203" s="29">
        <v>4.6984504032962899</v>
      </c>
      <c r="AK203" s="80">
        <v>65.648857965193798</v>
      </c>
      <c r="AL203" s="80">
        <v>1.38715864338229</v>
      </c>
      <c r="AM203" s="80">
        <v>0.63058809602208199</v>
      </c>
      <c r="AN203" s="80">
        <v>2.0884183136060001E-2</v>
      </c>
      <c r="AO203" s="80">
        <v>4.1015998652254998E-2</v>
      </c>
      <c r="AP203" s="80">
        <v>2.2993144344890001E-3</v>
      </c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D203" s="2"/>
    </row>
    <row r="204" spans="1:56" s="81" customFormat="1" ht="17.25" customHeight="1" x14ac:dyDescent="0.3">
      <c r="A204" s="79" t="s">
        <v>490</v>
      </c>
      <c r="B204" s="85" t="s">
        <v>101</v>
      </c>
      <c r="C204" s="82">
        <v>48.490786330975901</v>
      </c>
      <c r="D204" s="82">
        <v>1.6898395897504399</v>
      </c>
      <c r="E204" s="82">
        <v>0.113032175219479</v>
      </c>
      <c r="F204" s="82">
        <v>1.5096780459026999E-2</v>
      </c>
      <c r="G204" s="82">
        <v>0.30335049765057698</v>
      </c>
      <c r="H204" s="27" t="s">
        <v>1</v>
      </c>
      <c r="I204" s="27" t="s">
        <v>1</v>
      </c>
      <c r="J204" s="27" t="s">
        <v>1</v>
      </c>
      <c r="K204" s="27" t="s">
        <v>1</v>
      </c>
      <c r="L204" s="27" t="s">
        <v>1</v>
      </c>
      <c r="M204" s="29">
        <v>317.89475956215</v>
      </c>
      <c r="N204" s="29">
        <v>6.0062635625392398</v>
      </c>
      <c r="O204" s="27" t="s">
        <v>1</v>
      </c>
      <c r="P204" s="27" t="s">
        <v>1</v>
      </c>
      <c r="Q204" s="29">
        <v>25479.001381515202</v>
      </c>
      <c r="R204" s="29">
        <v>554.91308347424103</v>
      </c>
      <c r="S204" s="80">
        <v>63.258723874659999</v>
      </c>
      <c r="T204" s="80">
        <v>9.5519152291682996</v>
      </c>
      <c r="U204" s="80">
        <v>128741.21799749001</v>
      </c>
      <c r="V204" s="80">
        <v>7034.6264530382696</v>
      </c>
      <c r="W204" s="80">
        <v>1.2877720332539E-2</v>
      </c>
      <c r="X204" s="80">
        <v>4.7907054745569997E-3</v>
      </c>
      <c r="Y204" s="80">
        <v>1317.5393111472399</v>
      </c>
      <c r="Z204" s="80">
        <v>75.286688741392098</v>
      </c>
      <c r="AA204" s="80">
        <v>0.23546506744388701</v>
      </c>
      <c r="AB204" s="80">
        <v>8.6466340379367998E-2</v>
      </c>
      <c r="AC204" s="80">
        <v>5.0134249750214001E-2</v>
      </c>
      <c r="AD204" s="80">
        <v>1.6326411759199001E-2</v>
      </c>
      <c r="AE204" s="80">
        <v>6.3535022823141996E-2</v>
      </c>
      <c r="AF204" s="80">
        <v>1.6858348775461999E-2</v>
      </c>
      <c r="AG204" s="29">
        <v>0.415544323766602</v>
      </c>
      <c r="AH204" s="29">
        <v>4.6104880648532999E-2</v>
      </c>
      <c r="AI204" s="29">
        <v>180.78639492961</v>
      </c>
      <c r="AJ204" s="29">
        <v>1.89460142840985</v>
      </c>
      <c r="AK204" s="80">
        <v>37.662568211580897</v>
      </c>
      <c r="AL204" s="80">
        <v>0.41008902693027</v>
      </c>
      <c r="AM204" s="80">
        <v>0.35027104920997398</v>
      </c>
      <c r="AN204" s="80">
        <v>1.7154580766150999E-2</v>
      </c>
      <c r="AO204" s="80">
        <v>1.1171518713038E-2</v>
      </c>
      <c r="AP204" s="80">
        <v>1.367869152224E-3</v>
      </c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D204" s="2"/>
    </row>
    <row r="205" spans="1:56" s="81" customFormat="1" ht="17.25" customHeight="1" x14ac:dyDescent="0.3">
      <c r="A205" s="79" t="s">
        <v>491</v>
      </c>
      <c r="B205" s="85" t="s">
        <v>101</v>
      </c>
      <c r="C205" s="82">
        <v>41.982395604989399</v>
      </c>
      <c r="D205" s="82">
        <v>2.3379877368444402</v>
      </c>
      <c r="E205" s="82">
        <v>0.41665134311253799</v>
      </c>
      <c r="F205" s="82">
        <v>3.9533052385957002E-2</v>
      </c>
      <c r="G205" s="82">
        <v>0.27355592556949498</v>
      </c>
      <c r="H205" s="27" t="s">
        <v>1</v>
      </c>
      <c r="I205" s="27" t="s">
        <v>1</v>
      </c>
      <c r="J205" s="27" t="s">
        <v>1</v>
      </c>
      <c r="K205" s="27" t="s">
        <v>1</v>
      </c>
      <c r="L205" s="27" t="s">
        <v>1</v>
      </c>
      <c r="M205" s="29">
        <v>389.38943796132997</v>
      </c>
      <c r="N205" s="29">
        <v>6.98815688058012</v>
      </c>
      <c r="O205" s="27" t="s">
        <v>1</v>
      </c>
      <c r="P205" s="27" t="s">
        <v>1</v>
      </c>
      <c r="Q205" s="29">
        <v>28545.655168442401</v>
      </c>
      <c r="R205" s="29">
        <v>533.90201290279902</v>
      </c>
      <c r="S205" s="80">
        <v>123.617852609045</v>
      </c>
      <c r="T205" s="80">
        <v>9.7784595345679595</v>
      </c>
      <c r="U205" s="80">
        <v>133601.838764969</v>
      </c>
      <c r="V205" s="80">
        <v>7231.3137109453701</v>
      </c>
      <c r="W205" s="80">
        <v>1.906944906518E-3</v>
      </c>
      <c r="X205" s="80">
        <v>1.9013713637290001E-3</v>
      </c>
      <c r="Y205" s="80">
        <v>1251.94906097797</v>
      </c>
      <c r="Z205" s="80">
        <v>64.329362481116704</v>
      </c>
      <c r="AA205" s="80">
        <v>0.243938607695141</v>
      </c>
      <c r="AB205" s="80">
        <v>9.1105790411716001E-2</v>
      </c>
      <c r="AC205" s="80">
        <v>2.5216104395769999E-3</v>
      </c>
      <c r="AD205" s="80">
        <v>3.7677212768740002E-3</v>
      </c>
      <c r="AE205" s="80">
        <v>7.1275612887730003E-2</v>
      </c>
      <c r="AF205" s="80">
        <v>1.8361944957327E-2</v>
      </c>
      <c r="AG205" s="29">
        <v>0.84520863635444199</v>
      </c>
      <c r="AH205" s="29">
        <v>8.2215018418892005E-2</v>
      </c>
      <c r="AI205" s="29">
        <v>69.787772061056202</v>
      </c>
      <c r="AJ205" s="29">
        <v>1.56854795042803</v>
      </c>
      <c r="AK205" s="80">
        <v>13.410490297945501</v>
      </c>
      <c r="AL205" s="80">
        <v>0.334929657420383</v>
      </c>
      <c r="AM205" s="80">
        <v>0.14420986111755599</v>
      </c>
      <c r="AN205" s="80">
        <v>9.5245686089740003E-3</v>
      </c>
      <c r="AO205" s="80">
        <v>1.6947501378733E-2</v>
      </c>
      <c r="AP205" s="80">
        <v>1.2919255793830001E-3</v>
      </c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D205" s="2"/>
    </row>
    <row r="206" spans="1:56" s="81" customFormat="1" ht="17.25" customHeight="1" x14ac:dyDescent="0.3">
      <c r="A206" s="79" t="s">
        <v>492</v>
      </c>
      <c r="B206" s="85" t="s">
        <v>101</v>
      </c>
      <c r="C206" s="82">
        <v>47.116602297733102</v>
      </c>
      <c r="D206" s="82">
        <v>2.01516321946219</v>
      </c>
      <c r="E206" s="82">
        <v>0.25116982285263101</v>
      </c>
      <c r="F206" s="82">
        <v>4.9853372660345001E-2</v>
      </c>
      <c r="G206" s="82">
        <v>-1.7018301330181E-2</v>
      </c>
      <c r="H206" s="27" t="s">
        <v>1</v>
      </c>
      <c r="I206" s="27" t="s">
        <v>1</v>
      </c>
      <c r="J206" s="27" t="s">
        <v>1</v>
      </c>
      <c r="K206" s="27" t="s">
        <v>1</v>
      </c>
      <c r="L206" s="27" t="s">
        <v>1</v>
      </c>
      <c r="M206" s="29">
        <v>295.75889516588302</v>
      </c>
      <c r="N206" s="29">
        <v>5.9508486465739701</v>
      </c>
      <c r="O206" s="27" t="s">
        <v>1</v>
      </c>
      <c r="P206" s="27" t="s">
        <v>1</v>
      </c>
      <c r="Q206" s="29">
        <v>19828.0995274866</v>
      </c>
      <c r="R206" s="29">
        <v>1161.7659886236399</v>
      </c>
      <c r="S206" s="80">
        <v>32.301873269915497</v>
      </c>
      <c r="T206" s="80">
        <v>4.1313130270347997</v>
      </c>
      <c r="U206" s="80">
        <v>125645.78408561699</v>
      </c>
      <c r="V206" s="80">
        <v>6802.0257927896901</v>
      </c>
      <c r="W206" s="80">
        <v>3.8750238288099998E-3</v>
      </c>
      <c r="X206" s="80">
        <v>2.7849827869279998E-3</v>
      </c>
      <c r="Y206" s="80">
        <v>912.91644454153595</v>
      </c>
      <c r="Z206" s="80">
        <v>76.667913115169497</v>
      </c>
      <c r="AA206" s="80">
        <v>0.24214646240440801</v>
      </c>
      <c r="AB206" s="80">
        <v>9.3722061365348996E-2</v>
      </c>
      <c r="AC206" s="80">
        <v>1.8694013116083999E-2</v>
      </c>
      <c r="AD206" s="80">
        <v>1.0454234304009E-2</v>
      </c>
      <c r="AE206" s="80">
        <v>9.8350109391601007E-2</v>
      </c>
      <c r="AF206" s="80">
        <v>2.1934205624251E-2</v>
      </c>
      <c r="AG206" s="29">
        <v>0.63613501457909505</v>
      </c>
      <c r="AH206" s="29">
        <v>7.9562184434654001E-2</v>
      </c>
      <c r="AI206" s="29">
        <v>129.105884204571</v>
      </c>
      <c r="AJ206" s="29">
        <v>7.4188480605629303</v>
      </c>
      <c r="AK206" s="80">
        <v>26.6405003097696</v>
      </c>
      <c r="AL206" s="80">
        <v>1.4985205303923801</v>
      </c>
      <c r="AM206" s="80">
        <v>0.25380093742509102</v>
      </c>
      <c r="AN206" s="80">
        <v>1.7547941453078E-2</v>
      </c>
      <c r="AO206" s="80">
        <v>1.805670626513E-2</v>
      </c>
      <c r="AP206" s="80">
        <v>2.6599735586030002E-3</v>
      </c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D206" s="2"/>
    </row>
    <row r="207" spans="1:56" s="81" customFormat="1" ht="17.25" customHeight="1" x14ac:dyDescent="0.3">
      <c r="A207" s="79" t="s">
        <v>493</v>
      </c>
      <c r="B207" s="85" t="s">
        <v>101</v>
      </c>
      <c r="C207" s="82">
        <v>48.7489112560189</v>
      </c>
      <c r="D207" s="82">
        <v>0.70366704626166499</v>
      </c>
      <c r="E207" s="82">
        <v>7.1454867303420003E-2</v>
      </c>
      <c r="F207" s="82">
        <v>3.335989196424E-3</v>
      </c>
      <c r="G207" s="82">
        <v>5.3305932965053003E-2</v>
      </c>
      <c r="H207" s="27" t="s">
        <v>1</v>
      </c>
      <c r="I207" s="27" t="s">
        <v>1</v>
      </c>
      <c r="J207" s="27" t="s">
        <v>1</v>
      </c>
      <c r="K207" s="27" t="s">
        <v>1</v>
      </c>
      <c r="L207" s="27" t="s">
        <v>1</v>
      </c>
      <c r="M207" s="29">
        <v>451.83947491906798</v>
      </c>
      <c r="N207" s="29">
        <v>8.1871607179985499</v>
      </c>
      <c r="O207" s="27" t="s">
        <v>1</v>
      </c>
      <c r="P207" s="27" t="s">
        <v>1</v>
      </c>
      <c r="Q207" s="29">
        <v>30011.909898249101</v>
      </c>
      <c r="R207" s="29">
        <v>569.797690560099</v>
      </c>
      <c r="S207" s="80">
        <v>428.15258342690697</v>
      </c>
      <c r="T207" s="80">
        <v>27.375527658509601</v>
      </c>
      <c r="U207" s="80">
        <v>133869.54050038301</v>
      </c>
      <c r="V207" s="80">
        <v>7322.0624851121402</v>
      </c>
      <c r="W207" s="80">
        <v>2.8784167612710002E-3</v>
      </c>
      <c r="X207" s="80">
        <v>2.2292675859359999E-3</v>
      </c>
      <c r="Y207" s="80">
        <v>2864.8601456885499</v>
      </c>
      <c r="Z207" s="80">
        <v>148.684422225601</v>
      </c>
      <c r="AA207" s="80">
        <v>0.77163658686996495</v>
      </c>
      <c r="AB207" s="80">
        <v>0.15455025983305101</v>
      </c>
      <c r="AC207" s="80">
        <v>3.4374956051380001E-3</v>
      </c>
      <c r="AD207" s="80">
        <v>4.1752828196269997E-3</v>
      </c>
      <c r="AE207" s="80">
        <v>0.1711617835517</v>
      </c>
      <c r="AF207" s="80">
        <v>2.7393364182228E-2</v>
      </c>
      <c r="AG207" s="29">
        <v>1.46548252334795</v>
      </c>
      <c r="AH207" s="29">
        <v>0.102330076612202</v>
      </c>
      <c r="AI207" s="29">
        <v>940.17447469497904</v>
      </c>
      <c r="AJ207" s="29">
        <v>20.757773642693401</v>
      </c>
      <c r="AK207" s="80">
        <v>243.21969578626599</v>
      </c>
      <c r="AL207" s="80">
        <v>5.9013609651828203</v>
      </c>
      <c r="AM207" s="80">
        <v>2.2455627300853598</v>
      </c>
      <c r="AN207" s="80">
        <v>5.5512426981451E-2</v>
      </c>
      <c r="AO207" s="80">
        <v>4.5292513808216001E-2</v>
      </c>
      <c r="AP207" s="80">
        <v>2.1046777934819998E-3</v>
      </c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D207" s="2"/>
    </row>
    <row r="208" spans="1:56" s="81" customFormat="1" ht="17.25" customHeight="1" x14ac:dyDescent="0.3">
      <c r="A208" s="79" t="s">
        <v>494</v>
      </c>
      <c r="B208" s="85" t="s">
        <v>101</v>
      </c>
      <c r="C208" s="82">
        <v>42.336962933659201</v>
      </c>
      <c r="D208" s="82">
        <v>1.5651778311659901</v>
      </c>
      <c r="E208" s="82">
        <v>0.62276669248436101</v>
      </c>
      <c r="F208" s="82">
        <v>3.3483223376816001E-2</v>
      </c>
      <c r="G208" s="82">
        <v>0.24060086800719599</v>
      </c>
      <c r="H208" s="27" t="s">
        <v>1</v>
      </c>
      <c r="I208" s="27" t="s">
        <v>1</v>
      </c>
      <c r="J208" s="27" t="s">
        <v>1</v>
      </c>
      <c r="K208" s="27" t="s">
        <v>1</v>
      </c>
      <c r="L208" s="27" t="s">
        <v>1</v>
      </c>
      <c r="M208" s="29">
        <v>202.209987622151</v>
      </c>
      <c r="N208" s="29">
        <v>7.7635206484157404</v>
      </c>
      <c r="O208" s="27" t="s">
        <v>1</v>
      </c>
      <c r="P208" s="27" t="s">
        <v>1</v>
      </c>
      <c r="Q208" s="29">
        <v>9992.4557260894799</v>
      </c>
      <c r="R208" s="29">
        <v>300.94130488798999</v>
      </c>
      <c r="S208" s="80">
        <v>33.872125670612398</v>
      </c>
      <c r="T208" s="80">
        <v>4.3316391941950103</v>
      </c>
      <c r="U208" s="80">
        <v>110136.612169592</v>
      </c>
      <c r="V208" s="80">
        <v>6090.1742524088204</v>
      </c>
      <c r="W208" s="80">
        <v>5.3787379783899998E-3</v>
      </c>
      <c r="X208" s="80">
        <v>2.9910973695660001E-3</v>
      </c>
      <c r="Y208" s="80">
        <v>656.95978219152801</v>
      </c>
      <c r="Z208" s="80">
        <v>70.8325564725086</v>
      </c>
      <c r="AA208" s="80">
        <v>0.67905140707984801</v>
      </c>
      <c r="AB208" s="80">
        <v>0.14156769987248599</v>
      </c>
      <c r="AC208" s="80">
        <v>1.2977264783716001E-2</v>
      </c>
      <c r="AD208" s="80">
        <v>7.9281413882730002E-3</v>
      </c>
      <c r="AE208" s="80">
        <v>0.201708149860027</v>
      </c>
      <c r="AF208" s="80">
        <v>2.9127735641488999E-2</v>
      </c>
      <c r="AG208" s="29">
        <v>1.29528023370562</v>
      </c>
      <c r="AH208" s="29">
        <v>0.10876313218134501</v>
      </c>
      <c r="AI208" s="29">
        <v>136.26021750440299</v>
      </c>
      <c r="AJ208" s="29">
        <v>12.9836553547582</v>
      </c>
      <c r="AK208" s="80">
        <v>28.1109152884463</v>
      </c>
      <c r="AL208" s="80">
        <v>2.43899605557786</v>
      </c>
      <c r="AM208" s="80">
        <v>0.301291761104724</v>
      </c>
      <c r="AN208" s="80">
        <v>2.9275272744111999E-2</v>
      </c>
      <c r="AO208" s="80">
        <v>5.2676613800175E-2</v>
      </c>
      <c r="AP208" s="80">
        <v>5.5678127307139998E-3</v>
      </c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D208" s="2"/>
    </row>
    <row r="209" spans="1:56" s="81" customFormat="1" ht="17.25" customHeight="1" x14ac:dyDescent="0.3">
      <c r="A209" s="79" t="s">
        <v>495</v>
      </c>
      <c r="B209" s="85" t="s">
        <v>101</v>
      </c>
      <c r="C209" s="82">
        <v>39.2785285108382</v>
      </c>
      <c r="D209" s="82">
        <v>1.2196545360176301</v>
      </c>
      <c r="E209" s="82">
        <v>0.61399799442574898</v>
      </c>
      <c r="F209" s="82">
        <v>2.7798975584890001E-2</v>
      </c>
      <c r="G209" s="82">
        <v>0.17866731660031199</v>
      </c>
      <c r="H209" s="27" t="s">
        <v>1</v>
      </c>
      <c r="I209" s="27" t="s">
        <v>1</v>
      </c>
      <c r="J209" s="27" t="s">
        <v>1</v>
      </c>
      <c r="K209" s="27" t="s">
        <v>1</v>
      </c>
      <c r="L209" s="27" t="s">
        <v>1</v>
      </c>
      <c r="M209" s="29">
        <v>148.51132819032799</v>
      </c>
      <c r="N209" s="29">
        <v>7.5111967458595101</v>
      </c>
      <c r="O209" s="27" t="s">
        <v>1</v>
      </c>
      <c r="P209" s="27" t="s">
        <v>1</v>
      </c>
      <c r="Q209" s="29">
        <v>10736.296642949899</v>
      </c>
      <c r="R209" s="29">
        <v>278.46514422223999</v>
      </c>
      <c r="S209" s="80">
        <v>54.077312956770101</v>
      </c>
      <c r="T209" s="80">
        <v>8.04096123571588</v>
      </c>
      <c r="U209" s="80">
        <v>105705.120853142</v>
      </c>
      <c r="V209" s="80">
        <v>5882.1119802393796</v>
      </c>
      <c r="W209" s="80">
        <v>2.3014816512596001E-2</v>
      </c>
      <c r="X209" s="80">
        <v>6.2426760840870003E-3</v>
      </c>
      <c r="Y209" s="80">
        <v>870.25939538181501</v>
      </c>
      <c r="Z209" s="80">
        <v>79.340264005528795</v>
      </c>
      <c r="AA209" s="80">
        <v>0.91096652765267006</v>
      </c>
      <c r="AB209" s="80">
        <v>0.166483804936223</v>
      </c>
      <c r="AC209" s="80">
        <v>3.1936824761054E-2</v>
      </c>
      <c r="AD209" s="80">
        <v>1.2599976715717999E-2</v>
      </c>
      <c r="AE209" s="80">
        <v>0.282410417544946</v>
      </c>
      <c r="AF209" s="80">
        <v>3.5081223269071003E-2</v>
      </c>
      <c r="AG209" s="29">
        <v>1.7646916292488799</v>
      </c>
      <c r="AH209" s="29">
        <v>0.17351680815037299</v>
      </c>
      <c r="AI209" s="29">
        <v>192.15234689952999</v>
      </c>
      <c r="AJ209" s="29">
        <v>15.796831577863699</v>
      </c>
      <c r="AK209" s="80">
        <v>38.281087525191502</v>
      </c>
      <c r="AL209" s="80">
        <v>3.18489401126071</v>
      </c>
      <c r="AM209" s="80">
        <v>0.442426206381135</v>
      </c>
      <c r="AN209" s="80">
        <v>4.2674370682193999E-2</v>
      </c>
      <c r="AO209" s="80">
        <v>7.5922387546343006E-2</v>
      </c>
      <c r="AP209" s="80">
        <v>7.8741288074190008E-3</v>
      </c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D209" s="2"/>
    </row>
    <row r="210" spans="1:56" s="81" customFormat="1" ht="17.25" customHeight="1" x14ac:dyDescent="0.3">
      <c r="A210" s="79" t="s">
        <v>496</v>
      </c>
      <c r="B210" s="85" t="s">
        <v>101</v>
      </c>
      <c r="C210" s="82">
        <v>41.9805936186577</v>
      </c>
      <c r="D210" s="82">
        <v>2.22539051243493</v>
      </c>
      <c r="E210" s="82">
        <v>0.72182244708737098</v>
      </c>
      <c r="F210" s="82">
        <v>0.106104886283804</v>
      </c>
      <c r="G210" s="82">
        <v>-0.65124172928006097</v>
      </c>
      <c r="H210" s="27" t="s">
        <v>1</v>
      </c>
      <c r="I210" s="27" t="s">
        <v>1</v>
      </c>
      <c r="J210" s="27" t="s">
        <v>1</v>
      </c>
      <c r="K210" s="27" t="s">
        <v>1</v>
      </c>
      <c r="L210" s="27" t="s">
        <v>1</v>
      </c>
      <c r="M210" s="29">
        <v>323.60779733713002</v>
      </c>
      <c r="N210" s="29">
        <v>5.8495505080043504</v>
      </c>
      <c r="O210" s="27" t="s">
        <v>1</v>
      </c>
      <c r="P210" s="27" t="s">
        <v>1</v>
      </c>
      <c r="Q210" s="29">
        <v>18982.311017886499</v>
      </c>
      <c r="R210" s="29">
        <v>1186.8367491434799</v>
      </c>
      <c r="S210" s="80">
        <v>58.001606998157101</v>
      </c>
      <c r="T210" s="80">
        <v>7.3298134402291897</v>
      </c>
      <c r="U210" s="80">
        <v>128054.17168204099</v>
      </c>
      <c r="V210" s="80">
        <v>6909.13839276007</v>
      </c>
      <c r="W210" s="80">
        <v>3.316835042898E-3</v>
      </c>
      <c r="X210" s="80">
        <v>2.7811649732240001E-3</v>
      </c>
      <c r="Y210" s="80">
        <v>806.63671590302204</v>
      </c>
      <c r="Z210" s="80">
        <v>63.257588062028901</v>
      </c>
      <c r="AA210" s="80">
        <v>0.70963101353958002</v>
      </c>
      <c r="AB210" s="80">
        <v>0.17478904385855601</v>
      </c>
      <c r="AC210" s="80">
        <v>3.7217317626979003E-2</v>
      </c>
      <c r="AD210" s="80">
        <v>1.5947702939348E-2</v>
      </c>
      <c r="AE210" s="80">
        <v>0.22524682807567001</v>
      </c>
      <c r="AF210" s="80">
        <v>3.5470749884794997E-2</v>
      </c>
      <c r="AG210" s="29">
        <v>1.42952931258686</v>
      </c>
      <c r="AH210" s="29">
        <v>0.20710186248131099</v>
      </c>
      <c r="AI210" s="29">
        <v>139.06201323706799</v>
      </c>
      <c r="AJ210" s="29">
        <v>2.2503474141287199</v>
      </c>
      <c r="AK210" s="80">
        <v>30.193495606446799</v>
      </c>
      <c r="AL210" s="80">
        <v>0.26493208316843903</v>
      </c>
      <c r="AM210" s="80">
        <v>0.32505465278693801</v>
      </c>
      <c r="AN210" s="80">
        <v>1.6662319677104E-2</v>
      </c>
      <c r="AO210" s="80">
        <v>6.6102536510487003E-2</v>
      </c>
      <c r="AP210" s="80">
        <v>1.1384389189811999E-2</v>
      </c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D210" s="2"/>
    </row>
    <row r="211" spans="1:56" s="81" customFormat="1" ht="17.25" customHeight="1" x14ac:dyDescent="0.3">
      <c r="A211" s="79"/>
      <c r="B211" s="85"/>
      <c r="C211" s="82"/>
      <c r="D211" s="82"/>
      <c r="E211" s="82"/>
      <c r="F211" s="82"/>
      <c r="G211" s="82"/>
      <c r="H211" s="27"/>
      <c r="I211" s="27"/>
      <c r="J211" s="27"/>
      <c r="K211" s="27"/>
      <c r="L211" s="27"/>
      <c r="M211" s="29"/>
      <c r="N211" s="29"/>
      <c r="O211" s="27"/>
      <c r="P211" s="27"/>
      <c r="Q211" s="29"/>
      <c r="R211" s="29"/>
      <c r="S211" s="80"/>
      <c r="T211" s="80"/>
      <c r="U211" s="80"/>
      <c r="V211" s="80"/>
      <c r="W211" s="80"/>
      <c r="X211" s="80"/>
      <c r="Y211" s="80"/>
      <c r="Z211" s="80"/>
      <c r="AA211" s="80"/>
      <c r="AB211" s="80"/>
      <c r="AC211" s="80"/>
      <c r="AD211" s="80"/>
      <c r="AE211" s="80"/>
      <c r="AF211" s="80"/>
      <c r="AG211" s="29"/>
      <c r="AH211" s="29"/>
      <c r="AI211" s="29"/>
      <c r="AJ211" s="29"/>
      <c r="AK211" s="80"/>
      <c r="AL211" s="80"/>
      <c r="AM211" s="80"/>
      <c r="AN211" s="80"/>
      <c r="AO211" s="80"/>
      <c r="AP211" s="80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D211" s="2"/>
    </row>
    <row r="212" spans="1:56" s="81" customFormat="1" ht="17.25" customHeight="1" x14ac:dyDescent="0.3">
      <c r="A212" s="79" t="s">
        <v>497</v>
      </c>
      <c r="B212" s="85" t="s">
        <v>101</v>
      </c>
      <c r="C212" s="82">
        <v>1.2869855053878601</v>
      </c>
      <c r="D212" s="82">
        <v>8.9897249197060006E-2</v>
      </c>
      <c r="E212" s="82">
        <v>3.2592493074885001</v>
      </c>
      <c r="F212" s="82">
        <v>0.23730333493139999</v>
      </c>
      <c r="G212" s="82">
        <v>0.45841041020364098</v>
      </c>
      <c r="H212" s="82">
        <v>1.3368890249845322</v>
      </c>
      <c r="I212" s="82">
        <v>9.3439663132694611E-2</v>
      </c>
      <c r="J212" s="82">
        <v>3.2592493074885001</v>
      </c>
      <c r="K212" s="82">
        <v>0.23730333493139999</v>
      </c>
      <c r="L212" s="82">
        <v>0.45841041020364098</v>
      </c>
      <c r="M212" s="29">
        <v>47069.757444407704</v>
      </c>
      <c r="N212" s="29">
        <v>727.79755075672006</v>
      </c>
      <c r="O212" s="27" t="s">
        <v>1</v>
      </c>
      <c r="P212" s="27" t="s">
        <v>1</v>
      </c>
      <c r="Q212" s="29">
        <v>13164.2861346591</v>
      </c>
      <c r="R212" s="29">
        <v>261.216264034868</v>
      </c>
      <c r="S212" s="80">
        <v>170.16037710871501</v>
      </c>
      <c r="T212" s="80">
        <v>11.8795414424069</v>
      </c>
      <c r="U212" s="80">
        <v>171690.93838635201</v>
      </c>
      <c r="V212" s="80">
        <v>9263.5518118033397</v>
      </c>
      <c r="W212" s="80">
        <v>4.1203201329487002E-2</v>
      </c>
      <c r="X212" s="80">
        <v>8.5884405064440006E-3</v>
      </c>
      <c r="Y212" s="80">
        <v>47.696216686120202</v>
      </c>
      <c r="Z212" s="80">
        <v>4.0476731123760796</v>
      </c>
      <c r="AA212" s="80">
        <v>5.5841440870008903</v>
      </c>
      <c r="AB212" s="80">
        <v>0.51069005785704202</v>
      </c>
      <c r="AC212" s="80">
        <v>1.0188185108566001E-2</v>
      </c>
      <c r="AD212" s="80">
        <v>7.3259375095379997E-3</v>
      </c>
      <c r="AE212" s="80">
        <v>0.210708839546559</v>
      </c>
      <c r="AF212" s="80">
        <v>3.1086601930922001E-2</v>
      </c>
      <c r="AG212" s="29">
        <v>0.59601363096751903</v>
      </c>
      <c r="AH212" s="29">
        <v>6.4873832093623005E-2</v>
      </c>
      <c r="AI212" s="29">
        <v>2.5133890830582399</v>
      </c>
      <c r="AJ212" s="29">
        <v>5.5621205378783997E-2</v>
      </c>
      <c r="AK212" s="80">
        <v>0.28964698526904398</v>
      </c>
      <c r="AL212" s="80">
        <v>8.2849061739990008E-3</v>
      </c>
      <c r="AM212" s="80">
        <v>0.10124586095397101</v>
      </c>
      <c r="AN212" s="80">
        <v>7.168701215357E-3</v>
      </c>
      <c r="AO212" s="80">
        <v>9.3687862300555994E-2</v>
      </c>
      <c r="AP212" s="80">
        <v>3.1188634950580002E-3</v>
      </c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D212" s="2"/>
    </row>
    <row r="213" spans="1:56" s="81" customFormat="1" ht="17.25" customHeight="1" x14ac:dyDescent="0.3">
      <c r="A213" s="79" t="s">
        <v>498</v>
      </c>
      <c r="B213" s="85" t="s">
        <v>101</v>
      </c>
      <c r="C213" s="82">
        <v>1.23827083665485</v>
      </c>
      <c r="D213" s="82">
        <v>8.3968221943174007E-2</v>
      </c>
      <c r="E213" s="82">
        <v>3.2569459668617502</v>
      </c>
      <c r="F213" s="82">
        <v>0.230071725802202</v>
      </c>
      <c r="G213" s="82">
        <v>0.56621582153702499</v>
      </c>
      <c r="H213" s="82">
        <v>1.2862854201169769</v>
      </c>
      <c r="I213" s="82">
        <v>8.7280229759329572E-2</v>
      </c>
      <c r="J213" s="82">
        <v>3.2569459668617502</v>
      </c>
      <c r="K213" s="82">
        <v>0.230071725802202</v>
      </c>
      <c r="L213" s="82">
        <v>0.56621582153702499</v>
      </c>
      <c r="M213" s="29">
        <v>47192.054307810497</v>
      </c>
      <c r="N213" s="29">
        <v>729.68851774873895</v>
      </c>
      <c r="O213" s="27" t="s">
        <v>1</v>
      </c>
      <c r="P213" s="27" t="s">
        <v>1</v>
      </c>
      <c r="Q213" s="29">
        <v>13079.4027399144</v>
      </c>
      <c r="R213" s="29">
        <v>258.15971518247301</v>
      </c>
      <c r="S213" s="80">
        <v>156.40108961301101</v>
      </c>
      <c r="T213" s="80">
        <v>14.909678003675801</v>
      </c>
      <c r="U213" s="80">
        <v>170356.381870738</v>
      </c>
      <c r="V213" s="80">
        <v>9191.5460697161107</v>
      </c>
      <c r="W213" s="80">
        <v>0.32302655952190701</v>
      </c>
      <c r="X213" s="80">
        <v>2.3962249095549001E-2</v>
      </c>
      <c r="Y213" s="80">
        <v>31.679175284515502</v>
      </c>
      <c r="Z213" s="80">
        <v>2.9926734547934801</v>
      </c>
      <c r="AA213" s="80">
        <v>6.5450856291459401</v>
      </c>
      <c r="AB213" s="80">
        <v>0.52255984156759305</v>
      </c>
      <c r="AC213" s="80">
        <v>0.58615455454368703</v>
      </c>
      <c r="AD213" s="80">
        <v>5.5714021515595E-2</v>
      </c>
      <c r="AE213" s="80">
        <v>1.0397239856539899</v>
      </c>
      <c r="AF213" s="80">
        <v>6.8738330632160005E-2</v>
      </c>
      <c r="AG213" s="29">
        <v>0.87680424988236105</v>
      </c>
      <c r="AH213" s="29">
        <v>7.7010043368144002E-2</v>
      </c>
      <c r="AI213" s="29">
        <v>2.0747313338829199</v>
      </c>
      <c r="AJ213" s="29">
        <v>5.3845953322388E-2</v>
      </c>
      <c r="AK213" s="80">
        <v>0.291344816793489</v>
      </c>
      <c r="AL213" s="80">
        <v>7.5345194185949997E-3</v>
      </c>
      <c r="AM213" s="80">
        <v>0.10589660588182</v>
      </c>
      <c r="AN213" s="80">
        <v>7.327096873504E-3</v>
      </c>
      <c r="AO213" s="80">
        <v>9.7439338643511994E-2</v>
      </c>
      <c r="AP213" s="80">
        <v>3.2235107658350002E-3</v>
      </c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D213" s="2"/>
    </row>
    <row r="214" spans="1:56" s="81" customFormat="1" ht="17.25" customHeight="1" x14ac:dyDescent="0.3">
      <c r="A214" s="79" t="s">
        <v>499</v>
      </c>
      <c r="B214" s="85" t="s">
        <v>101</v>
      </c>
      <c r="C214" s="82">
        <v>1.9526846950077099</v>
      </c>
      <c r="D214" s="82">
        <v>0.12326485977766601</v>
      </c>
      <c r="E214" s="82">
        <v>3.4242837481503301</v>
      </c>
      <c r="F214" s="82">
        <v>0.22908833577374199</v>
      </c>
      <c r="G214" s="82">
        <v>0.67189029315799698</v>
      </c>
      <c r="H214" s="82">
        <v>2.0284010403243355</v>
      </c>
      <c r="I214" s="82">
        <v>0.12813954046415185</v>
      </c>
      <c r="J214" s="82">
        <v>3.4242837481503301</v>
      </c>
      <c r="K214" s="82">
        <v>0.22908833577374199</v>
      </c>
      <c r="L214" s="82">
        <v>0.67189029315799698</v>
      </c>
      <c r="M214" s="29">
        <v>46290.247332733001</v>
      </c>
      <c r="N214" s="29">
        <v>715.74468324965801</v>
      </c>
      <c r="O214" s="27" t="s">
        <v>1</v>
      </c>
      <c r="P214" s="27" t="s">
        <v>1</v>
      </c>
      <c r="Q214" s="29">
        <v>10871.7945981715</v>
      </c>
      <c r="R214" s="29">
        <v>222.548728061948</v>
      </c>
      <c r="S214" s="80">
        <v>97.140952844767995</v>
      </c>
      <c r="T214" s="80">
        <v>7.4070675554984202</v>
      </c>
      <c r="U214" s="80">
        <v>174600.62513713099</v>
      </c>
      <c r="V214" s="80">
        <v>9420.5434051005504</v>
      </c>
      <c r="W214" s="80">
        <v>2.5498364140595999E-2</v>
      </c>
      <c r="X214" s="80">
        <v>6.5832305011379998E-3</v>
      </c>
      <c r="Y214" s="80">
        <v>45.948605119950599</v>
      </c>
      <c r="Z214" s="80">
        <v>3.7623968345297398</v>
      </c>
      <c r="AA214" s="80">
        <v>6.4566898377609396</v>
      </c>
      <c r="AB214" s="80">
        <v>0.53547858407635995</v>
      </c>
      <c r="AC214" s="80">
        <v>7.2107381642179998E-3</v>
      </c>
      <c r="AD214" s="80">
        <v>6.0115166975929996E-3</v>
      </c>
      <c r="AE214" s="80">
        <v>0.11144979111754499</v>
      </c>
      <c r="AF214" s="80">
        <v>2.2008978894592E-2</v>
      </c>
      <c r="AG214" s="29">
        <v>0.55217616940171099</v>
      </c>
      <c r="AH214" s="29">
        <v>5.2882371617224998E-2</v>
      </c>
      <c r="AI214" s="29">
        <v>3.7327565494436801</v>
      </c>
      <c r="AJ214" s="29">
        <v>8.4477568503210004E-2</v>
      </c>
      <c r="AK214" s="80">
        <v>0.49167643653391502</v>
      </c>
      <c r="AL214" s="80">
        <v>9.0259010052279997E-3</v>
      </c>
      <c r="AM214" s="80">
        <v>0.113949232026305</v>
      </c>
      <c r="AN214" s="80">
        <v>7.5551882686229997E-3</v>
      </c>
      <c r="AO214" s="80">
        <v>0.10999204715885499</v>
      </c>
      <c r="AP214" s="80">
        <v>3.4159170056580002E-3</v>
      </c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D214" s="2"/>
    </row>
    <row r="215" spans="1:56" s="81" customFormat="1" ht="17.25" customHeight="1" x14ac:dyDescent="0.3">
      <c r="A215" s="79" t="s">
        <v>500</v>
      </c>
      <c r="B215" s="85" t="s">
        <v>101</v>
      </c>
      <c r="C215" s="82">
        <v>2.9410082528616801</v>
      </c>
      <c r="D215" s="82">
        <v>0.20155655235164899</v>
      </c>
      <c r="E215" s="82">
        <v>3.2969492430115901</v>
      </c>
      <c r="F215" s="82">
        <v>0.24325162199638101</v>
      </c>
      <c r="G215" s="82">
        <v>0.60372510292814496</v>
      </c>
      <c r="H215" s="82">
        <v>3.0550473483808065</v>
      </c>
      <c r="I215" s="82">
        <v>0.20950384319195037</v>
      </c>
      <c r="J215" s="82">
        <v>3.2969492430115901</v>
      </c>
      <c r="K215" s="82">
        <v>0.24325162199638101</v>
      </c>
      <c r="L215" s="82">
        <v>0.60372510292814496</v>
      </c>
      <c r="M215" s="80">
        <v>48632.5877814708</v>
      </c>
      <c r="N215" s="80">
        <v>751.96219815066695</v>
      </c>
      <c r="O215" s="27" t="s">
        <v>1</v>
      </c>
      <c r="P215" s="27" t="s">
        <v>1</v>
      </c>
      <c r="Q215" s="80">
        <v>12675.7264846711</v>
      </c>
      <c r="R215" s="80">
        <v>253.61384748051299</v>
      </c>
      <c r="S215" s="80">
        <v>149.34455116050799</v>
      </c>
      <c r="T215" s="80">
        <v>12.4728622309211</v>
      </c>
      <c r="U215" s="80">
        <v>167048.01301752799</v>
      </c>
      <c r="V215" s="80">
        <v>9013.0436596745003</v>
      </c>
      <c r="W215" s="80" t="s">
        <v>103</v>
      </c>
      <c r="X215" s="80">
        <v>9.7824918024799995E-4</v>
      </c>
      <c r="Y215" s="80">
        <v>53.550749650848402</v>
      </c>
      <c r="Z215" s="80">
        <v>4.7523489244050099</v>
      </c>
      <c r="AA215" s="80">
        <v>5.8777588985110798</v>
      </c>
      <c r="AB215" s="80">
        <v>0.47059979955807402</v>
      </c>
      <c r="AC215" s="80">
        <v>1.4476421613963E-2</v>
      </c>
      <c r="AD215" s="80">
        <v>8.8252553597510004E-3</v>
      </c>
      <c r="AE215" s="80">
        <v>0.24829741706573699</v>
      </c>
      <c r="AF215" s="80">
        <v>3.3879370150868997E-2</v>
      </c>
      <c r="AG215" s="80">
        <v>0.72363989280623897</v>
      </c>
      <c r="AH215" s="80">
        <v>6.9324062496489994E-2</v>
      </c>
      <c r="AI215" s="80">
        <v>4.5513284343729197</v>
      </c>
      <c r="AJ215" s="80">
        <v>9.1825679310636996E-2</v>
      </c>
      <c r="AK215" s="80">
        <v>0.64304848952902405</v>
      </c>
      <c r="AL215" s="80">
        <v>1.3628946926367E-2</v>
      </c>
      <c r="AM215" s="80">
        <v>9.8668405460072994E-2</v>
      </c>
      <c r="AN215" s="80">
        <v>6.6331001059680003E-3</v>
      </c>
      <c r="AO215" s="80">
        <v>9.1896434742010993E-2</v>
      </c>
      <c r="AP215" s="80">
        <v>3.140325600573E-3</v>
      </c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D215" s="2"/>
    </row>
    <row r="216" spans="1:56" s="81" customFormat="1" ht="17.25" customHeight="1" x14ac:dyDescent="0.3">
      <c r="A216" s="79" t="s">
        <v>501</v>
      </c>
      <c r="B216" s="85" t="s">
        <v>101</v>
      </c>
      <c r="C216" s="82">
        <v>0.49484469770855</v>
      </c>
      <c r="D216" s="82">
        <v>3.9590040603774003E-2</v>
      </c>
      <c r="E216" s="82">
        <v>3.3823426734484401</v>
      </c>
      <c r="F216" s="82">
        <v>0.26577792332724398</v>
      </c>
      <c r="G216" s="82">
        <v>0.63653124208190603</v>
      </c>
      <c r="H216" s="82">
        <v>0.51403255333398357</v>
      </c>
      <c r="I216" s="82">
        <v>4.1144167349313476E-2</v>
      </c>
      <c r="J216" s="82">
        <v>3.3823426734484401</v>
      </c>
      <c r="K216" s="82">
        <v>0.26577792332724398</v>
      </c>
      <c r="L216" s="82">
        <v>0.63653124208190603</v>
      </c>
      <c r="M216" s="29">
        <v>46895.527838939699</v>
      </c>
      <c r="N216" s="29">
        <v>725.10359423317595</v>
      </c>
      <c r="O216" s="27" t="s">
        <v>1</v>
      </c>
      <c r="P216" s="27" t="s">
        <v>1</v>
      </c>
      <c r="Q216" s="29">
        <v>11160.6189750007</v>
      </c>
      <c r="R216" s="29">
        <v>232.00806667805199</v>
      </c>
      <c r="S216" s="80">
        <v>96.120366066458601</v>
      </c>
      <c r="T216" s="80">
        <v>10.474060093944299</v>
      </c>
      <c r="U216" s="80">
        <v>172472.19016553499</v>
      </c>
      <c r="V216" s="80">
        <v>9305.7041024399095</v>
      </c>
      <c r="W216" s="80">
        <v>5.2874259777195003E-2</v>
      </c>
      <c r="X216" s="80">
        <v>9.962523483569E-3</v>
      </c>
      <c r="Y216" s="80">
        <v>24.7714922232833</v>
      </c>
      <c r="Z216" s="80">
        <v>2.7699024349039001</v>
      </c>
      <c r="AA216" s="80">
        <v>5.3746464068599504</v>
      </c>
      <c r="AB216" s="80">
        <v>0.51059793551017896</v>
      </c>
      <c r="AC216" s="80">
        <v>9.7034728995273004E-2</v>
      </c>
      <c r="AD216" s="80">
        <v>2.3249179781217998E-2</v>
      </c>
      <c r="AE216" s="80">
        <v>0.19183338001303701</v>
      </c>
      <c r="AF216" s="80">
        <v>3.0117045828188999E-2</v>
      </c>
      <c r="AG216" s="29">
        <v>0.60976562596834205</v>
      </c>
      <c r="AH216" s="29">
        <v>6.1484359173936E-2</v>
      </c>
      <c r="AI216" s="29">
        <v>0.98662227816806802</v>
      </c>
      <c r="AJ216" s="29">
        <v>3.4529544668312998E-2</v>
      </c>
      <c r="AK216" s="80">
        <v>0.10237959876220699</v>
      </c>
      <c r="AL216" s="80">
        <v>4.1533682440739999E-3</v>
      </c>
      <c r="AM216" s="80">
        <v>9.2998877366494995E-2</v>
      </c>
      <c r="AN216" s="80">
        <v>6.9747609755419996E-3</v>
      </c>
      <c r="AO216" s="80">
        <v>8.8795530015260998E-2</v>
      </c>
      <c r="AP216" s="80">
        <v>2.9005524639750002E-3</v>
      </c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D216" s="2"/>
    </row>
    <row r="217" spans="1:56" s="81" customFormat="1" ht="17.25" customHeight="1" x14ac:dyDescent="0.3">
      <c r="A217" s="79" t="s">
        <v>502</v>
      </c>
      <c r="B217" s="85" t="s">
        <v>101</v>
      </c>
      <c r="C217" s="82">
        <v>2.1700216972595601</v>
      </c>
      <c r="D217" s="82">
        <v>0.37229891555789302</v>
      </c>
      <c r="E217" s="82">
        <v>3.1046278683332398</v>
      </c>
      <c r="F217" s="82">
        <v>0.58153166991852601</v>
      </c>
      <c r="G217" s="82">
        <v>0.66892010511185596</v>
      </c>
      <c r="H217" s="82">
        <v>2.2541653957247267</v>
      </c>
      <c r="I217" s="82">
        <v>0.38677386275899367</v>
      </c>
      <c r="J217" s="82">
        <v>3.1046278683332398</v>
      </c>
      <c r="K217" s="82">
        <v>0.58153166991852601</v>
      </c>
      <c r="L217" s="82">
        <v>0.66892010511185596</v>
      </c>
      <c r="M217" s="29">
        <v>44725.602475833199</v>
      </c>
      <c r="N217" s="29">
        <v>798.66464612257096</v>
      </c>
      <c r="O217" s="27" t="s">
        <v>1</v>
      </c>
      <c r="P217" s="27" t="s">
        <v>1</v>
      </c>
      <c r="Q217" s="29">
        <v>11563.474902415701</v>
      </c>
      <c r="R217" s="29">
        <v>386.81104726221002</v>
      </c>
      <c r="S217" s="80">
        <v>66.448429868150399</v>
      </c>
      <c r="T217" s="80">
        <v>8.9978365516232</v>
      </c>
      <c r="U217" s="80">
        <v>175621.19705489601</v>
      </c>
      <c r="V217" s="80">
        <v>9604.5959829745698</v>
      </c>
      <c r="W217" s="80">
        <v>1.6364256589506999E-2</v>
      </c>
      <c r="X217" s="80">
        <v>1.1166998511871E-2</v>
      </c>
      <c r="Y217" s="80">
        <v>29.783922340143501</v>
      </c>
      <c r="Z217" s="80">
        <v>5.0850433772782404</v>
      </c>
      <c r="AA217" s="80">
        <v>3.3402003008233301</v>
      </c>
      <c r="AB217" s="80">
        <v>0.67874275874366496</v>
      </c>
      <c r="AC217" s="80" t="s">
        <v>104</v>
      </c>
      <c r="AD217" s="80">
        <v>2.6244715286949999E-3</v>
      </c>
      <c r="AE217" s="80">
        <v>0.23580435860381599</v>
      </c>
      <c r="AF217" s="80">
        <v>6.5470464430279998E-2</v>
      </c>
      <c r="AG217" s="29">
        <v>0.82740160211589997</v>
      </c>
      <c r="AH217" s="29">
        <v>0.13150202939373701</v>
      </c>
      <c r="AI217" s="29">
        <v>2.1763431083481302</v>
      </c>
      <c r="AJ217" s="29">
        <v>9.8356287426585004E-2</v>
      </c>
      <c r="AK217" s="80">
        <v>0.30363117075687401</v>
      </c>
      <c r="AL217" s="80">
        <v>1.6792907824555999E-2</v>
      </c>
      <c r="AM217" s="80">
        <v>6.2697960514773998E-2</v>
      </c>
      <c r="AN217" s="80">
        <v>1.0699965786004999E-2</v>
      </c>
      <c r="AO217" s="80">
        <v>5.5513407727063001E-2</v>
      </c>
      <c r="AP217" s="80">
        <v>4.5106061061600004E-3</v>
      </c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D217" s="2"/>
    </row>
    <row r="218" spans="1:56" s="81" customFormat="1" ht="17.25" customHeight="1" x14ac:dyDescent="0.3">
      <c r="A218" s="79" t="s">
        <v>503</v>
      </c>
      <c r="B218" s="85" t="s">
        <v>101</v>
      </c>
      <c r="C218" s="82">
        <v>0.122589431558228</v>
      </c>
      <c r="D218" s="82">
        <v>2.1762128903872999E-2</v>
      </c>
      <c r="E218" s="82">
        <v>3.3304769423963698</v>
      </c>
      <c r="F218" s="82">
        <v>0.492056952150766</v>
      </c>
      <c r="G218" s="82">
        <v>0.59742615081444295</v>
      </c>
      <c r="H218" s="82">
        <v>0.12734289931252665</v>
      </c>
      <c r="I218" s="82">
        <v>2.2608088570735957E-2</v>
      </c>
      <c r="J218" s="82">
        <v>3.3304769423963698</v>
      </c>
      <c r="K218" s="82">
        <v>0.492056952150766</v>
      </c>
      <c r="L218" s="82">
        <v>0.59742615081444295</v>
      </c>
      <c r="M218" s="29">
        <v>37983.3296098379</v>
      </c>
      <c r="N218" s="29">
        <v>636.25896820518199</v>
      </c>
      <c r="O218" s="27" t="s">
        <v>1</v>
      </c>
      <c r="P218" s="27" t="s">
        <v>1</v>
      </c>
      <c r="Q218" s="29">
        <v>158.86690643513799</v>
      </c>
      <c r="R218" s="29">
        <v>18.667197552017502</v>
      </c>
      <c r="S218" s="80">
        <v>1859.42774142708</v>
      </c>
      <c r="T218" s="80">
        <v>110.92033065851901</v>
      </c>
      <c r="U218" s="80">
        <v>27590.218376049601</v>
      </c>
      <c r="V218" s="80">
        <v>1489.4469593747101</v>
      </c>
      <c r="W218" s="80">
        <v>14.357587145997</v>
      </c>
      <c r="X218" s="80">
        <v>0.73697854861698797</v>
      </c>
      <c r="Y218" s="80">
        <v>0.38275970375254398</v>
      </c>
      <c r="Z218" s="80">
        <v>0.258044641197823</v>
      </c>
      <c r="AA218" s="80">
        <v>0.63839066958483803</v>
      </c>
      <c r="AB218" s="80">
        <v>0.138241771979777</v>
      </c>
      <c r="AC218" s="80">
        <v>0.29330595125141101</v>
      </c>
      <c r="AD218" s="80">
        <v>3.8134182413353999E-2</v>
      </c>
      <c r="AE218" s="80">
        <v>0.16518435316563901</v>
      </c>
      <c r="AF218" s="80">
        <v>2.5895421880255998E-2</v>
      </c>
      <c r="AG218" s="29">
        <v>2.4130067460589998E-2</v>
      </c>
      <c r="AH218" s="29">
        <v>1.0575584593745999E-2</v>
      </c>
      <c r="AI218" s="29">
        <v>5.4661142399636001E-2</v>
      </c>
      <c r="AJ218" s="29">
        <v>7.2803522803999996E-3</v>
      </c>
      <c r="AK218" s="80">
        <v>7.8179162795460003E-3</v>
      </c>
      <c r="AL218" s="80">
        <v>1.0534471145009999E-3</v>
      </c>
      <c r="AM218" s="80">
        <v>2.8973469417801E-2</v>
      </c>
      <c r="AN218" s="80">
        <v>3.3491783409520001E-3</v>
      </c>
      <c r="AO218" s="80">
        <v>2.7197493505588002E-2</v>
      </c>
      <c r="AP218" s="80">
        <v>1.619811775255E-3</v>
      </c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D218" s="2"/>
    </row>
    <row r="219" spans="1:56" s="81" customFormat="1" ht="17.25" customHeight="1" x14ac:dyDescent="0.3">
      <c r="A219" s="79" t="s">
        <v>504</v>
      </c>
      <c r="B219" s="85" t="s">
        <v>101</v>
      </c>
      <c r="C219" s="82">
        <v>3.1814529978718902</v>
      </c>
      <c r="D219" s="82">
        <v>0.242111459072264</v>
      </c>
      <c r="E219" s="82">
        <v>3.1358767083774399</v>
      </c>
      <c r="F219" s="82">
        <v>0.24952494622589999</v>
      </c>
      <c r="G219" s="82">
        <v>0.62126821246892105</v>
      </c>
      <c r="H219" s="82">
        <v>3.3048154610546776</v>
      </c>
      <c r="I219" s="82">
        <v>0.25162789109698652</v>
      </c>
      <c r="J219" s="82">
        <v>3.1358767083774399</v>
      </c>
      <c r="K219" s="82">
        <v>0.24952494622589999</v>
      </c>
      <c r="L219" s="82">
        <v>0.62126821246892105</v>
      </c>
      <c r="M219" s="29">
        <v>45573.520583682803</v>
      </c>
      <c r="N219" s="29">
        <v>704.662578712862</v>
      </c>
      <c r="O219" s="27" t="s">
        <v>1</v>
      </c>
      <c r="P219" s="27" t="s">
        <v>1</v>
      </c>
      <c r="Q219" s="29">
        <v>12733.230371293699</v>
      </c>
      <c r="R219" s="29">
        <v>258.56162454982803</v>
      </c>
      <c r="S219" s="80">
        <v>185.84214759293801</v>
      </c>
      <c r="T219" s="80">
        <v>12.6014934059833</v>
      </c>
      <c r="U219" s="80">
        <v>172115.69862633201</v>
      </c>
      <c r="V219" s="80">
        <v>9286.4696694819904</v>
      </c>
      <c r="W219" s="80">
        <v>6.2048621809469998E-3</v>
      </c>
      <c r="X219" s="80">
        <v>3.476591482069E-3</v>
      </c>
      <c r="Y219" s="80">
        <v>58.484049473743397</v>
      </c>
      <c r="Z219" s="80">
        <v>4.9467173795586099</v>
      </c>
      <c r="AA219" s="80">
        <v>4.9498752853446</v>
      </c>
      <c r="AB219" s="80">
        <v>0.46058220713424702</v>
      </c>
      <c r="AC219" s="80">
        <v>4.0361724849700001E-3</v>
      </c>
      <c r="AD219" s="80">
        <v>4.8235431359440004E-3</v>
      </c>
      <c r="AE219" s="80">
        <v>0.27349068296510898</v>
      </c>
      <c r="AF219" s="80">
        <v>3.6383889756060002E-2</v>
      </c>
      <c r="AG219" s="29">
        <v>0.62898735438785103</v>
      </c>
      <c r="AH219" s="29">
        <v>6.2312526117558997E-2</v>
      </c>
      <c r="AI219" s="29">
        <v>5.0012571351168598</v>
      </c>
      <c r="AJ219" s="29">
        <v>8.7487327909055002E-2</v>
      </c>
      <c r="AK219" s="80">
        <v>0.64181380821456302</v>
      </c>
      <c r="AL219" s="80">
        <v>1.2728953826077E-2</v>
      </c>
      <c r="AM219" s="80">
        <v>9.0812260276515996E-2</v>
      </c>
      <c r="AN219" s="80">
        <v>7.0585147998879997E-3</v>
      </c>
      <c r="AO219" s="80">
        <v>7.9911971525194997E-2</v>
      </c>
      <c r="AP219" s="80">
        <v>2.8025993337029999E-3</v>
      </c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D219" s="2"/>
    </row>
    <row r="220" spans="1:56" s="81" customFormat="1" ht="17.25" customHeight="1" x14ac:dyDescent="0.3">
      <c r="A220" s="79" t="s">
        <v>505</v>
      </c>
      <c r="B220" s="85" t="s">
        <v>101</v>
      </c>
      <c r="C220" s="82">
        <v>0.37422365724391998</v>
      </c>
      <c r="D220" s="82">
        <v>2.8134890239888001E-2</v>
      </c>
      <c r="E220" s="82">
        <v>3.5426560883088301</v>
      </c>
      <c r="F220" s="82">
        <v>0.244732632103183</v>
      </c>
      <c r="G220" s="82">
        <v>0.51937919494454599</v>
      </c>
      <c r="H220" s="82">
        <v>0.38873437048399034</v>
      </c>
      <c r="I220" s="82">
        <v>2.9241127090452183E-2</v>
      </c>
      <c r="J220" s="82">
        <v>3.5426560883088301</v>
      </c>
      <c r="K220" s="82">
        <v>0.244732632103183</v>
      </c>
      <c r="L220" s="82">
        <v>0.51937919494454599</v>
      </c>
      <c r="M220" s="29">
        <v>48581.158689333002</v>
      </c>
      <c r="N220" s="29">
        <v>751.16699610740704</v>
      </c>
      <c r="O220" s="27" t="s">
        <v>1</v>
      </c>
      <c r="P220" s="27" t="s">
        <v>1</v>
      </c>
      <c r="Q220" s="29">
        <v>11782.8397251396</v>
      </c>
      <c r="R220" s="29">
        <v>239.206393055669</v>
      </c>
      <c r="S220" s="80">
        <v>125.203162850312</v>
      </c>
      <c r="T220" s="80">
        <v>11.8491124000613</v>
      </c>
      <c r="U220" s="80">
        <v>167586.12243061999</v>
      </c>
      <c r="V220" s="80">
        <v>9042.0772503546305</v>
      </c>
      <c r="W220" s="80">
        <v>5.4631509830620997E-2</v>
      </c>
      <c r="X220" s="80">
        <v>9.8849924612639996E-3</v>
      </c>
      <c r="Y220" s="80">
        <v>15.6532748918716</v>
      </c>
      <c r="Z220" s="80">
        <v>1.9690831696197899</v>
      </c>
      <c r="AA220" s="80">
        <v>6.4147632836274804</v>
      </c>
      <c r="AB220" s="80">
        <v>0.48323286372455498</v>
      </c>
      <c r="AC220" s="80">
        <v>4.8940806464738001E-2</v>
      </c>
      <c r="AD220" s="80">
        <v>1.5949982527941001E-2</v>
      </c>
      <c r="AE220" s="80">
        <v>0.353999588919023</v>
      </c>
      <c r="AF220" s="80">
        <v>3.9921744382169E-2</v>
      </c>
      <c r="AG220" s="29">
        <v>0.71028179722960905</v>
      </c>
      <c r="AH220" s="29">
        <v>6.4019307440356998E-2</v>
      </c>
      <c r="AI220" s="29">
        <v>0.66929619755037395</v>
      </c>
      <c r="AJ220" s="29">
        <v>2.8910052317110999E-2</v>
      </c>
      <c r="AK220" s="80">
        <v>9.2016923918669002E-2</v>
      </c>
      <c r="AL220" s="80">
        <v>4.2241094249989997E-3</v>
      </c>
      <c r="AM220" s="80">
        <v>0.11053173912994101</v>
      </c>
      <c r="AN220" s="80">
        <v>7.6652569319000004E-3</v>
      </c>
      <c r="AO220" s="80">
        <v>0.110279526337595</v>
      </c>
      <c r="AP220" s="80">
        <v>3.4668411734589998E-3</v>
      </c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D220" s="2"/>
    </row>
    <row r="221" spans="1:56" s="81" customFormat="1" ht="17.25" customHeight="1" x14ac:dyDescent="0.3">
      <c r="A221" s="79" t="s">
        <v>506</v>
      </c>
      <c r="B221" s="85" t="s">
        <v>101</v>
      </c>
      <c r="C221" s="82">
        <v>1.5455604637343801</v>
      </c>
      <c r="D221" s="82">
        <v>0.13647726520099701</v>
      </c>
      <c r="E221" s="82">
        <v>3.3148743169010499</v>
      </c>
      <c r="F221" s="82">
        <v>0.237646052961237</v>
      </c>
      <c r="G221" s="82">
        <v>0.60590137059568705</v>
      </c>
      <c r="H221" s="82">
        <v>1.6054903592669376</v>
      </c>
      <c r="I221" s="82">
        <v>0.14182301741943809</v>
      </c>
      <c r="J221" s="82">
        <v>3.3148743169010499</v>
      </c>
      <c r="K221" s="82">
        <v>0.237646052961237</v>
      </c>
      <c r="L221" s="82">
        <v>0.60590137059568705</v>
      </c>
      <c r="M221" s="29">
        <v>47346.737157332303</v>
      </c>
      <c r="N221" s="29">
        <v>732.080240271614</v>
      </c>
      <c r="O221" s="27" t="s">
        <v>1</v>
      </c>
      <c r="P221" s="27" t="s">
        <v>1</v>
      </c>
      <c r="Q221" s="29">
        <v>13627.990799069101</v>
      </c>
      <c r="R221" s="29">
        <v>280.53562182895399</v>
      </c>
      <c r="S221" s="80">
        <v>412.09981261426799</v>
      </c>
      <c r="T221" s="80">
        <v>65.1878734092803</v>
      </c>
      <c r="U221" s="80">
        <v>171381.014443886</v>
      </c>
      <c r="V221" s="80">
        <v>9246.82992463952</v>
      </c>
      <c r="W221" s="80">
        <v>9.0295206285936E-2</v>
      </c>
      <c r="X221" s="80">
        <v>1.2899284968332999E-2</v>
      </c>
      <c r="Y221" s="80">
        <v>49.550699508535402</v>
      </c>
      <c r="Z221" s="80">
        <v>4.3649429538845697</v>
      </c>
      <c r="AA221" s="80">
        <v>6.4414465781221004</v>
      </c>
      <c r="AB221" s="80">
        <v>0.48956182701609802</v>
      </c>
      <c r="AC221" s="80">
        <v>0.120771567773008</v>
      </c>
      <c r="AD221" s="80">
        <v>2.5383136793388002E-2</v>
      </c>
      <c r="AE221" s="80">
        <v>0.28156410970615497</v>
      </c>
      <c r="AF221" s="80">
        <v>3.6100516428701997E-2</v>
      </c>
      <c r="AG221" s="29">
        <v>0.83232757375743605</v>
      </c>
      <c r="AH221" s="29">
        <v>6.7867926877212006E-2</v>
      </c>
      <c r="AI221" s="29">
        <v>3.11551508297618</v>
      </c>
      <c r="AJ221" s="29">
        <v>8.1523226496771004E-2</v>
      </c>
      <c r="AK221" s="80">
        <v>0.411478612577106</v>
      </c>
      <c r="AL221" s="80">
        <v>1.7286675510393E-2</v>
      </c>
      <c r="AM221" s="80">
        <v>0.120042012642921</v>
      </c>
      <c r="AN221" s="80">
        <v>9.9640303951069997E-3</v>
      </c>
      <c r="AO221" s="80">
        <v>0.112140126027246</v>
      </c>
      <c r="AP221" s="80">
        <v>6.7833903660279998E-3</v>
      </c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D221" s="2"/>
    </row>
    <row r="222" spans="1:56" s="81" customFormat="1" ht="17.25" customHeight="1" x14ac:dyDescent="0.3">
      <c r="A222" s="79" t="s">
        <v>507</v>
      </c>
      <c r="B222" s="85" t="s">
        <v>101</v>
      </c>
      <c r="C222" s="82">
        <v>1.7648683259537099</v>
      </c>
      <c r="D222" s="82">
        <v>0.10242789187646401</v>
      </c>
      <c r="E222" s="82">
        <v>3.65325436848681</v>
      </c>
      <c r="F222" s="82">
        <v>0.22278123539773401</v>
      </c>
      <c r="G222" s="82">
        <v>0.52844338883317998</v>
      </c>
      <c r="H222" s="82">
        <v>1.8333019957355885</v>
      </c>
      <c r="I222" s="82">
        <v>0.10649299277612366</v>
      </c>
      <c r="J222" s="82">
        <v>3.65325436848681</v>
      </c>
      <c r="K222" s="82">
        <v>0.22278123539773401</v>
      </c>
      <c r="L222" s="82">
        <v>0.52844338883317998</v>
      </c>
      <c r="M222" s="29">
        <v>46482.035822305501</v>
      </c>
      <c r="N222" s="29">
        <v>718.71013708993098</v>
      </c>
      <c r="O222" s="27" t="s">
        <v>1</v>
      </c>
      <c r="P222" s="27" t="s">
        <v>1</v>
      </c>
      <c r="Q222" s="29">
        <v>11560.0089687001</v>
      </c>
      <c r="R222" s="29">
        <v>238.27155527183299</v>
      </c>
      <c r="S222" s="80">
        <v>194.26056394938001</v>
      </c>
      <c r="T222" s="80">
        <v>30.480565952604898</v>
      </c>
      <c r="U222" s="80">
        <v>172623.10378414101</v>
      </c>
      <c r="V222" s="80">
        <v>9313.8466179285097</v>
      </c>
      <c r="W222" s="80">
        <v>0.59030160680238997</v>
      </c>
      <c r="X222" s="80">
        <v>3.2029698711736998E-2</v>
      </c>
      <c r="Y222" s="80">
        <v>40.692705512403698</v>
      </c>
      <c r="Z222" s="80">
        <v>3.4713819178441501</v>
      </c>
      <c r="AA222" s="80">
        <v>7.6445034153027596</v>
      </c>
      <c r="AB222" s="80">
        <v>0.72210214151229601</v>
      </c>
      <c r="AC222" s="80">
        <v>0.184415999369649</v>
      </c>
      <c r="AD222" s="80">
        <v>3.0246500342009E-2</v>
      </c>
      <c r="AE222" s="80">
        <v>0.30383763021281801</v>
      </c>
      <c r="AF222" s="80">
        <v>3.6252882920148E-2</v>
      </c>
      <c r="AG222" s="29">
        <v>0.54876889100547699</v>
      </c>
      <c r="AH222" s="29">
        <v>5.2443521481250997E-2</v>
      </c>
      <c r="AI222" s="29">
        <v>3.7534484349473201</v>
      </c>
      <c r="AJ222" s="29">
        <v>7.2371207806370005E-2</v>
      </c>
      <c r="AK222" s="80">
        <v>0.53173190967917106</v>
      </c>
      <c r="AL222" s="80">
        <v>9.9336042950200001E-3</v>
      </c>
      <c r="AM222" s="80">
        <v>0.13582040546176599</v>
      </c>
      <c r="AN222" s="80">
        <v>9.5703572722269994E-3</v>
      </c>
      <c r="AO222" s="80">
        <v>0.13981571164711401</v>
      </c>
      <c r="AP222" s="80">
        <v>6.8559788965019998E-3</v>
      </c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D222" s="2"/>
    </row>
    <row r="223" spans="1:56" s="81" customFormat="1" ht="17.25" customHeight="1" x14ac:dyDescent="0.3">
      <c r="A223" s="79" t="s">
        <v>508</v>
      </c>
      <c r="B223" s="85" t="s">
        <v>101</v>
      </c>
      <c r="C223" s="82">
        <v>1.8702998756440901</v>
      </c>
      <c r="D223" s="82">
        <v>0.12830787285023099</v>
      </c>
      <c r="E223" s="82">
        <v>3.5030053122828599</v>
      </c>
      <c r="F223" s="82">
        <v>0.254532556626338</v>
      </c>
      <c r="G223" s="82">
        <v>0.51995431258470803</v>
      </c>
      <c r="H223" s="82">
        <v>1.9428217075568202</v>
      </c>
      <c r="I223" s="82">
        <v>0.13336682843361722</v>
      </c>
      <c r="J223" s="82">
        <v>3.5030053122828599</v>
      </c>
      <c r="K223" s="82">
        <v>0.254532556626338</v>
      </c>
      <c r="L223" s="82">
        <v>0.51995431258470803</v>
      </c>
      <c r="M223" s="29">
        <v>47533.107190308598</v>
      </c>
      <c r="N223" s="29">
        <v>734.96191336489096</v>
      </c>
      <c r="O223" s="27" t="s">
        <v>1</v>
      </c>
      <c r="P223" s="27" t="s">
        <v>1</v>
      </c>
      <c r="Q223" s="29">
        <v>11006.285613211499</v>
      </c>
      <c r="R223" s="29">
        <v>253.179387696578</v>
      </c>
      <c r="S223" s="80">
        <v>99.312334354984799</v>
      </c>
      <c r="T223" s="80">
        <v>7.93281009736108</v>
      </c>
      <c r="U223" s="80">
        <v>168601.94208023301</v>
      </c>
      <c r="V223" s="80">
        <v>9096.8856056707391</v>
      </c>
      <c r="W223" s="80">
        <v>0.30046820345931302</v>
      </c>
      <c r="X223" s="80">
        <v>3.9786634750618E-2</v>
      </c>
      <c r="Y223" s="80">
        <v>40.932899291675703</v>
      </c>
      <c r="Z223" s="80">
        <v>3.9241621038782402</v>
      </c>
      <c r="AA223" s="80">
        <v>6.13926182388151</v>
      </c>
      <c r="AB223" s="80">
        <v>0.53530682477496105</v>
      </c>
      <c r="AC223" s="80">
        <v>1.44349554167381</v>
      </c>
      <c r="AD223" s="80">
        <v>9.9716274442638003E-2</v>
      </c>
      <c r="AE223" s="80">
        <v>0.52915726982512801</v>
      </c>
      <c r="AF223" s="80">
        <v>5.3470443106382E-2</v>
      </c>
      <c r="AG223" s="29">
        <v>0.70062620931251995</v>
      </c>
      <c r="AH223" s="29">
        <v>7.2115127270540993E-2</v>
      </c>
      <c r="AI223" s="29">
        <v>3.4313809263200801</v>
      </c>
      <c r="AJ223" s="29">
        <v>7.4652119071537001E-2</v>
      </c>
      <c r="AK223" s="80">
        <v>0.46033975248273301</v>
      </c>
      <c r="AL223" s="80">
        <v>1.0180159930924E-2</v>
      </c>
      <c r="AM223" s="80">
        <v>0.110746424522322</v>
      </c>
      <c r="AN223" s="80">
        <v>7.5396321638570001E-3</v>
      </c>
      <c r="AO223" s="80">
        <v>0.1088230190896</v>
      </c>
      <c r="AP223" s="80">
        <v>3.3773399447029999E-3</v>
      </c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D223" s="2"/>
    </row>
    <row r="224" spans="1:56" s="81" customFormat="1" ht="17.25" customHeight="1" x14ac:dyDescent="0.3">
      <c r="A224" s="79" t="s">
        <v>509</v>
      </c>
      <c r="B224" s="85" t="s">
        <v>101</v>
      </c>
      <c r="C224" s="82">
        <v>26.481741175831299</v>
      </c>
      <c r="D224" s="82">
        <v>0.61441763187628295</v>
      </c>
      <c r="E224" s="82">
        <v>0.265805011195135</v>
      </c>
      <c r="F224" s="82">
        <v>1.1740012807597001E-2</v>
      </c>
      <c r="G224" s="82">
        <v>0.16325544039773199</v>
      </c>
      <c r="H224" s="82">
        <v>27.508584201016596</v>
      </c>
      <c r="I224" s="82">
        <v>0.64173987143344213</v>
      </c>
      <c r="J224" s="82">
        <v>0.265805011195135</v>
      </c>
      <c r="K224" s="82">
        <v>1.1740012807597001E-2</v>
      </c>
      <c r="L224" s="82">
        <v>0.16325544039773199</v>
      </c>
      <c r="M224" s="29">
        <v>55935.417655484598</v>
      </c>
      <c r="N224" s="29">
        <v>886.10613411995303</v>
      </c>
      <c r="O224" s="27" t="s">
        <v>1</v>
      </c>
      <c r="P224" s="27" t="s">
        <v>1</v>
      </c>
      <c r="Q224" s="29">
        <v>28811.415908496201</v>
      </c>
      <c r="R224" s="29">
        <v>517.282684001902</v>
      </c>
      <c r="S224" s="80">
        <v>216.63267793674601</v>
      </c>
      <c r="T224" s="80">
        <v>13.9162221090009</v>
      </c>
      <c r="U224" s="80">
        <v>130707.989871778</v>
      </c>
      <c r="V224" s="80">
        <v>7068.9484805617703</v>
      </c>
      <c r="W224" s="80">
        <v>1.0866145923607001E-2</v>
      </c>
      <c r="X224" s="80">
        <v>4.0606689017459998E-3</v>
      </c>
      <c r="Y224" s="80">
        <v>1420.91289242623</v>
      </c>
      <c r="Z224" s="80">
        <v>72.801243790777406</v>
      </c>
      <c r="AA224" s="80">
        <v>3.1833923069529302</v>
      </c>
      <c r="AB224" s="80">
        <v>0.304893846192899</v>
      </c>
      <c r="AC224" s="80">
        <v>0.129279143919031</v>
      </c>
      <c r="AD224" s="80">
        <v>2.4082619338789999E-2</v>
      </c>
      <c r="AE224" s="80">
        <v>1.0021724103094101</v>
      </c>
      <c r="AF224" s="80">
        <v>6.3019397973324995E-2</v>
      </c>
      <c r="AG224" s="29">
        <v>1.4647605956493199</v>
      </c>
      <c r="AH224" s="29">
        <v>8.8583257253253E-2</v>
      </c>
      <c r="AI224" s="29">
        <v>306.844194125944</v>
      </c>
      <c r="AJ224" s="29">
        <v>2.2358872016078601</v>
      </c>
      <c r="AK224" s="80">
        <v>42.017875802587099</v>
      </c>
      <c r="AL224" s="80">
        <v>0.29869445878432099</v>
      </c>
      <c r="AM224" s="80">
        <v>0.71630835313421204</v>
      </c>
      <c r="AN224" s="80">
        <v>1.6688928351066001E-2</v>
      </c>
      <c r="AO224" s="80">
        <v>5.3732819687347999E-2</v>
      </c>
      <c r="AP224" s="80">
        <v>2.2577567848360001E-3</v>
      </c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D224" s="2"/>
    </row>
    <row r="225" spans="1:56" s="81" customFormat="1" ht="17.25" customHeight="1" x14ac:dyDescent="0.3">
      <c r="A225" s="79" t="s">
        <v>510</v>
      </c>
      <c r="B225" s="85" t="s">
        <v>101</v>
      </c>
      <c r="C225" s="82">
        <v>26.0267359440532</v>
      </c>
      <c r="D225" s="82">
        <v>0.64450862285536004</v>
      </c>
      <c r="E225" s="82">
        <v>0.34513259506786698</v>
      </c>
      <c r="F225" s="82">
        <v>1.4726448027714001E-2</v>
      </c>
      <c r="G225" s="82">
        <v>0.31139491483491799</v>
      </c>
      <c r="H225" s="82">
        <v>27.035935909230773</v>
      </c>
      <c r="I225" s="82">
        <v>0.67272181510131834</v>
      </c>
      <c r="J225" s="82">
        <v>0.34513259506786698</v>
      </c>
      <c r="K225" s="82">
        <v>1.4726448027714001E-2</v>
      </c>
      <c r="L225" s="82">
        <v>0.31139491483491799</v>
      </c>
      <c r="M225" s="29">
        <v>57140.4590928947</v>
      </c>
      <c r="N225" s="29">
        <v>1515.5688399327501</v>
      </c>
      <c r="O225" s="27" t="s">
        <v>1</v>
      </c>
      <c r="P225" s="27" t="s">
        <v>1</v>
      </c>
      <c r="Q225" s="29">
        <v>27073.173743910502</v>
      </c>
      <c r="R225" s="29">
        <v>527.52264248296399</v>
      </c>
      <c r="S225" s="80">
        <v>236.00378653302801</v>
      </c>
      <c r="T225" s="80">
        <v>18.294860306582599</v>
      </c>
      <c r="U225" s="80">
        <v>134228.691472306</v>
      </c>
      <c r="V225" s="80">
        <v>7392.4923648481399</v>
      </c>
      <c r="W225" s="80">
        <v>1.2300454974480001E-2</v>
      </c>
      <c r="X225" s="80">
        <v>4.3007946558630003E-3</v>
      </c>
      <c r="Y225" s="80">
        <v>1488.4967035551399</v>
      </c>
      <c r="Z225" s="80">
        <v>77.002455016222996</v>
      </c>
      <c r="AA225" s="80">
        <v>3.9200838637778599</v>
      </c>
      <c r="AB225" s="80">
        <v>0.38238716217511098</v>
      </c>
      <c r="AC225" s="80">
        <v>5.6902261948753002E-2</v>
      </c>
      <c r="AD225" s="80">
        <v>1.5987603420442E-2</v>
      </c>
      <c r="AE225" s="80">
        <v>0.84732453954043196</v>
      </c>
      <c r="AF225" s="80">
        <v>6.3775789558314006E-2</v>
      </c>
      <c r="AG225" s="29">
        <v>1.4512968915772</v>
      </c>
      <c r="AH225" s="29">
        <v>8.9887871367149E-2</v>
      </c>
      <c r="AI225" s="29">
        <v>258.55927704432099</v>
      </c>
      <c r="AJ225" s="29">
        <v>2.3408451886027</v>
      </c>
      <c r="AK225" s="80">
        <v>35.836134915779901</v>
      </c>
      <c r="AL225" s="80">
        <v>0.30206117274738498</v>
      </c>
      <c r="AM225" s="80">
        <v>0.62009864824814698</v>
      </c>
      <c r="AN225" s="80">
        <v>1.5539279253046E-2</v>
      </c>
      <c r="AO225" s="80">
        <v>6.0384209703806001E-2</v>
      </c>
      <c r="AP225" s="80">
        <v>2.1250522824880001E-3</v>
      </c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D225" s="2"/>
    </row>
    <row r="226" spans="1:56" s="81" customFormat="1" ht="17.25" customHeight="1" x14ac:dyDescent="0.3">
      <c r="A226" s="79" t="s">
        <v>511</v>
      </c>
      <c r="B226" s="85" t="s">
        <v>101</v>
      </c>
      <c r="C226" s="82">
        <v>26.2669324258983</v>
      </c>
      <c r="D226" s="82">
        <v>0.68218269548732002</v>
      </c>
      <c r="E226" s="82">
        <v>0.378815617154938</v>
      </c>
      <c r="F226" s="82">
        <v>1.6445767373681999E-2</v>
      </c>
      <c r="G226" s="82">
        <v>0.29685816505811402</v>
      </c>
      <c r="H226" s="82">
        <v>27.285446132208644</v>
      </c>
      <c r="I226" s="82">
        <v>0.71173590053014124</v>
      </c>
      <c r="J226" s="82">
        <v>0.378815617154938</v>
      </c>
      <c r="K226" s="82">
        <v>1.6445767373681999E-2</v>
      </c>
      <c r="L226" s="82">
        <v>0.29685816505811402</v>
      </c>
      <c r="M226" s="29">
        <v>56256.140628444096</v>
      </c>
      <c r="N226" s="29">
        <v>903.21224306475006</v>
      </c>
      <c r="O226" s="27" t="s">
        <v>1</v>
      </c>
      <c r="P226" s="27" t="s">
        <v>1</v>
      </c>
      <c r="Q226" s="29">
        <v>26612.086704062</v>
      </c>
      <c r="R226" s="29">
        <v>472.08094250521998</v>
      </c>
      <c r="S226" s="80">
        <v>288.18869942558598</v>
      </c>
      <c r="T226" s="80">
        <v>20.867909342200001</v>
      </c>
      <c r="U226" s="80">
        <v>134982.032701669</v>
      </c>
      <c r="V226" s="80">
        <v>7283.5690999829103</v>
      </c>
      <c r="W226" s="80">
        <v>7.4331497932773993E-2</v>
      </c>
      <c r="X226" s="80">
        <v>1.0845134308750001E-2</v>
      </c>
      <c r="Y226" s="80">
        <v>1387.68839442285</v>
      </c>
      <c r="Z226" s="80">
        <v>70.914465871660397</v>
      </c>
      <c r="AA226" s="80">
        <v>4.4003777067420202</v>
      </c>
      <c r="AB226" s="80">
        <v>0.43238908679703397</v>
      </c>
      <c r="AC226" s="80">
        <v>4.3830907718108998E-2</v>
      </c>
      <c r="AD226" s="80">
        <v>1.4273605369487E-2</v>
      </c>
      <c r="AE226" s="80">
        <v>0.746700652098097</v>
      </c>
      <c r="AF226" s="80">
        <v>5.5239176213122999E-2</v>
      </c>
      <c r="AG226" s="29">
        <v>1.48976892774626</v>
      </c>
      <c r="AH226" s="29">
        <v>8.981027354151E-2</v>
      </c>
      <c r="AI226" s="29">
        <v>242.07915696528599</v>
      </c>
      <c r="AJ226" s="29">
        <v>2.1926354421226901</v>
      </c>
      <c r="AK226" s="80">
        <v>34.308512947218098</v>
      </c>
      <c r="AL226" s="80">
        <v>0.251124539280354</v>
      </c>
      <c r="AM226" s="80">
        <v>0.59031773877258997</v>
      </c>
      <c r="AN226" s="80">
        <v>1.6496530816323001E-2</v>
      </c>
      <c r="AO226" s="80">
        <v>6.3151777652128996E-2</v>
      </c>
      <c r="AP226" s="80">
        <v>2.4730877344690001E-3</v>
      </c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D226" s="2"/>
    </row>
    <row r="227" spans="1:56" s="81" customFormat="1" ht="17.25" customHeight="1" x14ac:dyDescent="0.3">
      <c r="A227" s="79" t="s">
        <v>512</v>
      </c>
      <c r="B227" s="85" t="s">
        <v>101</v>
      </c>
      <c r="C227" s="82">
        <v>26.0706128646157</v>
      </c>
      <c r="D227" s="82">
        <v>0.67054440629670797</v>
      </c>
      <c r="E227" s="82">
        <v>0.39448036276769999</v>
      </c>
      <c r="F227" s="82">
        <v>1.6750390103625001E-2</v>
      </c>
      <c r="G227" s="82">
        <v>0.46203616686163801</v>
      </c>
      <c r="H227" s="82">
        <v>27.08151417977427</v>
      </c>
      <c r="I227" s="82">
        <v>0.69965303878093876</v>
      </c>
      <c r="J227" s="82">
        <v>0.39448036276769999</v>
      </c>
      <c r="K227" s="82">
        <v>1.6750390103625001E-2</v>
      </c>
      <c r="L227" s="82">
        <v>0.46203616686163801</v>
      </c>
      <c r="M227" s="29">
        <v>55989.901093533597</v>
      </c>
      <c r="N227" s="29">
        <v>1049.72068880232</v>
      </c>
      <c r="O227" s="27" t="s">
        <v>1</v>
      </c>
      <c r="P227" s="27" t="s">
        <v>1</v>
      </c>
      <c r="Q227" s="29">
        <v>26486.7949193391</v>
      </c>
      <c r="R227" s="29">
        <v>568.65116934841899</v>
      </c>
      <c r="S227" s="80">
        <v>336.90938013450602</v>
      </c>
      <c r="T227" s="80">
        <v>23.643175713184501</v>
      </c>
      <c r="U227" s="80">
        <v>136088.553277814</v>
      </c>
      <c r="V227" s="80">
        <v>7557.5300208375702</v>
      </c>
      <c r="W227" s="80">
        <v>5.5992499150136002E-2</v>
      </c>
      <c r="X227" s="80">
        <v>9.4144956971909995E-3</v>
      </c>
      <c r="Y227" s="80">
        <v>1443.2970994197501</v>
      </c>
      <c r="Z227" s="80">
        <v>73.597531366026999</v>
      </c>
      <c r="AA227" s="80">
        <v>3.9345515289439801</v>
      </c>
      <c r="AB227" s="80">
        <v>0.34929440675454299</v>
      </c>
      <c r="AC227" s="80">
        <v>0.18061339880048999</v>
      </c>
      <c r="AD227" s="80">
        <v>2.9079495281037E-2</v>
      </c>
      <c r="AE227" s="80">
        <v>1.07207588786122</v>
      </c>
      <c r="AF227" s="80">
        <v>7.9020885477496999E-2</v>
      </c>
      <c r="AG227" s="29">
        <v>1.50938154662805</v>
      </c>
      <c r="AH227" s="29">
        <v>9.3884326783477995E-2</v>
      </c>
      <c r="AI227" s="29">
        <v>246.52580251530699</v>
      </c>
      <c r="AJ227" s="29">
        <v>2.88376300621329</v>
      </c>
      <c r="AK227" s="80">
        <v>34.1381280690373</v>
      </c>
      <c r="AL227" s="80">
        <v>0.294915645812448</v>
      </c>
      <c r="AM227" s="80">
        <v>0.59041886498000196</v>
      </c>
      <c r="AN227" s="80">
        <v>1.8506415236827001E-2</v>
      </c>
      <c r="AO227" s="80">
        <v>6.5733048272004005E-2</v>
      </c>
      <c r="AP227" s="80">
        <v>2.3054152341159999E-3</v>
      </c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D227" s="2"/>
    </row>
    <row r="228" spans="1:56" s="81" customFormat="1" ht="17.25" customHeight="1" x14ac:dyDescent="0.3">
      <c r="A228" s="79" t="s">
        <v>513</v>
      </c>
      <c r="B228" s="85" t="s">
        <v>101</v>
      </c>
      <c r="C228" s="82">
        <v>26.051226630216501</v>
      </c>
      <c r="D228" s="82">
        <v>0.6679950962265</v>
      </c>
      <c r="E228" s="82">
        <v>0.36007740308752201</v>
      </c>
      <c r="F228" s="82">
        <v>1.5698991512550001E-2</v>
      </c>
      <c r="G228" s="82">
        <v>0.44481241145296802</v>
      </c>
      <c r="H228" s="82">
        <v>27.061376234245305</v>
      </c>
      <c r="I228" s="82">
        <v>0.69701205829215962</v>
      </c>
      <c r="J228" s="82">
        <v>0.36007740308752201</v>
      </c>
      <c r="K228" s="82">
        <v>1.5698991512550001E-2</v>
      </c>
      <c r="L228" s="82">
        <v>0.44481241145296802</v>
      </c>
      <c r="M228" s="29">
        <v>56014.578140543301</v>
      </c>
      <c r="N228" s="29">
        <v>1084.8492391064799</v>
      </c>
      <c r="O228" s="27" t="s">
        <v>1</v>
      </c>
      <c r="P228" s="27" t="s">
        <v>1</v>
      </c>
      <c r="Q228" s="29">
        <v>27757.083280595001</v>
      </c>
      <c r="R228" s="29">
        <v>562.37204660544398</v>
      </c>
      <c r="S228" s="80">
        <v>330.67268596411498</v>
      </c>
      <c r="T228" s="80">
        <v>20.724550489511198</v>
      </c>
      <c r="U228" s="80">
        <v>133195.114736038</v>
      </c>
      <c r="V228" s="80">
        <v>7355.5247184231903</v>
      </c>
      <c r="W228" s="80">
        <v>1.3166593176745E-2</v>
      </c>
      <c r="X228" s="80">
        <v>4.5175838878039999E-3</v>
      </c>
      <c r="Y228" s="80">
        <v>1382.3538753360201</v>
      </c>
      <c r="Z228" s="80">
        <v>70.883306121341207</v>
      </c>
      <c r="AA228" s="80">
        <v>3.6176972431889101</v>
      </c>
      <c r="AB228" s="80">
        <v>0.33585196845335302</v>
      </c>
      <c r="AC228" s="80">
        <v>7.9181017318760996E-2</v>
      </c>
      <c r="AD228" s="80">
        <v>1.9109068010461999E-2</v>
      </c>
      <c r="AE228" s="80">
        <v>1.08796277677725</v>
      </c>
      <c r="AF228" s="80">
        <v>6.6659567630644997E-2</v>
      </c>
      <c r="AG228" s="29">
        <v>1.47826378143908</v>
      </c>
      <c r="AH228" s="29">
        <v>8.8694619861089993E-2</v>
      </c>
      <c r="AI228" s="29">
        <v>252.06161215999401</v>
      </c>
      <c r="AJ228" s="29">
        <v>2.6063860143018198</v>
      </c>
      <c r="AK228" s="80">
        <v>33.471239323487197</v>
      </c>
      <c r="AL228" s="80">
        <v>0.346100479613909</v>
      </c>
      <c r="AM228" s="80">
        <v>0.57866493934782803</v>
      </c>
      <c r="AN228" s="80">
        <v>1.5948991559098999E-2</v>
      </c>
      <c r="AO228" s="80">
        <v>5.8783698115193003E-2</v>
      </c>
      <c r="AP228" s="80">
        <v>2.1475858052299999E-3</v>
      </c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D228" s="2"/>
    </row>
    <row r="229" spans="1:56" s="81" customFormat="1" ht="17.25" customHeight="1" x14ac:dyDescent="0.3">
      <c r="A229" s="79" t="s">
        <v>514</v>
      </c>
      <c r="B229" s="85" t="s">
        <v>101</v>
      </c>
      <c r="C229" s="82">
        <v>25.986389442452499</v>
      </c>
      <c r="D229" s="82">
        <v>0.70786149875329096</v>
      </c>
      <c r="E229" s="82">
        <v>0.41495959773153701</v>
      </c>
      <c r="F229" s="82">
        <v>1.8387822947703001E-2</v>
      </c>
      <c r="G229" s="82">
        <v>0.360334480295468</v>
      </c>
      <c r="H229" s="82">
        <v>26.994024951445557</v>
      </c>
      <c r="I229" s="82">
        <v>0.73823498975670032</v>
      </c>
      <c r="J229" s="82">
        <v>0.41495959773153701</v>
      </c>
      <c r="K229" s="82">
        <v>1.8387822947703001E-2</v>
      </c>
      <c r="L229" s="82">
        <v>0.360334480295468</v>
      </c>
      <c r="M229" s="29">
        <v>55206.481614236101</v>
      </c>
      <c r="N229" s="29">
        <v>908.03083771745605</v>
      </c>
      <c r="O229" s="27" t="s">
        <v>1</v>
      </c>
      <c r="P229" s="27" t="s">
        <v>1</v>
      </c>
      <c r="Q229" s="29">
        <v>28404.8636054075</v>
      </c>
      <c r="R229" s="29">
        <v>543.59859302911798</v>
      </c>
      <c r="S229" s="80">
        <v>331.77866621048202</v>
      </c>
      <c r="T229" s="80">
        <v>21.202167594839999</v>
      </c>
      <c r="U229" s="80">
        <v>132304.18718613399</v>
      </c>
      <c r="V229" s="80">
        <v>7186.3921983755299</v>
      </c>
      <c r="W229" s="80">
        <v>7.9210999861709999E-3</v>
      </c>
      <c r="X229" s="80">
        <v>3.5570937205990001E-3</v>
      </c>
      <c r="Y229" s="80">
        <v>1294.13782525702</v>
      </c>
      <c r="Z229" s="80">
        <v>66.072970894234203</v>
      </c>
      <c r="AA229" s="80">
        <v>3.5721307533972002</v>
      </c>
      <c r="AB229" s="80">
        <v>0.33433707637427301</v>
      </c>
      <c r="AC229" s="80">
        <v>8.4213045345155002E-2</v>
      </c>
      <c r="AD229" s="80">
        <v>2.0051509843376999E-2</v>
      </c>
      <c r="AE229" s="80">
        <v>1.0964418016950801</v>
      </c>
      <c r="AF229" s="80">
        <v>7.5611051809360993E-2</v>
      </c>
      <c r="AG229" s="29">
        <v>1.5457549422952099</v>
      </c>
      <c r="AH229" s="29">
        <v>9.4684752733490002E-2</v>
      </c>
      <c r="AI229" s="29">
        <v>227.58634528565401</v>
      </c>
      <c r="AJ229" s="29">
        <v>1.82843231568692</v>
      </c>
      <c r="AK229" s="80">
        <v>29.876771060357001</v>
      </c>
      <c r="AL229" s="80">
        <v>0.26134318697216202</v>
      </c>
      <c r="AM229" s="80">
        <v>0.51863530920463896</v>
      </c>
      <c r="AN229" s="80">
        <v>1.4168912818284E-2</v>
      </c>
      <c r="AO229" s="80">
        <v>6.0769175766806002E-2</v>
      </c>
      <c r="AP229" s="80">
        <v>2.2619932581999999E-3</v>
      </c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D229" s="2"/>
    </row>
    <row r="230" spans="1:56" s="81" customFormat="1" ht="17.25" customHeight="1" x14ac:dyDescent="0.3">
      <c r="A230" s="79" t="s">
        <v>515</v>
      </c>
      <c r="B230" s="85" t="s">
        <v>101</v>
      </c>
      <c r="C230" s="82">
        <v>26.036877879486301</v>
      </c>
      <c r="D230" s="82">
        <v>0.70085359171073403</v>
      </c>
      <c r="E230" s="82">
        <v>0.37758284464126401</v>
      </c>
      <c r="F230" s="82">
        <v>1.739162766177E-2</v>
      </c>
      <c r="G230" s="82">
        <v>0.313013112324872</v>
      </c>
      <c r="H230" s="82">
        <v>27.04647110338475</v>
      </c>
      <c r="I230" s="82">
        <v>0.73099595525234706</v>
      </c>
      <c r="J230" s="82">
        <v>0.37758284464126401</v>
      </c>
      <c r="K230" s="82">
        <v>1.739162766177E-2</v>
      </c>
      <c r="L230" s="82">
        <v>0.313013112324872</v>
      </c>
      <c r="M230" s="29">
        <v>54543.766315342102</v>
      </c>
      <c r="N230" s="29">
        <v>1049.32833793399</v>
      </c>
      <c r="O230" s="27" t="s">
        <v>1</v>
      </c>
      <c r="P230" s="27" t="s">
        <v>1</v>
      </c>
      <c r="Q230" s="29">
        <v>26755.1264475801</v>
      </c>
      <c r="R230" s="29">
        <v>581.32971195502398</v>
      </c>
      <c r="S230" s="80">
        <v>246.197923013305</v>
      </c>
      <c r="T230" s="80">
        <v>16.657477998449</v>
      </c>
      <c r="U230" s="80">
        <v>132126.406997791</v>
      </c>
      <c r="V230" s="80">
        <v>7322.3318306463598</v>
      </c>
      <c r="W230" s="80">
        <v>1.4704293192602001E-2</v>
      </c>
      <c r="X230" s="80">
        <v>4.8526087953330004E-3</v>
      </c>
      <c r="Y230" s="80">
        <v>1395.7657446732601</v>
      </c>
      <c r="Z230" s="80">
        <v>71.825845383091604</v>
      </c>
      <c r="AA230" s="80">
        <v>3.5561796960694898</v>
      </c>
      <c r="AB230" s="80">
        <v>0.35643655164037202</v>
      </c>
      <c r="AC230" s="80">
        <v>7.1038438576192006E-2</v>
      </c>
      <c r="AD230" s="80">
        <v>1.8404258506650999E-2</v>
      </c>
      <c r="AE230" s="80">
        <v>1.02544932928303</v>
      </c>
      <c r="AF230" s="80">
        <v>6.4672012629719999E-2</v>
      </c>
      <c r="AG230" s="29">
        <v>1.57104152899132</v>
      </c>
      <c r="AH230" s="29">
        <v>0.105995034955964</v>
      </c>
      <c r="AI230" s="29">
        <v>233.991624913734</v>
      </c>
      <c r="AJ230" s="29">
        <v>2.9787243875188798</v>
      </c>
      <c r="AK230" s="80">
        <v>30.676292707859499</v>
      </c>
      <c r="AL230" s="80">
        <v>0.36511850403097301</v>
      </c>
      <c r="AM230" s="80">
        <v>0.532138656665611</v>
      </c>
      <c r="AN230" s="80">
        <v>1.6132578465363999E-2</v>
      </c>
      <c r="AO230" s="80">
        <v>5.6689351038788E-2</v>
      </c>
      <c r="AP230" s="80">
        <v>2.5850681956869999E-3</v>
      </c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D230" s="2"/>
    </row>
    <row r="231" spans="1:56" s="81" customFormat="1" ht="17.25" customHeight="1" x14ac:dyDescent="0.3">
      <c r="A231" s="79" t="s">
        <v>516</v>
      </c>
      <c r="B231" s="85" t="s">
        <v>101</v>
      </c>
      <c r="C231" s="82">
        <v>26.757587747064399</v>
      </c>
      <c r="D231" s="82">
        <v>0.71388244595971695</v>
      </c>
      <c r="E231" s="82">
        <v>0.37639194883898902</v>
      </c>
      <c r="F231" s="82">
        <v>1.6864496209069001E-2</v>
      </c>
      <c r="G231" s="82">
        <v>0.33343944156585598</v>
      </c>
      <c r="H231" s="82">
        <v>27.795126863787306</v>
      </c>
      <c r="I231" s="82">
        <v>0.74463921569848712</v>
      </c>
      <c r="J231" s="82">
        <v>0.37639194883898902</v>
      </c>
      <c r="K231" s="82">
        <v>1.6864496209069001E-2</v>
      </c>
      <c r="L231" s="82">
        <v>0.33343944156585598</v>
      </c>
      <c r="M231" s="29">
        <v>54686.515841495398</v>
      </c>
      <c r="N231" s="29">
        <v>863.48154299659495</v>
      </c>
      <c r="O231" s="27" t="s">
        <v>1</v>
      </c>
      <c r="P231" s="27" t="s">
        <v>1</v>
      </c>
      <c r="Q231" s="29">
        <v>26362.5209465888</v>
      </c>
      <c r="R231" s="29">
        <v>456.79139347779</v>
      </c>
      <c r="S231" s="80">
        <v>289.96947525193298</v>
      </c>
      <c r="T231" s="80">
        <v>19.758952655780899</v>
      </c>
      <c r="U231" s="80">
        <v>133042.068619887</v>
      </c>
      <c r="V231" s="80">
        <v>7182.6819712984598</v>
      </c>
      <c r="W231" s="80">
        <v>9.9461879558699999E-3</v>
      </c>
      <c r="X231" s="80">
        <v>4.1942119878750003E-3</v>
      </c>
      <c r="Y231" s="80">
        <v>1440.71641545692</v>
      </c>
      <c r="Z231" s="80">
        <v>74.102775815630494</v>
      </c>
      <c r="AA231" s="80">
        <v>4.1276928998345497</v>
      </c>
      <c r="AB231" s="80">
        <v>0.443839917605097</v>
      </c>
      <c r="AC231" s="80">
        <v>6.3830618754867993E-2</v>
      </c>
      <c r="AD231" s="80">
        <v>1.8295821912387E-2</v>
      </c>
      <c r="AE231" s="80">
        <v>0.85145684032431301</v>
      </c>
      <c r="AF231" s="80">
        <v>6.5369130544668003E-2</v>
      </c>
      <c r="AG231" s="29">
        <v>1.3922615316420801</v>
      </c>
      <c r="AH231" s="29">
        <v>8.8617041249014997E-2</v>
      </c>
      <c r="AI231" s="29">
        <v>250.783180363458</v>
      </c>
      <c r="AJ231" s="29">
        <v>1.8988865007354501</v>
      </c>
      <c r="AK231" s="80">
        <v>34.915279826477999</v>
      </c>
      <c r="AL231" s="80">
        <v>0.27092952040545298</v>
      </c>
      <c r="AM231" s="80">
        <v>0.58766270119091002</v>
      </c>
      <c r="AN231" s="80">
        <v>1.6156982075052E-2</v>
      </c>
      <c r="AO231" s="80">
        <v>6.2302671439035999E-2</v>
      </c>
      <c r="AP231" s="80">
        <v>2.2654068741169999E-3</v>
      </c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D231" s="2"/>
    </row>
    <row r="232" spans="1:56" s="81" customFormat="1" ht="17.25" customHeight="1" x14ac:dyDescent="0.3">
      <c r="A232" s="79" t="s">
        <v>517</v>
      </c>
      <c r="B232" s="85" t="s">
        <v>101</v>
      </c>
      <c r="C232" s="82">
        <v>26.0483824243226</v>
      </c>
      <c r="D232" s="82">
        <v>0.61485100543611704</v>
      </c>
      <c r="E232" s="82">
        <v>0.35204926512124401</v>
      </c>
      <c r="F232" s="82">
        <v>1.5734786843581001E-2</v>
      </c>
      <c r="G232" s="82">
        <v>0.275467092026974</v>
      </c>
      <c r="H232" s="82">
        <v>27.058421742816744</v>
      </c>
      <c r="I232" s="82">
        <v>0.64207443063170122</v>
      </c>
      <c r="J232" s="82">
        <v>0.35204926512124401</v>
      </c>
      <c r="K232" s="82">
        <v>1.5734786843581001E-2</v>
      </c>
      <c r="L232" s="82">
        <v>0.275467092026974</v>
      </c>
      <c r="M232" s="29">
        <v>56833.338839271601</v>
      </c>
      <c r="N232" s="29">
        <v>1151.6917499124199</v>
      </c>
      <c r="O232" s="27" t="s">
        <v>1</v>
      </c>
      <c r="P232" s="27" t="s">
        <v>1</v>
      </c>
      <c r="Q232" s="29">
        <v>27521.400234634701</v>
      </c>
      <c r="R232" s="29">
        <v>563.07453092676303</v>
      </c>
      <c r="S232" s="80">
        <v>406.90681965603699</v>
      </c>
      <c r="T232" s="80">
        <v>31.1296875051321</v>
      </c>
      <c r="U232" s="80">
        <v>133846.940652861</v>
      </c>
      <c r="V232" s="80">
        <v>7322.6226278941804</v>
      </c>
      <c r="W232" s="80">
        <v>8.0322079159349993E-3</v>
      </c>
      <c r="X232" s="80">
        <v>3.4898596606789999E-3</v>
      </c>
      <c r="Y232" s="80">
        <v>1420.8113308219399</v>
      </c>
      <c r="Z232" s="80">
        <v>72.773799881040304</v>
      </c>
      <c r="AA232" s="80">
        <v>4.0728056505754404</v>
      </c>
      <c r="AB232" s="80">
        <v>0.36152439592149299</v>
      </c>
      <c r="AC232" s="80">
        <v>5.8605136023492002E-2</v>
      </c>
      <c r="AD232" s="80">
        <v>1.6159461580130999E-2</v>
      </c>
      <c r="AE232" s="80">
        <v>0.75417252882344499</v>
      </c>
      <c r="AF232" s="80">
        <v>5.8153164691825E-2</v>
      </c>
      <c r="AG232" s="29">
        <v>1.4135866884775601</v>
      </c>
      <c r="AH232" s="29">
        <v>8.6398787047513997E-2</v>
      </c>
      <c r="AI232" s="29">
        <v>275.19590301461699</v>
      </c>
      <c r="AJ232" s="29">
        <v>3.58711611686237</v>
      </c>
      <c r="AK232" s="80">
        <v>39.974879508769497</v>
      </c>
      <c r="AL232" s="80">
        <v>0.52110398517406298</v>
      </c>
      <c r="AM232" s="80">
        <v>0.69137026838606896</v>
      </c>
      <c r="AN232" s="80">
        <v>1.7369456664789999E-2</v>
      </c>
      <c r="AO232" s="80">
        <v>6.8512468915253005E-2</v>
      </c>
      <c r="AP232" s="80">
        <v>2.8806937825579999E-3</v>
      </c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D232" s="2"/>
    </row>
    <row r="233" spans="1:56" s="81" customFormat="1" ht="17.25" customHeight="1" x14ac:dyDescent="0.3">
      <c r="A233" s="79" t="s">
        <v>518</v>
      </c>
      <c r="B233" s="85" t="s">
        <v>101</v>
      </c>
      <c r="C233" s="82">
        <v>27.480470776418901</v>
      </c>
      <c r="D233" s="82">
        <v>0.50430107331656904</v>
      </c>
      <c r="E233" s="82">
        <v>0.182433108677232</v>
      </c>
      <c r="F233" s="82">
        <v>7.3327209828159996E-3</v>
      </c>
      <c r="G233" s="82">
        <v>0.25721252466904199</v>
      </c>
      <c r="H233" s="82">
        <v>28.546040051422899</v>
      </c>
      <c r="I233" s="82">
        <v>0.52843731513226899</v>
      </c>
      <c r="J233" s="82">
        <v>0.182433108677232</v>
      </c>
      <c r="K233" s="82">
        <v>7.3327209828159996E-3</v>
      </c>
      <c r="L233" s="82">
        <v>0.25721252466904199</v>
      </c>
      <c r="M233" s="29">
        <v>55463.327111110702</v>
      </c>
      <c r="N233" s="29">
        <v>888.97906788598198</v>
      </c>
      <c r="O233" s="27" t="s">
        <v>1</v>
      </c>
      <c r="P233" s="27" t="s">
        <v>1</v>
      </c>
      <c r="Q233" s="29">
        <v>29431.898962599898</v>
      </c>
      <c r="R233" s="29">
        <v>541.91049761066699</v>
      </c>
      <c r="S233" s="80">
        <v>268.00827230917099</v>
      </c>
      <c r="T233" s="80">
        <v>17.365079419183001</v>
      </c>
      <c r="U233" s="80">
        <v>130414.986083457</v>
      </c>
      <c r="V233" s="80">
        <v>7071.1726807289697</v>
      </c>
      <c r="W233" s="80">
        <v>8.7907763035380004E-3</v>
      </c>
      <c r="X233" s="80">
        <v>3.6970851077479999E-3</v>
      </c>
      <c r="Y233" s="80">
        <v>1616.8344902379699</v>
      </c>
      <c r="Z233" s="80">
        <v>82.309053972133796</v>
      </c>
      <c r="AA233" s="80">
        <v>3.6896358640712501</v>
      </c>
      <c r="AB233" s="80">
        <v>0.34734639017416402</v>
      </c>
      <c r="AC233" s="80">
        <v>4.1515769788048003E-2</v>
      </c>
      <c r="AD233" s="80">
        <v>1.3709275840332E-2</v>
      </c>
      <c r="AE233" s="80">
        <v>0.79635413790602105</v>
      </c>
      <c r="AF233" s="80">
        <v>6.0707044497246003E-2</v>
      </c>
      <c r="AG233" s="29">
        <v>1.3429543990612101</v>
      </c>
      <c r="AH233" s="29">
        <v>7.9777460869013994E-2</v>
      </c>
      <c r="AI233" s="29">
        <v>472.28976545924201</v>
      </c>
      <c r="AJ233" s="29">
        <v>5.3266064326759501</v>
      </c>
      <c r="AK233" s="80">
        <v>72.365815679884307</v>
      </c>
      <c r="AL233" s="80">
        <v>0.77343930236581504</v>
      </c>
      <c r="AM233" s="80">
        <v>1.18852140884643</v>
      </c>
      <c r="AN233" s="80">
        <v>2.5150470551314998E-2</v>
      </c>
      <c r="AO233" s="80">
        <v>6.1185617564515002E-2</v>
      </c>
      <c r="AP233" s="80">
        <v>2.2377621138380001E-3</v>
      </c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D233" s="2"/>
    </row>
    <row r="234" spans="1:56" s="81" customFormat="1" ht="17.25" customHeight="1" x14ac:dyDescent="0.3">
      <c r="A234" s="79" t="s">
        <v>519</v>
      </c>
      <c r="B234" s="85" t="s">
        <v>101</v>
      </c>
      <c r="C234" s="82">
        <v>26.222144522224401</v>
      </c>
      <c r="D234" s="82">
        <v>0.533670665823472</v>
      </c>
      <c r="E234" s="82">
        <v>0.25650594620524497</v>
      </c>
      <c r="F234" s="82">
        <v>1.0157967146508001E-2</v>
      </c>
      <c r="G234" s="82">
        <v>0.18357681702144801</v>
      </c>
      <c r="H234" s="82">
        <v>27.238921554718818</v>
      </c>
      <c r="I234" s="82">
        <v>0.55830936023185918</v>
      </c>
      <c r="J234" s="82">
        <v>0.25650594620524497</v>
      </c>
      <c r="K234" s="82">
        <v>1.0157967146508001E-2</v>
      </c>
      <c r="L234" s="82">
        <v>0.18357681702144801</v>
      </c>
      <c r="M234" s="29">
        <v>56030.442725447698</v>
      </c>
      <c r="N234" s="29">
        <v>929.38660395934301</v>
      </c>
      <c r="O234" s="27" t="s">
        <v>1</v>
      </c>
      <c r="P234" s="27" t="s">
        <v>1</v>
      </c>
      <c r="Q234" s="29">
        <v>28947.286023444602</v>
      </c>
      <c r="R234" s="29">
        <v>547.012854913306</v>
      </c>
      <c r="S234" s="80">
        <v>342.63994929641001</v>
      </c>
      <c r="T234" s="80">
        <v>21.795790151138</v>
      </c>
      <c r="U234" s="80">
        <v>131671.35049319</v>
      </c>
      <c r="V234" s="80">
        <v>7149.2286786606201</v>
      </c>
      <c r="W234" s="80">
        <v>1.7091576720499001E-2</v>
      </c>
      <c r="X234" s="80">
        <v>5.0432158677489996E-3</v>
      </c>
      <c r="Y234" s="80">
        <v>1528.9965740438399</v>
      </c>
      <c r="Z234" s="80">
        <v>77.887469692274607</v>
      </c>
      <c r="AA234" s="80">
        <v>4.0814040440651</v>
      </c>
      <c r="AB234" s="80">
        <v>0.36540508627500101</v>
      </c>
      <c r="AC234" s="80">
        <v>6.5191134507908005E-2</v>
      </c>
      <c r="AD234" s="80">
        <v>1.6894112878748001E-2</v>
      </c>
      <c r="AE234" s="80">
        <v>0.932525029356704</v>
      </c>
      <c r="AF234" s="80">
        <v>6.9762490633501997E-2</v>
      </c>
      <c r="AG234" s="29">
        <v>1.3980199397783599</v>
      </c>
      <c r="AH234" s="29">
        <v>8.0017712105621003E-2</v>
      </c>
      <c r="AI234" s="29">
        <v>378.31779309782399</v>
      </c>
      <c r="AJ234" s="29">
        <v>3.7943391528547399</v>
      </c>
      <c r="AK234" s="80">
        <v>53.762574343665698</v>
      </c>
      <c r="AL234" s="80">
        <v>0.47638969241736701</v>
      </c>
      <c r="AM234" s="80">
        <v>0.92519480017364597</v>
      </c>
      <c r="AN234" s="80">
        <v>1.9390454638197E-2</v>
      </c>
      <c r="AO234" s="80">
        <v>6.6810773365957005E-2</v>
      </c>
      <c r="AP234" s="80">
        <v>2.5866262867850001E-3</v>
      </c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D234" s="2"/>
    </row>
    <row r="235" spans="1:56" s="81" customFormat="1" ht="17.25" customHeight="1" x14ac:dyDescent="0.3">
      <c r="A235" s="79" t="s">
        <v>520</v>
      </c>
      <c r="B235" s="85" t="s">
        <v>101</v>
      </c>
      <c r="C235" s="82">
        <v>26.364067532715499</v>
      </c>
      <c r="D235" s="82">
        <v>0.74930979146580401</v>
      </c>
      <c r="E235" s="82">
        <v>0.34792778366955401</v>
      </c>
      <c r="F235" s="82">
        <v>1.8795349433919001E-2</v>
      </c>
      <c r="G235" s="82">
        <v>0.54168866419867701</v>
      </c>
      <c r="H235" s="82">
        <v>27.386347702351408</v>
      </c>
      <c r="I235" s="82">
        <v>0.78121000379103189</v>
      </c>
      <c r="J235" s="82">
        <v>0.34792778366955401</v>
      </c>
      <c r="K235" s="82">
        <v>1.8795349433919001E-2</v>
      </c>
      <c r="L235" s="82">
        <v>0.54168866419867701</v>
      </c>
      <c r="M235" s="29">
        <v>54864.408026488898</v>
      </c>
      <c r="N235" s="29">
        <v>848.31925961283901</v>
      </c>
      <c r="O235" s="27" t="s">
        <v>1</v>
      </c>
      <c r="P235" s="27" t="s">
        <v>1</v>
      </c>
      <c r="Q235" s="29">
        <v>26747.090935886001</v>
      </c>
      <c r="R235" s="29">
        <v>498.60854785903598</v>
      </c>
      <c r="S235" s="80">
        <v>245.19078412758199</v>
      </c>
      <c r="T235" s="80">
        <v>16.5957215327645</v>
      </c>
      <c r="U235" s="80">
        <v>133609.90473598099</v>
      </c>
      <c r="V235" s="80">
        <v>7208.89690932144</v>
      </c>
      <c r="W235" s="80">
        <v>1.350760607575E-2</v>
      </c>
      <c r="X235" s="80">
        <v>5.5519503453309998E-3</v>
      </c>
      <c r="Y235" s="80">
        <v>1472.750626304</v>
      </c>
      <c r="Z235" s="80">
        <v>76.121662497708002</v>
      </c>
      <c r="AA235" s="80">
        <v>4.0186099952188998</v>
      </c>
      <c r="AB235" s="80">
        <v>0.42484959273421002</v>
      </c>
      <c r="AC235" s="80">
        <v>7.9757655120736001E-2</v>
      </c>
      <c r="AD235" s="80">
        <v>2.3099033973171999E-2</v>
      </c>
      <c r="AE235" s="80">
        <v>0.88348813971117002</v>
      </c>
      <c r="AF235" s="80">
        <v>7.8603085694970001E-2</v>
      </c>
      <c r="AG235" s="29">
        <v>1.3663379178006301</v>
      </c>
      <c r="AH235" s="29">
        <v>9.4968196998078999E-2</v>
      </c>
      <c r="AI235" s="29">
        <v>255.340704519849</v>
      </c>
      <c r="AJ235" s="29">
        <v>1.9470459735763901</v>
      </c>
      <c r="AK235" s="80">
        <v>35.969920499003599</v>
      </c>
      <c r="AL235" s="80">
        <v>0.26126184028601102</v>
      </c>
      <c r="AM235" s="80">
        <v>0.61627351900696603</v>
      </c>
      <c r="AN235" s="80">
        <v>1.8289142985571001E-2</v>
      </c>
      <c r="AO235" s="80">
        <v>6.0428462929934E-2</v>
      </c>
      <c r="AP235" s="80">
        <v>2.7659864169989998E-3</v>
      </c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D235" s="2"/>
    </row>
    <row r="236" spans="1:56" s="81" customFormat="1" ht="17.25" customHeight="1" x14ac:dyDescent="0.3">
      <c r="A236" s="79"/>
      <c r="B236" s="85"/>
      <c r="C236" s="82"/>
      <c r="D236" s="82"/>
      <c r="E236" s="82"/>
      <c r="F236" s="82"/>
      <c r="G236" s="82"/>
      <c r="H236" s="82"/>
      <c r="I236" s="82"/>
      <c r="J236" s="82"/>
      <c r="K236" s="82"/>
      <c r="L236" s="82"/>
      <c r="M236" s="29"/>
      <c r="N236" s="29"/>
      <c r="O236" s="27"/>
      <c r="P236" s="27"/>
      <c r="Q236" s="29"/>
      <c r="R236" s="29"/>
      <c r="S236" s="80"/>
      <c r="T236" s="80"/>
      <c r="U236" s="80"/>
      <c r="V236" s="80"/>
      <c r="W236" s="80"/>
      <c r="X236" s="80"/>
      <c r="Y236" s="80"/>
      <c r="Z236" s="80"/>
      <c r="AA236" s="80"/>
      <c r="AB236" s="80"/>
      <c r="AC236" s="80"/>
      <c r="AD236" s="80"/>
      <c r="AE236" s="80"/>
      <c r="AF236" s="80"/>
      <c r="AG236" s="29"/>
      <c r="AH236" s="29"/>
      <c r="AI236" s="29"/>
      <c r="AJ236" s="29"/>
      <c r="AK236" s="80"/>
      <c r="AL236" s="80"/>
      <c r="AM236" s="80"/>
      <c r="AN236" s="80"/>
      <c r="AO236" s="80"/>
      <c r="AP236" s="80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D236" s="2"/>
    </row>
    <row r="237" spans="1:56" s="81" customFormat="1" ht="17.25" customHeight="1" x14ac:dyDescent="0.3">
      <c r="A237" s="79" t="s">
        <v>521</v>
      </c>
      <c r="B237" s="85"/>
      <c r="C237" s="82">
        <v>30.439837926142602</v>
      </c>
      <c r="D237" s="82">
        <v>1.21885598763504</v>
      </c>
      <c r="E237" s="82">
        <v>0.95764619871836298</v>
      </c>
      <c r="F237" s="82">
        <v>5.0086995120389E-2</v>
      </c>
      <c r="G237" s="82">
        <v>0.52438144411781795</v>
      </c>
      <c r="H237" s="82">
        <v>31.620158172258336</v>
      </c>
      <c r="I237" s="82">
        <v>1.2684517265900641</v>
      </c>
      <c r="J237" s="82">
        <v>0.95764619871836298</v>
      </c>
      <c r="K237" s="82">
        <v>5.0086995120389E-2</v>
      </c>
      <c r="L237" s="82">
        <v>0.52438144411781795</v>
      </c>
      <c r="M237" s="29">
        <v>16265.485478300499</v>
      </c>
      <c r="N237" s="29">
        <v>295.02249578485703</v>
      </c>
      <c r="O237" s="27" t="s">
        <v>1</v>
      </c>
      <c r="P237" s="27" t="s">
        <v>1</v>
      </c>
      <c r="Q237" s="29">
        <v>3089.6718684952202</v>
      </c>
      <c r="R237" s="29">
        <v>114.45177103643</v>
      </c>
      <c r="S237" s="80">
        <v>12.470859816947801</v>
      </c>
      <c r="T237" s="80">
        <v>1.91259747988225</v>
      </c>
      <c r="U237" s="80">
        <v>253131.83064557399</v>
      </c>
      <c r="V237" s="80">
        <v>13894.7528106276</v>
      </c>
      <c r="W237" s="80">
        <v>0.28867029642500702</v>
      </c>
      <c r="X237" s="80">
        <v>2.8528000030897002E-2</v>
      </c>
      <c r="Y237" s="80">
        <v>452.86377829838898</v>
      </c>
      <c r="Z237" s="80">
        <v>26.657097268631102</v>
      </c>
      <c r="AA237" s="80">
        <v>3.9605037466401001</v>
      </c>
      <c r="AB237" s="80">
        <v>0.42458348257779199</v>
      </c>
      <c r="AC237" s="80">
        <v>1.08880880937772</v>
      </c>
      <c r="AD237" s="80">
        <v>0.13693476416632899</v>
      </c>
      <c r="AE237" s="80">
        <v>0.58259617577659195</v>
      </c>
      <c r="AF237" s="80">
        <v>6.8934270909043999E-2</v>
      </c>
      <c r="AG237" s="29">
        <v>0.42321626926981698</v>
      </c>
      <c r="AH237" s="29">
        <v>5.0203824276340001E-2</v>
      </c>
      <c r="AI237" s="29">
        <v>116.730867219762</v>
      </c>
      <c r="AJ237" s="29">
        <v>1.9848380352044901</v>
      </c>
      <c r="AK237" s="80">
        <v>21.175061358975899</v>
      </c>
      <c r="AL237" s="80">
        <v>0.32308227208794499</v>
      </c>
      <c r="AM237" s="80">
        <v>0.314805455110101</v>
      </c>
      <c r="AN237" s="80">
        <v>1.4015244298995E-2</v>
      </c>
      <c r="AO237" s="80">
        <v>8.4848715252153997E-2</v>
      </c>
      <c r="AP237" s="80">
        <v>3.650221995658E-3</v>
      </c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D237" s="2"/>
    </row>
    <row r="238" spans="1:56" s="81" customFormat="1" ht="17.25" customHeight="1" x14ac:dyDescent="0.3">
      <c r="A238" s="79" t="s">
        <v>522</v>
      </c>
      <c r="B238" s="85"/>
      <c r="C238" s="82">
        <v>26.941367210090299</v>
      </c>
      <c r="D238" s="82">
        <v>1.7962341837540601</v>
      </c>
      <c r="E238" s="82">
        <v>1.46090410083739</v>
      </c>
      <c r="F238" s="82">
        <v>0.119482165518904</v>
      </c>
      <c r="G238" s="82">
        <v>0.36405570774204399</v>
      </c>
      <c r="H238" s="82">
        <v>27.986032469257065</v>
      </c>
      <c r="I238" s="82">
        <v>1.8671254360015186</v>
      </c>
      <c r="J238" s="82">
        <v>1.46090410083739</v>
      </c>
      <c r="K238" s="82">
        <v>0.119482165518904</v>
      </c>
      <c r="L238" s="82">
        <v>0.36405570774204399</v>
      </c>
      <c r="M238" s="29">
        <v>16634.658917141402</v>
      </c>
      <c r="N238" s="29">
        <v>304.369532229887</v>
      </c>
      <c r="O238" s="27" t="s">
        <v>1</v>
      </c>
      <c r="P238" s="27" t="s">
        <v>1</v>
      </c>
      <c r="Q238" s="29">
        <v>4003.9910778871199</v>
      </c>
      <c r="R238" s="29">
        <v>161.53447851251801</v>
      </c>
      <c r="S238" s="80">
        <v>10.983415790104401</v>
      </c>
      <c r="T238" s="80">
        <v>2.2428698725590599</v>
      </c>
      <c r="U238" s="80">
        <v>255872.54047876099</v>
      </c>
      <c r="V238" s="80">
        <v>13953.467179912701</v>
      </c>
      <c r="W238" s="80">
        <v>0.186760874219732</v>
      </c>
      <c r="X238" s="80">
        <v>2.6277146783569998E-2</v>
      </c>
      <c r="Y238" s="80">
        <v>477.28656218923498</v>
      </c>
      <c r="Z238" s="80">
        <v>28.5926630778035</v>
      </c>
      <c r="AA238" s="80">
        <v>3.9272992111473402</v>
      </c>
      <c r="AB238" s="80">
        <v>0.49580618135877902</v>
      </c>
      <c r="AC238" s="80">
        <v>0.21785948931903101</v>
      </c>
      <c r="AD238" s="80">
        <v>4.6291547949277999E-2</v>
      </c>
      <c r="AE238" s="80">
        <v>0.19148063723470399</v>
      </c>
      <c r="AF238" s="80">
        <v>4.0258918643431001E-2</v>
      </c>
      <c r="AG238" s="29">
        <v>0.44892147111804898</v>
      </c>
      <c r="AH238" s="29">
        <v>6.5855993557621006E-2</v>
      </c>
      <c r="AI238" s="29">
        <v>68.457372060995596</v>
      </c>
      <c r="AJ238" s="29">
        <v>1.02171188962047</v>
      </c>
      <c r="AK238" s="80">
        <v>10.9720073305763</v>
      </c>
      <c r="AL238" s="80">
        <v>0.15525392432329199</v>
      </c>
      <c r="AM238" s="80">
        <v>0.18277692744152699</v>
      </c>
      <c r="AN238" s="80">
        <v>1.2432424100053E-2</v>
      </c>
      <c r="AO238" s="80">
        <v>7.5474050591405994E-2</v>
      </c>
      <c r="AP238" s="80">
        <v>3.8744675266520002E-3</v>
      </c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D238" s="2"/>
    </row>
    <row r="239" spans="1:56" s="81" customFormat="1" ht="17.25" customHeight="1" x14ac:dyDescent="0.3">
      <c r="A239" s="79" t="s">
        <v>523</v>
      </c>
      <c r="B239" s="85"/>
      <c r="C239" s="82">
        <v>29.9769456047223</v>
      </c>
      <c r="D239" s="82">
        <v>1.68442296421099</v>
      </c>
      <c r="E239" s="82">
        <v>1.3530355578130899</v>
      </c>
      <c r="F239" s="82">
        <v>9.4034739613195001E-2</v>
      </c>
      <c r="G239" s="82">
        <v>0.41071976838711599</v>
      </c>
      <c r="H239" s="82">
        <v>31.139316964905408</v>
      </c>
      <c r="I239" s="82">
        <v>1.7513759677827583</v>
      </c>
      <c r="J239" s="82">
        <v>1.3530355578130899</v>
      </c>
      <c r="K239" s="82">
        <v>9.4034739613195001E-2</v>
      </c>
      <c r="L239" s="82">
        <v>0.41071976838711599</v>
      </c>
      <c r="M239" s="29">
        <v>17138.830487995299</v>
      </c>
      <c r="N239" s="29">
        <v>276.20306545014103</v>
      </c>
      <c r="O239" s="27" t="s">
        <v>1</v>
      </c>
      <c r="P239" s="27" t="s">
        <v>1</v>
      </c>
      <c r="Q239" s="29">
        <v>2298.4592561888799</v>
      </c>
      <c r="R239" s="29">
        <v>104.966088388751</v>
      </c>
      <c r="S239" s="80">
        <v>14.560438402932499</v>
      </c>
      <c r="T239" s="80">
        <v>2.0824079171425001</v>
      </c>
      <c r="U239" s="80">
        <v>248933.027739257</v>
      </c>
      <c r="V239" s="80">
        <v>13502.800066775801</v>
      </c>
      <c r="W239" s="80">
        <v>0.58130358826347495</v>
      </c>
      <c r="X239" s="80">
        <v>3.9777182090643001E-2</v>
      </c>
      <c r="Y239" s="80">
        <v>283.81824622988501</v>
      </c>
      <c r="Z239" s="80">
        <v>17.383814198049699</v>
      </c>
      <c r="AA239" s="80">
        <v>2.5424244446552402</v>
      </c>
      <c r="AB239" s="80">
        <v>0.30660315943736</v>
      </c>
      <c r="AC239" s="80">
        <v>0.45580719270242198</v>
      </c>
      <c r="AD239" s="80">
        <v>5.1783723756676003E-2</v>
      </c>
      <c r="AE239" s="80">
        <v>0.27389997411456202</v>
      </c>
      <c r="AF239" s="80">
        <v>3.6901803593911001E-2</v>
      </c>
      <c r="AG239" s="29">
        <v>0.267501981665063</v>
      </c>
      <c r="AH239" s="29">
        <v>3.9348442699746002E-2</v>
      </c>
      <c r="AI239" s="29">
        <v>57.987505687706602</v>
      </c>
      <c r="AJ239" s="29">
        <v>1.1290137506425999</v>
      </c>
      <c r="AK239" s="80">
        <v>10.2973187373108</v>
      </c>
      <c r="AL239" s="80">
        <v>0.19273378237526201</v>
      </c>
      <c r="AM239" s="80">
        <v>0.155116302359638</v>
      </c>
      <c r="AN239" s="80">
        <v>8.7843837324580003E-3</v>
      </c>
      <c r="AO239" s="80">
        <v>5.8998419259852997E-2</v>
      </c>
      <c r="AP239" s="80">
        <v>3.053334420745E-3</v>
      </c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D239" s="2"/>
    </row>
    <row r="240" spans="1:56" s="81" customFormat="1" ht="17.25" customHeight="1" x14ac:dyDescent="0.3">
      <c r="A240" s="79" t="s">
        <v>524</v>
      </c>
      <c r="B240" s="85"/>
      <c r="C240" s="82">
        <v>28.9098612648583</v>
      </c>
      <c r="D240" s="82">
        <v>1.24674055907109</v>
      </c>
      <c r="E240" s="82">
        <v>1.2249338525289599</v>
      </c>
      <c r="F240" s="82">
        <v>6.6288163258388003E-2</v>
      </c>
      <c r="G240" s="82">
        <v>0.58999177166182504</v>
      </c>
      <c r="H240" s="82">
        <v>30.030855885332397</v>
      </c>
      <c r="I240" s="82">
        <v>1.2971419859451145</v>
      </c>
      <c r="J240" s="82">
        <v>1.2249338525289599</v>
      </c>
      <c r="K240" s="82">
        <v>6.6288163258388003E-2</v>
      </c>
      <c r="L240" s="82">
        <v>0.58999177166182504</v>
      </c>
      <c r="M240" s="29">
        <v>16155.475210468499</v>
      </c>
      <c r="N240" s="29">
        <v>258.39400146361299</v>
      </c>
      <c r="O240" s="27" t="s">
        <v>1</v>
      </c>
      <c r="P240" s="27" t="s">
        <v>1</v>
      </c>
      <c r="Q240" s="29">
        <v>3840.8206786074602</v>
      </c>
      <c r="R240" s="29">
        <v>124.446817577372</v>
      </c>
      <c r="S240" s="80">
        <v>15.953996598944</v>
      </c>
      <c r="T240" s="80">
        <v>2.1518361310551999</v>
      </c>
      <c r="U240" s="80">
        <v>255745.775997483</v>
      </c>
      <c r="V240" s="80">
        <v>13925.2094446629</v>
      </c>
      <c r="W240" s="80">
        <v>0.26165120492564198</v>
      </c>
      <c r="X240" s="80">
        <v>2.3659997142290001E-2</v>
      </c>
      <c r="Y240" s="80">
        <v>538.54427871630401</v>
      </c>
      <c r="Z240" s="80">
        <v>29.8238124991367</v>
      </c>
      <c r="AA240" s="80">
        <v>4.3618467106110304</v>
      </c>
      <c r="AB240" s="80">
        <v>0.41389825871948799</v>
      </c>
      <c r="AC240" s="80">
        <v>0.46726953677625099</v>
      </c>
      <c r="AD240" s="80">
        <v>5.1177313573371998E-2</v>
      </c>
      <c r="AE240" s="80">
        <v>0.338816470547805</v>
      </c>
      <c r="AF240" s="80">
        <v>4.2943015112805002E-2</v>
      </c>
      <c r="AG240" s="29">
        <v>0.52094732476973105</v>
      </c>
      <c r="AH240" s="29">
        <v>5.3880527223946997E-2</v>
      </c>
      <c r="AI240" s="29">
        <v>94.100916873728295</v>
      </c>
      <c r="AJ240" s="29">
        <v>1.2125702497593001</v>
      </c>
      <c r="AK240" s="80">
        <v>16.1077820666912</v>
      </c>
      <c r="AL240" s="80">
        <v>0.19720564745914401</v>
      </c>
      <c r="AM240" s="80">
        <v>0.25177639317628397</v>
      </c>
      <c r="AN240" s="80">
        <v>1.1151173692548E-2</v>
      </c>
      <c r="AO240" s="80">
        <v>8.6957464077347002E-2</v>
      </c>
      <c r="AP240" s="80">
        <v>3.4199729635799999E-3</v>
      </c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D240" s="2"/>
    </row>
    <row r="241" spans="1:56" s="81" customFormat="1" ht="17.25" customHeight="1" x14ac:dyDescent="0.3">
      <c r="A241" s="79" t="s">
        <v>525</v>
      </c>
      <c r="B241" s="85"/>
      <c r="C241" s="82">
        <v>30.597964011233099</v>
      </c>
      <c r="D241" s="82">
        <v>1.3209681951683401</v>
      </c>
      <c r="E241" s="82">
        <v>1.2501016344362901</v>
      </c>
      <c r="F241" s="82">
        <v>7.3689382183776006E-2</v>
      </c>
      <c r="G241" s="82">
        <v>0.112339087936582</v>
      </c>
      <c r="H241" s="82">
        <v>31.784415676974792</v>
      </c>
      <c r="I241" s="82">
        <v>1.3743656804753388</v>
      </c>
      <c r="J241" s="82">
        <v>1.2501016344362901</v>
      </c>
      <c r="K241" s="82">
        <v>7.3689382183776006E-2</v>
      </c>
      <c r="L241" s="82">
        <v>0.112339087936582</v>
      </c>
      <c r="M241" s="29">
        <v>16181.204869653</v>
      </c>
      <c r="N241" s="29">
        <v>283.85051008359801</v>
      </c>
      <c r="O241" s="27" t="s">
        <v>1</v>
      </c>
      <c r="P241" s="27" t="s">
        <v>1</v>
      </c>
      <c r="Q241" s="29">
        <v>3741.6158114466998</v>
      </c>
      <c r="R241" s="29">
        <v>135.867482019433</v>
      </c>
      <c r="S241" s="80">
        <v>13.0047375328211</v>
      </c>
      <c r="T241" s="80">
        <v>1.8913244405693299</v>
      </c>
      <c r="U241" s="80">
        <v>254421.22760388799</v>
      </c>
      <c r="V241" s="80">
        <v>13896.189761137</v>
      </c>
      <c r="W241" s="80">
        <v>0.25591832610482501</v>
      </c>
      <c r="X241" s="80">
        <v>2.2037110005110001E-2</v>
      </c>
      <c r="Y241" s="80">
        <v>467.15002116387802</v>
      </c>
      <c r="Z241" s="80">
        <v>25.910036205531799</v>
      </c>
      <c r="AA241" s="80">
        <v>4.1848141623012198</v>
      </c>
      <c r="AB241" s="80">
        <v>0.387548146933333</v>
      </c>
      <c r="AC241" s="80">
        <v>0.45745557966357397</v>
      </c>
      <c r="AD241" s="80">
        <v>5.0028851461534997E-2</v>
      </c>
      <c r="AE241" s="80">
        <v>0.32028470161415501</v>
      </c>
      <c r="AF241" s="80">
        <v>3.8782882011353999E-2</v>
      </c>
      <c r="AG241" s="29">
        <v>0.37661929871246203</v>
      </c>
      <c r="AH241" s="29">
        <v>4.5140590255988003E-2</v>
      </c>
      <c r="AI241" s="29">
        <v>96.923022892728596</v>
      </c>
      <c r="AJ241" s="29">
        <v>1.72735079970693</v>
      </c>
      <c r="AK241" s="80">
        <v>16.82300605268</v>
      </c>
      <c r="AL241" s="80">
        <v>0.30025195824365603</v>
      </c>
      <c r="AM241" s="80">
        <v>0.24826040485751999</v>
      </c>
      <c r="AN241" s="80">
        <v>1.1971065357923E-2</v>
      </c>
      <c r="AO241" s="80">
        <v>8.7346231341898006E-2</v>
      </c>
      <c r="AP241" s="80">
        <v>5.274138533416E-3</v>
      </c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D241" s="2"/>
    </row>
    <row r="242" spans="1:56" s="81" customFormat="1" ht="17.25" customHeight="1" x14ac:dyDescent="0.3">
      <c r="A242" s="79" t="s">
        <v>526</v>
      </c>
      <c r="B242" s="85"/>
      <c r="C242" s="82">
        <v>33.0285007087531</v>
      </c>
      <c r="D242" s="82">
        <v>1.3663864203721701</v>
      </c>
      <c r="E242" s="82">
        <v>1.12814160328053</v>
      </c>
      <c r="F242" s="82">
        <v>5.9438473171604E-2</v>
      </c>
      <c r="G242" s="82">
        <v>0.15325797878001099</v>
      </c>
      <c r="H242" s="82">
        <v>34.309197675010871</v>
      </c>
      <c r="I242" s="82">
        <v>1.4218200346406693</v>
      </c>
      <c r="J242" s="82">
        <v>1.12814160328053</v>
      </c>
      <c r="K242" s="82">
        <v>5.9438473171604E-2</v>
      </c>
      <c r="L242" s="82">
        <v>0.15325797878001099</v>
      </c>
      <c r="M242" s="29">
        <v>16336.6562521264</v>
      </c>
      <c r="N242" s="29">
        <v>265.69967071422599</v>
      </c>
      <c r="O242" s="27" t="s">
        <v>1</v>
      </c>
      <c r="P242" s="27" t="s">
        <v>1</v>
      </c>
      <c r="Q242" s="29">
        <v>4200.4747532381798</v>
      </c>
      <c r="R242" s="29">
        <v>125.309886536606</v>
      </c>
      <c r="S242" s="80">
        <v>11.9338572822023</v>
      </c>
      <c r="T242" s="80">
        <v>1.82623809524599</v>
      </c>
      <c r="U242" s="80">
        <v>254226.580344466</v>
      </c>
      <c r="V242" s="80">
        <v>13815.814619607199</v>
      </c>
      <c r="W242" s="80">
        <v>0.19596888834371801</v>
      </c>
      <c r="X242" s="80">
        <v>2.0941962572483E-2</v>
      </c>
      <c r="Y242" s="80">
        <v>577.21554966951498</v>
      </c>
      <c r="Z242" s="80">
        <v>31.938242012414701</v>
      </c>
      <c r="AA242" s="80">
        <v>4.5178828245007399</v>
      </c>
      <c r="AB242" s="80">
        <v>0.75026336497380997</v>
      </c>
      <c r="AC242" s="80">
        <v>0.342590534545966</v>
      </c>
      <c r="AD242" s="80">
        <v>4.3955090925809001E-2</v>
      </c>
      <c r="AE242" s="80">
        <v>0.23096038559787799</v>
      </c>
      <c r="AF242" s="80">
        <v>3.3454508746730997E-2</v>
      </c>
      <c r="AG242" s="29">
        <v>0.44880491960806701</v>
      </c>
      <c r="AH242" s="29">
        <v>5.0174977118141999E-2</v>
      </c>
      <c r="AI242" s="29">
        <v>111.549871140615</v>
      </c>
      <c r="AJ242" s="29">
        <v>1.3383267643210901</v>
      </c>
      <c r="AK242" s="80">
        <v>20.207005019829399</v>
      </c>
      <c r="AL242" s="80">
        <v>0.22798452049301099</v>
      </c>
      <c r="AM242" s="80">
        <v>0.27711637068751699</v>
      </c>
      <c r="AN242" s="80">
        <v>1.2037636804704E-2</v>
      </c>
      <c r="AO242" s="80">
        <v>8.7904702564531007E-2</v>
      </c>
      <c r="AP242" s="80">
        <v>3.6714383228019999E-3</v>
      </c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D242" s="2"/>
    </row>
    <row r="243" spans="1:56" s="81" customFormat="1" ht="17.25" customHeight="1" x14ac:dyDescent="0.3">
      <c r="A243" s="79" t="s">
        <v>527</v>
      </c>
      <c r="B243" s="85" t="s">
        <v>289</v>
      </c>
      <c r="C243" s="82">
        <v>0.98882608217106505</v>
      </c>
      <c r="D243" s="82">
        <v>0.38578487924889299</v>
      </c>
      <c r="E243" s="82">
        <v>3.4693901671117202</v>
      </c>
      <c r="F243" s="82">
        <v>0.245381307814553</v>
      </c>
      <c r="G243" s="82">
        <v>-0.98963170924562804</v>
      </c>
      <c r="H243" s="82">
        <v>1.0271683180103512</v>
      </c>
      <c r="I243" s="82">
        <v>0.40075167328565325</v>
      </c>
      <c r="J243" s="82">
        <v>3.4693901671117202</v>
      </c>
      <c r="K243" s="82">
        <v>0.245381307814553</v>
      </c>
      <c r="L243" s="82">
        <v>-0.98963170924562804</v>
      </c>
      <c r="M243" s="29">
        <v>16119.9636290751</v>
      </c>
      <c r="N243" s="29">
        <v>260.200211632655</v>
      </c>
      <c r="O243" s="27" t="s">
        <v>1</v>
      </c>
      <c r="P243" s="27" t="s">
        <v>1</v>
      </c>
      <c r="Q243" s="29">
        <v>3389.1511683256699</v>
      </c>
      <c r="R243" s="29">
        <v>116.140899693389</v>
      </c>
      <c r="S243" s="80">
        <v>17.956737831809001</v>
      </c>
      <c r="T243" s="80">
        <v>2.5788302415969202</v>
      </c>
      <c r="U243" s="80">
        <v>252737.53571357499</v>
      </c>
      <c r="V243" s="80">
        <v>13647.478869206099</v>
      </c>
      <c r="W243" s="80">
        <v>0.26516327846953303</v>
      </c>
      <c r="X243" s="80">
        <v>2.3468376818864999E-2</v>
      </c>
      <c r="Y243" s="80">
        <v>567.61291175239398</v>
      </c>
      <c r="Z243" s="80">
        <v>34.046221979550502</v>
      </c>
      <c r="AA243" s="80">
        <v>593.20488550570496</v>
      </c>
      <c r="AB243" s="80">
        <v>129.52128545416701</v>
      </c>
      <c r="AC243" s="80">
        <v>0.81573477498895997</v>
      </c>
      <c r="AD243" s="80">
        <v>7.0137664394059995E-2</v>
      </c>
      <c r="AE243" s="80">
        <v>0.70982695956067299</v>
      </c>
      <c r="AF243" s="80">
        <v>6.0227078390861E-2</v>
      </c>
      <c r="AG243" s="29">
        <v>0.953162171804951</v>
      </c>
      <c r="AH243" s="29">
        <v>0.143392319432945</v>
      </c>
      <c r="AI243" s="29">
        <v>178.854993134437</v>
      </c>
      <c r="AJ243" s="29">
        <v>2.9033947322390001</v>
      </c>
      <c r="AK243" s="80">
        <v>34.574529747434298</v>
      </c>
      <c r="AL243" s="80">
        <v>0.56218881300011303</v>
      </c>
      <c r="AM243" s="80">
        <v>15.859300928852599</v>
      </c>
      <c r="AN243" s="80">
        <v>3.3791917253511099</v>
      </c>
      <c r="AO243" s="80">
        <v>15.619040394564101</v>
      </c>
      <c r="AP243" s="80">
        <v>3.4074453577021102</v>
      </c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D243" s="2"/>
    </row>
    <row r="244" spans="1:56" s="81" customFormat="1" ht="17.25" customHeight="1" x14ac:dyDescent="0.3">
      <c r="A244" s="79" t="s">
        <v>528</v>
      </c>
      <c r="B244" s="85"/>
      <c r="C244" s="82">
        <v>37.858755245037599</v>
      </c>
      <c r="D244" s="82">
        <v>1.42903149364379</v>
      </c>
      <c r="E244" s="82">
        <v>0.54525387155111604</v>
      </c>
      <c r="F244" s="82">
        <v>3.3769417725209E-2</v>
      </c>
      <c r="G244" s="82">
        <v>0.57899928298835102</v>
      </c>
      <c r="H244" s="82">
        <v>39.326747795355388</v>
      </c>
      <c r="I244" s="82">
        <v>1.4875218852816836</v>
      </c>
      <c r="J244" s="82">
        <v>0.54525387155111604</v>
      </c>
      <c r="K244" s="82">
        <v>3.3769417725209E-2</v>
      </c>
      <c r="L244" s="82">
        <v>0.57899928298835102</v>
      </c>
      <c r="M244" s="29">
        <v>16191.207616975</v>
      </c>
      <c r="N244" s="29">
        <v>261.626545117533</v>
      </c>
      <c r="O244" s="27" t="s">
        <v>1</v>
      </c>
      <c r="P244" s="27" t="s">
        <v>1</v>
      </c>
      <c r="Q244" s="29">
        <v>4507.1156585951103</v>
      </c>
      <c r="R244" s="29">
        <v>155.400491122457</v>
      </c>
      <c r="S244" s="80">
        <v>14.4589286318642</v>
      </c>
      <c r="T244" s="80">
        <v>2.5700611418616401</v>
      </c>
      <c r="U244" s="80">
        <v>251857.218744774</v>
      </c>
      <c r="V244" s="80">
        <v>13635.5439549926</v>
      </c>
      <c r="W244" s="80">
        <v>0.260092608892255</v>
      </c>
      <c r="X244" s="80">
        <v>2.9331109885013001E-2</v>
      </c>
      <c r="Y244" s="80">
        <v>699.382112998671</v>
      </c>
      <c r="Z244" s="80">
        <v>38.422789987911699</v>
      </c>
      <c r="AA244" s="80">
        <v>4.2406534443286503</v>
      </c>
      <c r="AB244" s="80">
        <v>0.50659712510895805</v>
      </c>
      <c r="AC244" s="80">
        <v>0.32583354297168698</v>
      </c>
      <c r="AD244" s="80">
        <v>5.582871402754E-2</v>
      </c>
      <c r="AE244" s="80">
        <v>0.27886893662373002</v>
      </c>
      <c r="AF244" s="80">
        <v>4.7934317484566002E-2</v>
      </c>
      <c r="AG244" s="29">
        <v>0.57918231496418404</v>
      </c>
      <c r="AH244" s="29">
        <v>7.4689385646191001E-2</v>
      </c>
      <c r="AI244" s="29">
        <v>252.11767820541399</v>
      </c>
      <c r="AJ244" s="29">
        <v>3.2107810457522001</v>
      </c>
      <c r="AK244" s="80">
        <v>48.307895720784501</v>
      </c>
      <c r="AL244" s="80">
        <v>0.59364112452070605</v>
      </c>
      <c r="AM244" s="80">
        <v>0.57635172594662498</v>
      </c>
      <c r="AN244" s="80">
        <v>2.7088937746662999E-2</v>
      </c>
      <c r="AO244" s="80">
        <v>8.8369955677406006E-2</v>
      </c>
      <c r="AP244" s="80">
        <v>4.1223851380929998E-3</v>
      </c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D244" s="2"/>
    </row>
    <row r="245" spans="1:56" s="81" customFormat="1" ht="17.25" customHeight="1" x14ac:dyDescent="0.3">
      <c r="A245" s="79" t="s">
        <v>529</v>
      </c>
      <c r="B245" s="85" t="s">
        <v>289</v>
      </c>
      <c r="C245" s="82">
        <v>26.189289682205501</v>
      </c>
      <c r="D245" s="82">
        <v>1.31951125174505</v>
      </c>
      <c r="E245" s="82">
        <v>1.64160290026101</v>
      </c>
      <c r="F245" s="82">
        <v>0.15703168340125701</v>
      </c>
      <c r="G245" s="82">
        <v>-0.540208897249567</v>
      </c>
      <c r="H245" s="82">
        <v>27.204792751515512</v>
      </c>
      <c r="I245" s="82">
        <v>1.3722723885813466</v>
      </c>
      <c r="J245" s="82">
        <v>1.64160290026101</v>
      </c>
      <c r="K245" s="82">
        <v>0.15703168340125701</v>
      </c>
      <c r="L245" s="82">
        <v>-0.540208897249567</v>
      </c>
      <c r="M245" s="29">
        <v>15711.4731766527</v>
      </c>
      <c r="N245" s="29">
        <v>242.93245424629501</v>
      </c>
      <c r="O245" s="27" t="s">
        <v>1</v>
      </c>
      <c r="P245" s="27" t="s">
        <v>1</v>
      </c>
      <c r="Q245" s="29">
        <v>4177.1337950059797</v>
      </c>
      <c r="R245" s="29">
        <v>125.715013956134</v>
      </c>
      <c r="S245" s="80">
        <v>12.0603425928172</v>
      </c>
      <c r="T245" s="80">
        <v>1.8918933626972601</v>
      </c>
      <c r="U245" s="80">
        <v>251451.14918540101</v>
      </c>
      <c r="V245" s="80">
        <v>13566.998762478799</v>
      </c>
      <c r="W245" s="80">
        <v>0.25373614440721898</v>
      </c>
      <c r="X245" s="80">
        <v>2.3054367996318999E-2</v>
      </c>
      <c r="Y245" s="80">
        <v>545.73881286729102</v>
      </c>
      <c r="Z245" s="80">
        <v>30.624597206403699</v>
      </c>
      <c r="AA245" s="80">
        <v>5.8805270455345102</v>
      </c>
      <c r="AB245" s="80">
        <v>1.0398463856334299</v>
      </c>
      <c r="AC245" s="80">
        <v>0.56414979604833104</v>
      </c>
      <c r="AD245" s="80">
        <v>6.9521003725062994E-2</v>
      </c>
      <c r="AE245" s="80">
        <v>0.35735755386856399</v>
      </c>
      <c r="AF245" s="80">
        <v>4.3095232006942E-2</v>
      </c>
      <c r="AG245" s="29">
        <v>0.47231062335165702</v>
      </c>
      <c r="AH245" s="29">
        <v>5.3205438395473002E-2</v>
      </c>
      <c r="AI245" s="29">
        <v>96.610690542985594</v>
      </c>
      <c r="AJ245" s="29">
        <v>1.1687622320990501</v>
      </c>
      <c r="AK245" s="80">
        <v>16.3000283732299</v>
      </c>
      <c r="AL245" s="80">
        <v>0.188277382667589</v>
      </c>
      <c r="AM245" s="80">
        <v>0.281612400620321</v>
      </c>
      <c r="AN245" s="80">
        <v>2.2315648339730002E-2</v>
      </c>
      <c r="AO245" s="80">
        <v>0.13063210641982001</v>
      </c>
      <c r="AP245" s="80">
        <v>2.1793203796775001E-2</v>
      </c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D245" s="2"/>
    </row>
    <row r="246" spans="1:56" s="81" customFormat="1" ht="17.25" customHeight="1" x14ac:dyDescent="0.3">
      <c r="A246" s="79" t="s">
        <v>530</v>
      </c>
      <c r="B246" s="85"/>
      <c r="C246" s="82">
        <v>32.188267685172697</v>
      </c>
      <c r="D246" s="82">
        <v>1.50561825025131</v>
      </c>
      <c r="E246" s="82">
        <v>1.1340181678718499</v>
      </c>
      <c r="F246" s="82">
        <v>6.7496265823915005E-2</v>
      </c>
      <c r="G246" s="82">
        <v>0.64356118803836704</v>
      </c>
      <c r="H246" s="82">
        <v>33.436384187250823</v>
      </c>
      <c r="I246" s="82">
        <v>1.5661126180343865</v>
      </c>
      <c r="J246" s="82">
        <v>1.1340181678718499</v>
      </c>
      <c r="K246" s="82">
        <v>6.7496265823915005E-2</v>
      </c>
      <c r="L246" s="82">
        <v>0.64356118803836704</v>
      </c>
      <c r="M246" s="29">
        <v>16483.495353813902</v>
      </c>
      <c r="N246" s="29">
        <v>254.869542520679</v>
      </c>
      <c r="O246" s="27" t="s">
        <v>1</v>
      </c>
      <c r="P246" s="27" t="s">
        <v>1</v>
      </c>
      <c r="Q246" s="29">
        <v>2908.1770051101898</v>
      </c>
      <c r="R246" s="29">
        <v>106.769444663204</v>
      </c>
      <c r="S246" s="80">
        <v>15.9439244637949</v>
      </c>
      <c r="T246" s="80">
        <v>2.29707969287344</v>
      </c>
      <c r="U246" s="80">
        <v>251958.986832386</v>
      </c>
      <c r="V246" s="80">
        <v>13594.399045796201</v>
      </c>
      <c r="W246" s="80">
        <v>0.36058336558251602</v>
      </c>
      <c r="X246" s="80">
        <v>3.3990819528337997E-2</v>
      </c>
      <c r="Y246" s="80">
        <v>367.09397940398702</v>
      </c>
      <c r="Z246" s="80">
        <v>21.499439364769799</v>
      </c>
      <c r="AA246" s="80">
        <v>3.2388200068190098</v>
      </c>
      <c r="AB246" s="80">
        <v>0.366700047996463</v>
      </c>
      <c r="AC246" s="80">
        <v>0.49132973746792502</v>
      </c>
      <c r="AD246" s="80">
        <v>6.8257096048857005E-2</v>
      </c>
      <c r="AE246" s="80">
        <v>0.34960911352365898</v>
      </c>
      <c r="AF246" s="80">
        <v>4.4368611571503999E-2</v>
      </c>
      <c r="AG246" s="29">
        <v>0.344464591872574</v>
      </c>
      <c r="AH246" s="29">
        <v>4.7178267203168998E-2</v>
      </c>
      <c r="AI246" s="29">
        <v>97.757210068131997</v>
      </c>
      <c r="AJ246" s="29">
        <v>1.9525847229766</v>
      </c>
      <c r="AK246" s="80">
        <v>17.808292579084899</v>
      </c>
      <c r="AL246" s="80">
        <v>0.423263949353473</v>
      </c>
      <c r="AM246" s="80">
        <v>0.25067115449583599</v>
      </c>
      <c r="AN246" s="80">
        <v>1.4551923770982E-2</v>
      </c>
      <c r="AO246" s="80">
        <v>8.0045163616207005E-2</v>
      </c>
      <c r="AP246" s="80">
        <v>3.845662318495E-3</v>
      </c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D246" s="2"/>
    </row>
    <row r="247" spans="1:56" s="81" customFormat="1" ht="17.25" customHeight="1" x14ac:dyDescent="0.3">
      <c r="A247" s="79" t="s">
        <v>531</v>
      </c>
      <c r="B247" s="85" t="s">
        <v>629</v>
      </c>
      <c r="C247" s="82">
        <v>15.921854654867699</v>
      </c>
      <c r="D247" s="82">
        <v>1.64983158147333</v>
      </c>
      <c r="E247" s="82">
        <v>2.42038494444142</v>
      </c>
      <c r="F247" s="82">
        <v>0.17898593678893299</v>
      </c>
      <c r="G247" s="82">
        <v>-0.82066800747443003</v>
      </c>
      <c r="H247" s="82">
        <v>16.539232692505426</v>
      </c>
      <c r="I247" s="82">
        <v>1.7142767625041229</v>
      </c>
      <c r="J247" s="82">
        <v>2.42038494444142</v>
      </c>
      <c r="K247" s="82">
        <v>0.17898593678893299</v>
      </c>
      <c r="L247" s="82">
        <v>-0.82066800747443003</v>
      </c>
      <c r="M247" s="29">
        <v>19970.6645806702</v>
      </c>
      <c r="N247" s="29">
        <v>312.53548460996302</v>
      </c>
      <c r="O247" s="27" t="s">
        <v>1</v>
      </c>
      <c r="P247" s="27" t="s">
        <v>1</v>
      </c>
      <c r="Q247" s="29">
        <v>5090.2993501891096</v>
      </c>
      <c r="R247" s="29">
        <v>152.83196128316001</v>
      </c>
      <c r="S247" s="80">
        <v>36.604944152988999</v>
      </c>
      <c r="T247" s="80">
        <v>6.8648859211647597</v>
      </c>
      <c r="U247" s="80">
        <v>247388.90970724501</v>
      </c>
      <c r="V247" s="80">
        <v>13413.035753755699</v>
      </c>
      <c r="W247" s="80">
        <v>1.4524018752968999E-2</v>
      </c>
      <c r="X247" s="80">
        <v>5.3098388963839999E-3</v>
      </c>
      <c r="Y247" s="80">
        <v>632.92804912430302</v>
      </c>
      <c r="Z247" s="80">
        <v>33.993349714053203</v>
      </c>
      <c r="AA247" s="80">
        <v>15.5611434789667</v>
      </c>
      <c r="AB247" s="80">
        <v>3.2230790991458602</v>
      </c>
      <c r="AC247" s="80">
        <v>2.6750891203805E-2</v>
      </c>
      <c r="AD247" s="80">
        <v>1.2364315920643E-2</v>
      </c>
      <c r="AE247" s="80">
        <v>3.8006755616978E-2</v>
      </c>
      <c r="AF247" s="80">
        <v>1.373953743832E-2</v>
      </c>
      <c r="AG247" s="29">
        <v>0.468051687415805</v>
      </c>
      <c r="AH247" s="29">
        <v>5.1553805231311998E-2</v>
      </c>
      <c r="AI247" s="29">
        <v>127.641722859721</v>
      </c>
      <c r="AJ247" s="29">
        <v>1.14865977381139</v>
      </c>
      <c r="AK247" s="80">
        <v>21.421510946654202</v>
      </c>
      <c r="AL247" s="80">
        <v>0.15958789654088601</v>
      </c>
      <c r="AM247" s="80">
        <v>0.61029638200861702</v>
      </c>
      <c r="AN247" s="80">
        <v>9.1510355127116999E-2</v>
      </c>
      <c r="AO247" s="80">
        <v>0.41277935912021801</v>
      </c>
      <c r="AP247" s="80">
        <v>8.9442537135631994E-2</v>
      </c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D247" s="2"/>
    </row>
    <row r="248" spans="1:56" s="81" customFormat="1" ht="17.25" customHeight="1" x14ac:dyDescent="0.3">
      <c r="A248" s="79" t="s">
        <v>532</v>
      </c>
      <c r="B248" s="85" t="s">
        <v>288</v>
      </c>
      <c r="C248" s="82">
        <v>32.785999147865397</v>
      </c>
      <c r="D248" s="82">
        <v>1.7444746467757499</v>
      </c>
      <c r="E248" s="82">
        <v>0.76366847733283505</v>
      </c>
      <c r="F248" s="82">
        <v>5.5734912419458001E-2</v>
      </c>
      <c r="G248" s="82">
        <v>0.60221158883596004</v>
      </c>
      <c r="H248" s="82">
        <v>34.057292992374464</v>
      </c>
      <c r="I248" s="82">
        <v>1.8140101014539511</v>
      </c>
      <c r="J248" s="82">
        <v>0.76366847733283505</v>
      </c>
      <c r="K248" s="82">
        <v>5.5734912419458001E-2</v>
      </c>
      <c r="L248" s="82">
        <v>0.60221158883596004</v>
      </c>
      <c r="M248" s="29">
        <v>16639.353818346201</v>
      </c>
      <c r="N248" s="29">
        <v>266.15003494008698</v>
      </c>
      <c r="O248" s="27" t="s">
        <v>1</v>
      </c>
      <c r="P248" s="27" t="s">
        <v>1</v>
      </c>
      <c r="Q248" s="29">
        <v>3466.5150938438501</v>
      </c>
      <c r="R248" s="29">
        <v>140.62765224635899</v>
      </c>
      <c r="S248" s="80">
        <v>11.118688651268201</v>
      </c>
      <c r="T248" s="80">
        <v>2.2604864405246601</v>
      </c>
      <c r="U248" s="80">
        <v>253023.81121435299</v>
      </c>
      <c r="V248" s="80">
        <v>13691.117292566099</v>
      </c>
      <c r="W248" s="80">
        <v>0.27024310690811598</v>
      </c>
      <c r="X248" s="80">
        <v>3.1819984973108E-2</v>
      </c>
      <c r="Y248" s="80">
        <v>483.28688782081099</v>
      </c>
      <c r="Z248" s="80">
        <v>27.754053601713402</v>
      </c>
      <c r="AA248" s="80">
        <v>3.39166929972412</v>
      </c>
      <c r="AB248" s="80">
        <v>0.49765223437678902</v>
      </c>
      <c r="AC248" s="80">
        <v>0.661824189744735</v>
      </c>
      <c r="AD248" s="80">
        <v>0.155613136653904</v>
      </c>
      <c r="AE248" s="80">
        <v>0.36071008651064501</v>
      </c>
      <c r="AF248" s="80">
        <v>5.5470117252843003E-2</v>
      </c>
      <c r="AG248" s="29">
        <v>0.40957835214403199</v>
      </c>
      <c r="AH248" s="29">
        <v>6.3715139947609994E-2</v>
      </c>
      <c r="AI248" s="29">
        <v>121.498772399454</v>
      </c>
      <c r="AJ248" s="29">
        <v>1.744133328699</v>
      </c>
      <c r="AK248" s="80">
        <v>21.584578951914398</v>
      </c>
      <c r="AL248" s="80">
        <v>0.31884990640119898</v>
      </c>
      <c r="AM248" s="80">
        <v>0.29785622482388702</v>
      </c>
      <c r="AN248" s="80">
        <v>1.7728980934500999E-2</v>
      </c>
      <c r="AO248" s="80">
        <v>6.4219788903290997E-2</v>
      </c>
      <c r="AP248" s="80">
        <v>3.413830280627E-3</v>
      </c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D248" s="2"/>
    </row>
    <row r="249" spans="1:56" s="81" customFormat="1" ht="17.25" customHeight="1" x14ac:dyDescent="0.3">
      <c r="A249" s="79" t="s">
        <v>533</v>
      </c>
      <c r="B249" s="85"/>
      <c r="C249" s="82">
        <v>23.618419946237498</v>
      </c>
      <c r="D249" s="82">
        <v>2.1706919909180602</v>
      </c>
      <c r="E249" s="82">
        <v>1.77275142240726</v>
      </c>
      <c r="F249" s="82">
        <v>0.191540513302247</v>
      </c>
      <c r="G249" s="82">
        <v>0.35664298067566602</v>
      </c>
      <c r="H249" s="82">
        <v>24.534236229867115</v>
      </c>
      <c r="I249" s="82">
        <v>2.2556512522813605</v>
      </c>
      <c r="J249" s="82">
        <v>1.77275142240726</v>
      </c>
      <c r="K249" s="82">
        <v>0.191540513302247</v>
      </c>
      <c r="L249" s="82">
        <v>0.35664298067566602</v>
      </c>
      <c r="M249" s="29">
        <v>19503.4528147485</v>
      </c>
      <c r="N249" s="29">
        <v>400.84260529823501</v>
      </c>
      <c r="O249" s="27" t="s">
        <v>1</v>
      </c>
      <c r="P249" s="27" t="s">
        <v>1</v>
      </c>
      <c r="Q249" s="29">
        <v>4472.6442590829101</v>
      </c>
      <c r="R249" s="29">
        <v>167.388766016375</v>
      </c>
      <c r="S249" s="80">
        <v>7.86131668165382</v>
      </c>
      <c r="T249" s="80">
        <v>2.0313044892479102</v>
      </c>
      <c r="U249" s="80">
        <v>249846.017815164</v>
      </c>
      <c r="V249" s="80">
        <v>13940.150828432799</v>
      </c>
      <c r="W249" s="80">
        <v>0.105294773588998</v>
      </c>
      <c r="X249" s="80">
        <v>2.0494523931191E-2</v>
      </c>
      <c r="Y249" s="80">
        <v>446.23403449457101</v>
      </c>
      <c r="Z249" s="80">
        <v>26.841165941366899</v>
      </c>
      <c r="AA249" s="80">
        <v>3.30529768630312</v>
      </c>
      <c r="AB249" s="80">
        <v>0.67721625482772496</v>
      </c>
      <c r="AC249" s="80">
        <v>0.17627350208658901</v>
      </c>
      <c r="AD249" s="80">
        <v>4.5232994735968E-2</v>
      </c>
      <c r="AE249" s="80">
        <v>0.112134890501488</v>
      </c>
      <c r="AF249" s="80">
        <v>3.3502257712875003E-2</v>
      </c>
      <c r="AG249" s="29">
        <v>0.59757475643944502</v>
      </c>
      <c r="AH249" s="29">
        <v>9.6205245330399994E-2</v>
      </c>
      <c r="AI249" s="29">
        <v>39.284731695611399</v>
      </c>
      <c r="AJ249" s="29">
        <v>0.63653307048137098</v>
      </c>
      <c r="AK249" s="80">
        <v>6.1129330448252697</v>
      </c>
      <c r="AL249" s="80">
        <v>0.10982674619824501</v>
      </c>
      <c r="AM249" s="80">
        <v>0.117437165369411</v>
      </c>
      <c r="AN249" s="80">
        <v>1.5229656747273E-2</v>
      </c>
      <c r="AO249" s="80">
        <v>5.8336465660234003E-2</v>
      </c>
      <c r="AP249" s="80">
        <v>7.9029813228529994E-3</v>
      </c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D249" s="2"/>
    </row>
    <row r="250" spans="1:56" s="81" customFormat="1" ht="17.25" customHeight="1" x14ac:dyDescent="0.3">
      <c r="A250" s="79" t="s">
        <v>534</v>
      </c>
      <c r="B250" s="85"/>
      <c r="C250" s="82">
        <v>31.549316489873501</v>
      </c>
      <c r="D250" s="82">
        <v>1.6059987967637299</v>
      </c>
      <c r="E250" s="82">
        <v>1.15462193099767</v>
      </c>
      <c r="F250" s="82">
        <v>7.4656064691356994E-2</v>
      </c>
      <c r="G250" s="82">
        <v>0.34607753559196602</v>
      </c>
      <c r="H250" s="82">
        <v>32.772657333358396</v>
      </c>
      <c r="I250" s="82">
        <v>1.6701757123409444</v>
      </c>
      <c r="J250" s="82">
        <v>1.15462193099767</v>
      </c>
      <c r="K250" s="82">
        <v>7.4656064691356994E-2</v>
      </c>
      <c r="L250" s="82">
        <v>0.34607753559196602</v>
      </c>
      <c r="M250" s="29">
        <v>19379.687891363301</v>
      </c>
      <c r="N250" s="29">
        <v>357.35637176173401</v>
      </c>
      <c r="O250" s="27" t="s">
        <v>1</v>
      </c>
      <c r="P250" s="27" t="s">
        <v>1</v>
      </c>
      <c r="Q250" s="29">
        <v>4110.1727216139097</v>
      </c>
      <c r="R250" s="29">
        <v>125.848991644595</v>
      </c>
      <c r="S250" s="80">
        <v>5.4406738582046001</v>
      </c>
      <c r="T250" s="80">
        <v>1.14215695562741</v>
      </c>
      <c r="U250" s="80">
        <v>251075.41655648299</v>
      </c>
      <c r="V250" s="80">
        <v>13888.9867740883</v>
      </c>
      <c r="W250" s="80">
        <v>8.1570117379464999E-2</v>
      </c>
      <c r="X250" s="80">
        <v>1.2050175793118E-2</v>
      </c>
      <c r="Y250" s="80">
        <v>458.64347497794699</v>
      </c>
      <c r="Z250" s="80">
        <v>25.9572891927169</v>
      </c>
      <c r="AA250" s="80">
        <v>2.7478015839032799</v>
      </c>
      <c r="AB250" s="80">
        <v>0.343854620544917</v>
      </c>
      <c r="AC250" s="80">
        <v>0.192867937017208</v>
      </c>
      <c r="AD250" s="80">
        <v>3.1592254503984001E-2</v>
      </c>
      <c r="AE250" s="80">
        <v>0.11310542787913599</v>
      </c>
      <c r="AF250" s="80">
        <v>2.2454797900660999E-2</v>
      </c>
      <c r="AG250" s="29">
        <v>0.42392120985870402</v>
      </c>
      <c r="AH250" s="29">
        <v>4.6762807160524E-2</v>
      </c>
      <c r="AI250" s="29">
        <v>70.909141783915004</v>
      </c>
      <c r="AJ250" s="29">
        <v>1.3124681550597601</v>
      </c>
      <c r="AK250" s="80">
        <v>11.678116348945901</v>
      </c>
      <c r="AL250" s="80">
        <v>0.201077512761587</v>
      </c>
      <c r="AM250" s="80">
        <v>0.16737848936633301</v>
      </c>
      <c r="AN250" s="80">
        <v>9.2235470515920001E-3</v>
      </c>
      <c r="AO250" s="80">
        <v>5.4413513375815001E-2</v>
      </c>
      <c r="AP250" s="80">
        <v>2.5167261751340001E-3</v>
      </c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D250" s="2"/>
    </row>
    <row r="251" spans="1:56" s="81" customFormat="1" ht="17.25" customHeight="1" x14ac:dyDescent="0.3">
      <c r="A251" s="79" t="s">
        <v>535</v>
      </c>
      <c r="B251" s="85" t="s">
        <v>289</v>
      </c>
      <c r="C251" s="82">
        <v>25.510416448545801</v>
      </c>
      <c r="D251" s="82">
        <v>1.72881045529213</v>
      </c>
      <c r="E251" s="82">
        <v>1.6508481873838901</v>
      </c>
      <c r="F251" s="82">
        <v>0.138307430229544</v>
      </c>
      <c r="G251" s="82">
        <v>-0.51197779475743699</v>
      </c>
      <c r="H251" s="82">
        <v>26.499595861856761</v>
      </c>
      <c r="I251" s="82">
        <v>1.7970023735936052</v>
      </c>
      <c r="J251" s="82">
        <v>1.6508481873838901</v>
      </c>
      <c r="K251" s="82">
        <v>0.138307430229544</v>
      </c>
      <c r="L251" s="82">
        <v>-0.51197779475743699</v>
      </c>
      <c r="M251" s="29">
        <v>19539.595146360301</v>
      </c>
      <c r="N251" s="29">
        <v>399.60849240821602</v>
      </c>
      <c r="O251" s="27" t="s">
        <v>1</v>
      </c>
      <c r="P251" s="27" t="s">
        <v>1</v>
      </c>
      <c r="Q251" s="29">
        <v>4180.5430403155697</v>
      </c>
      <c r="R251" s="29">
        <v>130.09624506847101</v>
      </c>
      <c r="S251" s="80">
        <v>5.4305628190947699</v>
      </c>
      <c r="T251" s="80">
        <v>1.14547518487362</v>
      </c>
      <c r="U251" s="80">
        <v>251031.158388371</v>
      </c>
      <c r="V251" s="80">
        <v>13822.1717684754</v>
      </c>
      <c r="W251" s="80">
        <v>6.0065018066529002E-2</v>
      </c>
      <c r="X251" s="80">
        <v>1.0372058178916999E-2</v>
      </c>
      <c r="Y251" s="80">
        <v>472.18613111661801</v>
      </c>
      <c r="Z251" s="80">
        <v>25.996966662030001</v>
      </c>
      <c r="AA251" s="80">
        <v>4.6800382231052202</v>
      </c>
      <c r="AB251" s="80">
        <v>0.69601389018201598</v>
      </c>
      <c r="AC251" s="80">
        <v>0.121696026489332</v>
      </c>
      <c r="AD251" s="80">
        <v>2.5175473492365E-2</v>
      </c>
      <c r="AE251" s="80">
        <v>8.3774013677369003E-2</v>
      </c>
      <c r="AF251" s="80">
        <v>1.9399866573094001E-2</v>
      </c>
      <c r="AG251" s="29">
        <v>0.39373359613064601</v>
      </c>
      <c r="AH251" s="29">
        <v>4.5192910710638003E-2</v>
      </c>
      <c r="AI251" s="29">
        <v>68.506277766308401</v>
      </c>
      <c r="AJ251" s="29">
        <v>0.95801941212455399</v>
      </c>
      <c r="AK251" s="80">
        <v>11.5785039909152</v>
      </c>
      <c r="AL251" s="80">
        <v>0.15420132231137401</v>
      </c>
      <c r="AM251" s="80">
        <v>0.20558431592793699</v>
      </c>
      <c r="AN251" s="80">
        <v>1.8089610709581001E-2</v>
      </c>
      <c r="AO251" s="80">
        <v>9.5588370751970006E-2</v>
      </c>
      <c r="AP251" s="80">
        <v>1.5159968912674999E-2</v>
      </c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D251" s="2"/>
    </row>
    <row r="252" spans="1:56" s="81" customFormat="1" ht="17.25" customHeight="1" x14ac:dyDescent="0.3">
      <c r="A252" s="79" t="s">
        <v>536</v>
      </c>
      <c r="B252" s="85" t="s">
        <v>288</v>
      </c>
      <c r="C252" s="82">
        <v>20.402071899196599</v>
      </c>
      <c r="D252" s="82">
        <v>1.20051638198135</v>
      </c>
      <c r="E252" s="82">
        <v>1.6444377817598601</v>
      </c>
      <c r="F252" s="82">
        <v>0.141482639618974</v>
      </c>
      <c r="G252" s="82">
        <v>-2.6075227996747E-2</v>
      </c>
      <c r="H252" s="82">
        <v>21.193172646308305</v>
      </c>
      <c r="I252" s="82">
        <v>1.2481320409594423</v>
      </c>
      <c r="J252" s="82">
        <v>1.6444377817598601</v>
      </c>
      <c r="K252" s="82">
        <v>0.141482639618974</v>
      </c>
      <c r="L252" s="82">
        <v>-2.6075227996747E-2</v>
      </c>
      <c r="M252" s="29">
        <v>18946.3395690982</v>
      </c>
      <c r="N252" s="29">
        <v>347.27687289936102</v>
      </c>
      <c r="O252" s="27" t="s">
        <v>1</v>
      </c>
      <c r="P252" s="27" t="s">
        <v>1</v>
      </c>
      <c r="Q252" s="29">
        <v>3684.1763663735001</v>
      </c>
      <c r="R252" s="29">
        <v>153.62988741904201</v>
      </c>
      <c r="S252" s="80">
        <v>6.2722790055789401</v>
      </c>
      <c r="T252" s="80">
        <v>1.5417294622692299</v>
      </c>
      <c r="U252" s="80">
        <v>252091.19979419801</v>
      </c>
      <c r="V252" s="80">
        <v>13918.483041817401</v>
      </c>
      <c r="W252" s="80">
        <v>0.118420131259394</v>
      </c>
      <c r="X252" s="80">
        <v>1.8434927921784E-2</v>
      </c>
      <c r="Y252" s="80">
        <v>419.59149765074699</v>
      </c>
      <c r="Z252" s="80">
        <v>23.994343777923099</v>
      </c>
      <c r="AA252" s="80">
        <v>5.7222892133888301</v>
      </c>
      <c r="AB252" s="80">
        <v>0.71837243747124302</v>
      </c>
      <c r="AC252" s="80">
        <v>0.360933063761123</v>
      </c>
      <c r="AD252" s="80">
        <v>5.4898674352322999E-2</v>
      </c>
      <c r="AE252" s="80">
        <v>0.19335105135508701</v>
      </c>
      <c r="AF252" s="80">
        <v>3.7290215135529999E-2</v>
      </c>
      <c r="AG252" s="29">
        <v>0.343337267453797</v>
      </c>
      <c r="AH252" s="29">
        <v>5.3569857923211998E-2</v>
      </c>
      <c r="AI252" s="29">
        <v>68.039253956562405</v>
      </c>
      <c r="AJ252" s="29">
        <v>0.98853340039244597</v>
      </c>
      <c r="AK252" s="80">
        <v>11.7733200406526</v>
      </c>
      <c r="AL252" s="80">
        <v>0.15399808437962501</v>
      </c>
      <c r="AM252" s="80">
        <v>0.259000288776504</v>
      </c>
      <c r="AN252" s="80">
        <v>1.9766674933573002E-2</v>
      </c>
      <c r="AO252" s="80">
        <v>0.12044188289970301</v>
      </c>
      <c r="AP252" s="80">
        <v>1.3665635765629999E-2</v>
      </c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D252" s="2"/>
    </row>
    <row r="253" spans="1:56" s="81" customFormat="1" ht="17.25" customHeight="1" x14ac:dyDescent="0.3">
      <c r="A253" s="79" t="s">
        <v>537</v>
      </c>
      <c r="B253" s="85" t="s">
        <v>288</v>
      </c>
      <c r="C253" s="82">
        <v>22.603149406103999</v>
      </c>
      <c r="D253" s="82">
        <v>2.1748384291885299</v>
      </c>
      <c r="E253" s="82">
        <v>2.3908041381716401</v>
      </c>
      <c r="F253" s="82">
        <v>0.27516921038445802</v>
      </c>
      <c r="G253" s="82">
        <v>0.486370169928312</v>
      </c>
      <c r="H253" s="82">
        <v>23.479598056544766</v>
      </c>
      <c r="I253" s="82">
        <v>2.2598906804653445</v>
      </c>
      <c r="J253" s="82">
        <v>2.3908041381716401</v>
      </c>
      <c r="K253" s="82">
        <v>0.27516921038445802</v>
      </c>
      <c r="L253" s="82">
        <v>0.486370169928312</v>
      </c>
      <c r="M253" s="29">
        <v>18446.014960590401</v>
      </c>
      <c r="N253" s="29">
        <v>322.72076153102802</v>
      </c>
      <c r="O253" s="27" t="s">
        <v>1</v>
      </c>
      <c r="P253" s="27" t="s">
        <v>1</v>
      </c>
      <c r="Q253" s="29">
        <v>4001.5923573934301</v>
      </c>
      <c r="R253" s="29">
        <v>135.54273178352699</v>
      </c>
      <c r="S253" s="80">
        <v>7.6580226699598102</v>
      </c>
      <c r="T253" s="80">
        <v>1.51142805357032</v>
      </c>
      <c r="U253" s="80">
        <v>253461.34732645701</v>
      </c>
      <c r="V253" s="80">
        <v>13846.1714851005</v>
      </c>
      <c r="W253" s="80">
        <v>0.14800253981522499</v>
      </c>
      <c r="X253" s="80">
        <v>1.8307119133664E-2</v>
      </c>
      <c r="Y253" s="80">
        <v>228.66225331206201</v>
      </c>
      <c r="Z253" s="80">
        <v>13.705747737117701</v>
      </c>
      <c r="AA253" s="80">
        <v>2.70629610356356</v>
      </c>
      <c r="AB253" s="80">
        <v>0.329587014567988</v>
      </c>
      <c r="AC253" s="80">
        <v>0.151642042560615</v>
      </c>
      <c r="AD253" s="80">
        <v>3.1036671815616E-2</v>
      </c>
      <c r="AE253" s="80">
        <v>0.106276654398792</v>
      </c>
      <c r="AF253" s="80">
        <v>2.4137971150864999E-2</v>
      </c>
      <c r="AG253" s="29">
        <v>0.47652058942063502</v>
      </c>
      <c r="AH253" s="29">
        <v>5.5316170092402001E-2</v>
      </c>
      <c r="AI253" s="29">
        <v>22.474825553183202</v>
      </c>
      <c r="AJ253" s="29">
        <v>0.32082965476758002</v>
      </c>
      <c r="AK253" s="80">
        <v>3.5294922761722298</v>
      </c>
      <c r="AL253" s="80">
        <v>4.6480328700893997E-2</v>
      </c>
      <c r="AM253" s="80">
        <v>7.0390876148255996E-2</v>
      </c>
      <c r="AN253" s="80">
        <v>7.1624416955050002E-3</v>
      </c>
      <c r="AO253" s="80">
        <v>4.7574318353980002E-2</v>
      </c>
      <c r="AP253" s="80">
        <v>2.88097296888E-3</v>
      </c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D253" s="2"/>
    </row>
    <row r="254" spans="1:56" s="81" customFormat="1" ht="17.25" customHeight="1" x14ac:dyDescent="0.3">
      <c r="A254" s="79" t="s">
        <v>538</v>
      </c>
      <c r="B254" s="85"/>
      <c r="C254" s="82">
        <v>16.649689221234301</v>
      </c>
      <c r="D254" s="82">
        <v>1.64404606460908</v>
      </c>
      <c r="E254" s="82">
        <v>2.7096314536050299</v>
      </c>
      <c r="F254" s="82">
        <v>0.34171270775604801</v>
      </c>
      <c r="G254" s="82">
        <v>0.47003274687590202</v>
      </c>
      <c r="H254" s="82">
        <v>17.295289415527058</v>
      </c>
      <c r="I254" s="82">
        <v>1.7083128693644052</v>
      </c>
      <c r="J254" s="82">
        <v>2.7096314536050299</v>
      </c>
      <c r="K254" s="82">
        <v>0.34171270775604801</v>
      </c>
      <c r="L254" s="82">
        <v>0.47003274687590202</v>
      </c>
      <c r="M254" s="29">
        <v>18784.372045330801</v>
      </c>
      <c r="N254" s="29">
        <v>319.54150690693001</v>
      </c>
      <c r="O254" s="27" t="s">
        <v>1</v>
      </c>
      <c r="P254" s="27" t="s">
        <v>1</v>
      </c>
      <c r="Q254" s="29">
        <v>5431.3910173513596</v>
      </c>
      <c r="R254" s="29">
        <v>148.120230867548</v>
      </c>
      <c r="S254" s="80">
        <v>10.257341517647999</v>
      </c>
      <c r="T254" s="80">
        <v>1.6522484157128501</v>
      </c>
      <c r="U254" s="80">
        <v>251155.72616134799</v>
      </c>
      <c r="V254" s="80">
        <v>13650.8699243314</v>
      </c>
      <c r="W254" s="80">
        <v>2.2076034555637999E-2</v>
      </c>
      <c r="X254" s="80">
        <v>6.399062130357E-3</v>
      </c>
      <c r="Y254" s="80">
        <v>285.19008250466402</v>
      </c>
      <c r="Z254" s="80">
        <v>16.661119166127499</v>
      </c>
      <c r="AA254" s="80">
        <v>2.06289074723886</v>
      </c>
      <c r="AB254" s="80">
        <v>0.264756392522706</v>
      </c>
      <c r="AC254" s="80">
        <v>3.1992509623096001E-2</v>
      </c>
      <c r="AD254" s="80">
        <v>1.3142238178178001E-2</v>
      </c>
      <c r="AE254" s="80">
        <v>7.8830105015026006E-2</v>
      </c>
      <c r="AF254" s="80">
        <v>1.9185882394062999E-2</v>
      </c>
      <c r="AG254" s="29">
        <v>0.70960454720670496</v>
      </c>
      <c r="AH254" s="29">
        <v>6.2265884148377998E-2</v>
      </c>
      <c r="AI254" s="29">
        <v>13.264964888078</v>
      </c>
      <c r="AJ254" s="29">
        <v>0.19829847179714699</v>
      </c>
      <c r="AK254" s="80">
        <v>1.7214918309525</v>
      </c>
      <c r="AL254" s="80">
        <v>2.8849851065156001E-2</v>
      </c>
      <c r="AM254" s="80">
        <v>4.6949960626158999E-2</v>
      </c>
      <c r="AN254" s="80">
        <v>6.986256530418E-3</v>
      </c>
      <c r="AO254" s="80">
        <v>3.5588388606892001E-2</v>
      </c>
      <c r="AP254" s="80">
        <v>3.4912650852070002E-3</v>
      </c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D254" s="2"/>
    </row>
    <row r="255" spans="1:56" s="81" customFormat="1" ht="17.25" customHeight="1" x14ac:dyDescent="0.3">
      <c r="A255" s="79" t="s">
        <v>539</v>
      </c>
      <c r="B255" s="85" t="s">
        <v>289</v>
      </c>
      <c r="C255" s="82">
        <v>9.4914281177471604</v>
      </c>
      <c r="D255" s="82">
        <v>1.4095847358618201</v>
      </c>
      <c r="E255" s="82">
        <v>3.1297215200157802</v>
      </c>
      <c r="F255" s="82">
        <v>0.31787815350700399</v>
      </c>
      <c r="G255" s="82">
        <v>0.41176707998753997</v>
      </c>
      <c r="H255" s="82">
        <v>9.8594630855781737</v>
      </c>
      <c r="I255" s="82">
        <v>1.4644384876056666</v>
      </c>
      <c r="J255" s="82">
        <v>3.1297215200157802</v>
      </c>
      <c r="K255" s="82">
        <v>0.31787815350700399</v>
      </c>
      <c r="L255" s="82">
        <v>0.41176707998753997</v>
      </c>
      <c r="M255" s="29">
        <v>18569.1854423933</v>
      </c>
      <c r="N255" s="29">
        <v>300.04029628468197</v>
      </c>
      <c r="O255" s="27" t="s">
        <v>1</v>
      </c>
      <c r="P255" s="27" t="s">
        <v>1</v>
      </c>
      <c r="Q255" s="29">
        <v>4784.7710065193496</v>
      </c>
      <c r="R255" s="29">
        <v>141.245727884389</v>
      </c>
      <c r="S255" s="80">
        <v>8.4213617875924793</v>
      </c>
      <c r="T255" s="80">
        <v>1.4828453970915501</v>
      </c>
      <c r="U255" s="80">
        <v>249288.844509833</v>
      </c>
      <c r="V255" s="80">
        <v>13452.872266772099</v>
      </c>
      <c r="W255" s="80">
        <v>1.7977913540344E-2</v>
      </c>
      <c r="X255" s="80">
        <v>5.7829414471619999E-3</v>
      </c>
      <c r="Y255" s="80">
        <v>145.01706866791599</v>
      </c>
      <c r="Z255" s="80">
        <v>9.4778507998791106</v>
      </c>
      <c r="AA255" s="80">
        <v>2.6759107694976199</v>
      </c>
      <c r="AB255" s="80">
        <v>0.30424261936089397</v>
      </c>
      <c r="AC255" s="80">
        <v>6.385361260907E-3</v>
      </c>
      <c r="AD255" s="80">
        <v>5.8785932747329999E-3</v>
      </c>
      <c r="AE255" s="80">
        <v>3.6497284498529001E-2</v>
      </c>
      <c r="AF255" s="80">
        <v>1.2985252112801E-2</v>
      </c>
      <c r="AG255" s="29">
        <v>0.51217035405544098</v>
      </c>
      <c r="AH255" s="29">
        <v>5.2769933206713998E-2</v>
      </c>
      <c r="AI255" s="29">
        <v>7.9203805692323996</v>
      </c>
      <c r="AJ255" s="29">
        <v>0.18287657077804401</v>
      </c>
      <c r="AK255" s="80">
        <v>1.13973286972943</v>
      </c>
      <c r="AL255" s="80">
        <v>2.5473778047023998E-2</v>
      </c>
      <c r="AM255" s="80">
        <v>5.4384930124906999E-2</v>
      </c>
      <c r="AN255" s="80">
        <v>9.3180390921450001E-3</v>
      </c>
      <c r="AO255" s="80">
        <v>4.7883695949601998E-2</v>
      </c>
      <c r="AP255" s="80">
        <v>8.7426220426659994E-3</v>
      </c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D255" s="2"/>
    </row>
    <row r="256" spans="1:56" s="81" customFormat="1" ht="17.25" customHeight="1" x14ac:dyDescent="0.3">
      <c r="A256" s="79" t="s">
        <v>540</v>
      </c>
      <c r="B256" s="85" t="s">
        <v>289</v>
      </c>
      <c r="C256" s="82">
        <v>6.6692781236062704</v>
      </c>
      <c r="D256" s="82">
        <v>0.945656379058053</v>
      </c>
      <c r="E256" s="82">
        <v>3.1429637045428498</v>
      </c>
      <c r="F256" s="82">
        <v>0.40486168644130499</v>
      </c>
      <c r="G256" s="82">
        <v>6.6370219579115E-2</v>
      </c>
      <c r="H256" s="82">
        <v>6.9278827855420237</v>
      </c>
      <c r="I256" s="82">
        <v>0.98246921716760305</v>
      </c>
      <c r="J256" s="82">
        <v>3.1429637045428498</v>
      </c>
      <c r="K256" s="82">
        <v>0.40486168644130499</v>
      </c>
      <c r="L256" s="82">
        <v>6.6370219579115E-2</v>
      </c>
      <c r="M256" s="29">
        <v>18747.979805540799</v>
      </c>
      <c r="N256" s="29">
        <v>317.955093094711</v>
      </c>
      <c r="O256" s="27" t="s">
        <v>1</v>
      </c>
      <c r="P256" s="27" t="s">
        <v>1</v>
      </c>
      <c r="Q256" s="29">
        <v>4976.6806763927698</v>
      </c>
      <c r="R256" s="29">
        <v>180.82725874817999</v>
      </c>
      <c r="S256" s="80">
        <v>10.1934814472121</v>
      </c>
      <c r="T256" s="80">
        <v>2.0117435000484698</v>
      </c>
      <c r="U256" s="80">
        <v>250947.738869742</v>
      </c>
      <c r="V256" s="80">
        <v>13645.783605239099</v>
      </c>
      <c r="W256" s="80">
        <v>2.6939432467014999E-2</v>
      </c>
      <c r="X256" s="80">
        <v>8.8291843522480002E-3</v>
      </c>
      <c r="Y256" s="80">
        <v>126.16742644652</v>
      </c>
      <c r="Z256" s="80">
        <v>9.8351916226443201</v>
      </c>
      <c r="AA256" s="80">
        <v>3.5084806795339398</v>
      </c>
      <c r="AB256" s="80">
        <v>0.43233931876413301</v>
      </c>
      <c r="AC256" s="80">
        <v>2.6961775274157999E-2</v>
      </c>
      <c r="AD256" s="80">
        <v>1.5066952140279E-2</v>
      </c>
      <c r="AE256" s="80">
        <v>5.04928415184E-2</v>
      </c>
      <c r="AF256" s="80">
        <v>1.9176067762026999E-2</v>
      </c>
      <c r="AG256" s="29">
        <v>0.56187762722497203</v>
      </c>
      <c r="AH256" s="29">
        <v>6.9180998359444995E-2</v>
      </c>
      <c r="AI256" s="29">
        <v>7.4299043962223896</v>
      </c>
      <c r="AJ256" s="29">
        <v>0.16360483670029499</v>
      </c>
      <c r="AK256" s="80">
        <v>1.11230707772847</v>
      </c>
      <c r="AL256" s="80">
        <v>2.1155857318084E-2</v>
      </c>
      <c r="AM256" s="80">
        <v>7.5876005173975997E-2</v>
      </c>
      <c r="AN256" s="80">
        <v>1.6650474459495999E-2</v>
      </c>
      <c r="AO256" s="80">
        <v>6.6421363653931004E-2</v>
      </c>
      <c r="AP256" s="80">
        <v>1.7690489332479999E-2</v>
      </c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D256" s="2"/>
    </row>
    <row r="257" spans="1:56" s="81" customFormat="1" ht="17.25" customHeight="1" x14ac:dyDescent="0.3">
      <c r="A257" s="79" t="s">
        <v>541</v>
      </c>
      <c r="B257" s="85"/>
      <c r="C257" s="82">
        <v>14.4427015071062</v>
      </c>
      <c r="D257" s="82">
        <v>1.3054491283893299</v>
      </c>
      <c r="E257" s="82">
        <v>2.6832097596953099</v>
      </c>
      <c r="F257" s="82">
        <v>0.24220108738978399</v>
      </c>
      <c r="G257" s="82">
        <v>0.24407708332758801</v>
      </c>
      <c r="H257" s="82">
        <v>15.002724626769503</v>
      </c>
      <c r="I257" s="82">
        <v>1.3565595177669134</v>
      </c>
      <c r="J257" s="82">
        <v>2.6832097596953099</v>
      </c>
      <c r="K257" s="82">
        <v>0.24220108738978399</v>
      </c>
      <c r="L257" s="82">
        <v>0.24407708332758801</v>
      </c>
      <c r="M257" s="29">
        <v>18837.884490789402</v>
      </c>
      <c r="N257" s="29">
        <v>371.71555718938498</v>
      </c>
      <c r="O257" s="27" t="s">
        <v>1</v>
      </c>
      <c r="P257" s="27" t="s">
        <v>1</v>
      </c>
      <c r="Q257" s="29">
        <v>4719.2758595163205</v>
      </c>
      <c r="R257" s="29">
        <v>147.825523823331</v>
      </c>
      <c r="S257" s="80">
        <v>10.6923799245923</v>
      </c>
      <c r="T257" s="80">
        <v>1.80632815810681</v>
      </c>
      <c r="U257" s="80">
        <v>250550.029069221</v>
      </c>
      <c r="V257" s="80">
        <v>13518.3789985976</v>
      </c>
      <c r="W257" s="80">
        <v>0.112501709623284</v>
      </c>
      <c r="X257" s="80">
        <v>1.5542195358383E-2</v>
      </c>
      <c r="Y257" s="80">
        <v>191.16575959639101</v>
      </c>
      <c r="Z257" s="80">
        <v>12.375485774148</v>
      </c>
      <c r="AA257" s="80">
        <v>3.3140722096581898</v>
      </c>
      <c r="AB257" s="80">
        <v>0.36421287095910398</v>
      </c>
      <c r="AC257" s="80">
        <v>5.4095752335413E-2</v>
      </c>
      <c r="AD257" s="80">
        <v>1.8375922839487E-2</v>
      </c>
      <c r="AE257" s="80">
        <v>8.2134886700643006E-2</v>
      </c>
      <c r="AF257" s="80">
        <v>2.1068965361861001E-2</v>
      </c>
      <c r="AG257" s="29">
        <v>0.62170757021771506</v>
      </c>
      <c r="AH257" s="29">
        <v>6.7965062613374996E-2</v>
      </c>
      <c r="AI257" s="29">
        <v>16.676427941153101</v>
      </c>
      <c r="AJ257" s="29">
        <v>0.21146416855827799</v>
      </c>
      <c r="AK257" s="80">
        <v>2.6045420334532801</v>
      </c>
      <c r="AL257" s="80">
        <v>3.3894509707437001E-2</v>
      </c>
      <c r="AM257" s="80">
        <v>8.1158512697304994E-2</v>
      </c>
      <c r="AN257" s="80">
        <v>1.1406637165908E-2</v>
      </c>
      <c r="AO257" s="80">
        <v>6.1653638565593999E-2</v>
      </c>
      <c r="AP257" s="80">
        <v>9.5626985069870007E-3</v>
      </c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D257" s="2"/>
    </row>
    <row r="258" spans="1:56" s="81" customFormat="1" ht="17.25" customHeight="1" x14ac:dyDescent="0.3">
      <c r="A258" s="79" t="s">
        <v>542</v>
      </c>
      <c r="B258" s="85"/>
      <c r="C258" s="82">
        <v>39.707693058298801</v>
      </c>
      <c r="D258" s="82">
        <v>1.64083172179457</v>
      </c>
      <c r="E258" s="82">
        <v>0.48584884460674099</v>
      </c>
      <c r="F258" s="82">
        <v>6.8834754028577E-2</v>
      </c>
      <c r="G258" s="82">
        <v>-0.41300754017900199</v>
      </c>
      <c r="H258" s="82">
        <v>41.24737911566141</v>
      </c>
      <c r="I258" s="82">
        <v>1.7074061607747126</v>
      </c>
      <c r="J258" s="82">
        <v>0.48584884460674099</v>
      </c>
      <c r="K258" s="82">
        <v>6.8834754028577E-2</v>
      </c>
      <c r="L258" s="82">
        <v>-0.41300754017900199</v>
      </c>
      <c r="M258" s="29">
        <v>19600.927241489098</v>
      </c>
      <c r="N258" s="29">
        <v>340.59846377390301</v>
      </c>
      <c r="O258" s="27" t="s">
        <v>1</v>
      </c>
      <c r="P258" s="27" t="s">
        <v>1</v>
      </c>
      <c r="Q258" s="29">
        <v>5086.3426274917401</v>
      </c>
      <c r="R258" s="29">
        <v>230.2048012182</v>
      </c>
      <c r="S258" s="80">
        <v>17.181154309970001</v>
      </c>
      <c r="T258" s="80">
        <v>3.3106947353767602</v>
      </c>
      <c r="U258" s="80">
        <v>243218.60806303</v>
      </c>
      <c r="V258" s="80">
        <v>13226.8957856857</v>
      </c>
      <c r="W258" s="80">
        <v>0.104112240040258</v>
      </c>
      <c r="X258" s="80">
        <v>2.1460350366818998E-2</v>
      </c>
      <c r="Y258" s="80">
        <v>703.74500837085998</v>
      </c>
      <c r="Z258" s="80">
        <v>39.701979764842399</v>
      </c>
      <c r="AA258" s="80">
        <v>4.0973482869058504</v>
      </c>
      <c r="AB258" s="80">
        <v>0.727763309432094</v>
      </c>
      <c r="AC258" s="80">
        <v>0.16864788427409899</v>
      </c>
      <c r="AD258" s="80">
        <v>4.6875151179276001E-2</v>
      </c>
      <c r="AE258" s="80">
        <v>0.180315681292017</v>
      </c>
      <c r="AF258" s="80">
        <v>4.5173312789567002E-2</v>
      </c>
      <c r="AG258" s="29">
        <v>0.45626881678423897</v>
      </c>
      <c r="AH258" s="29">
        <v>7.9696819472878003E-2</v>
      </c>
      <c r="AI258" s="29">
        <v>322.05864087038901</v>
      </c>
      <c r="AJ258" s="29">
        <v>3.2327458886952298</v>
      </c>
      <c r="AK258" s="80">
        <v>63.960071690911199</v>
      </c>
      <c r="AL258" s="80">
        <v>0.66993686784031004</v>
      </c>
      <c r="AM258" s="80">
        <v>0.729154225625952</v>
      </c>
      <c r="AN258" s="80">
        <v>3.3740951021381999E-2</v>
      </c>
      <c r="AO258" s="80">
        <v>9.9476995273502997E-2</v>
      </c>
      <c r="AP258" s="80">
        <v>1.4895408516265E-2</v>
      </c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D258" s="2"/>
    </row>
    <row r="259" spans="1:56" s="81" customFormat="1" ht="17.25" customHeight="1" x14ac:dyDescent="0.3">
      <c r="A259" s="79" t="s">
        <v>543</v>
      </c>
      <c r="B259" s="85"/>
      <c r="C259" s="82">
        <v>27.5859303202894</v>
      </c>
      <c r="D259" s="82">
        <v>1.72123209619985</v>
      </c>
      <c r="E259" s="82">
        <v>1.49836508232795</v>
      </c>
      <c r="F259" s="82">
        <v>0.11249363870515899</v>
      </c>
      <c r="G259" s="82">
        <v>0.46853536673331903</v>
      </c>
      <c r="H259" s="82">
        <v>28.655588842912866</v>
      </c>
      <c r="I259" s="82">
        <v>1.7893318596155734</v>
      </c>
      <c r="J259" s="82">
        <v>1.49836508232795</v>
      </c>
      <c r="K259" s="82">
        <v>0.11249363870515899</v>
      </c>
      <c r="L259" s="82">
        <v>0.46853536673331903</v>
      </c>
      <c r="M259" s="29">
        <v>19069.424817552801</v>
      </c>
      <c r="N259" s="29">
        <v>368.89835286128198</v>
      </c>
      <c r="O259" s="27" t="s">
        <v>1</v>
      </c>
      <c r="P259" s="27" t="s">
        <v>1</v>
      </c>
      <c r="Q259" s="29">
        <v>4742.6125686322403</v>
      </c>
      <c r="R259" s="29">
        <v>136.830056742746</v>
      </c>
      <c r="S259" s="80">
        <v>10.7118879319684</v>
      </c>
      <c r="T259" s="80">
        <v>1.8356720718652799</v>
      </c>
      <c r="U259" s="80">
        <v>249795.37787138799</v>
      </c>
      <c r="V259" s="80">
        <v>13563.7744934606</v>
      </c>
      <c r="W259" s="80">
        <v>6.2786606964978994E-2</v>
      </c>
      <c r="X259" s="80">
        <v>1.1795758540290999E-2</v>
      </c>
      <c r="Y259" s="80">
        <v>473.63541331631097</v>
      </c>
      <c r="Z259" s="80">
        <v>26.135214309018899</v>
      </c>
      <c r="AA259" s="80">
        <v>3.2819015983723099</v>
      </c>
      <c r="AB259" s="80">
        <v>0.419910090914273</v>
      </c>
      <c r="AC259" s="80">
        <v>0.176808153212443</v>
      </c>
      <c r="AD259" s="80">
        <v>3.3840886848640998E-2</v>
      </c>
      <c r="AE259" s="80">
        <v>0.143577088510421</v>
      </c>
      <c r="AF259" s="80">
        <v>2.8341699658271002E-2</v>
      </c>
      <c r="AG259" s="29">
        <v>0.54689351947338205</v>
      </c>
      <c r="AH259" s="29">
        <v>5.9806607926622998E-2</v>
      </c>
      <c r="AI259" s="29">
        <v>53.334509928524298</v>
      </c>
      <c r="AJ259" s="29">
        <v>0.63188826382154195</v>
      </c>
      <c r="AK259" s="80">
        <v>8.6210314059443203</v>
      </c>
      <c r="AL259" s="80">
        <v>9.1008885766808004E-2</v>
      </c>
      <c r="AM259" s="80">
        <v>0.14169038627771299</v>
      </c>
      <c r="AN259" s="80">
        <v>9.7995047000869993E-3</v>
      </c>
      <c r="AO259" s="80">
        <v>5.9780128154714E-2</v>
      </c>
      <c r="AP259" s="80">
        <v>3.4509628645189999E-3</v>
      </c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D259" s="2"/>
    </row>
    <row r="260" spans="1:56" s="81" customFormat="1" ht="17.25" customHeight="1" x14ac:dyDescent="0.3">
      <c r="A260" s="79" t="s">
        <v>544</v>
      </c>
      <c r="B260" s="85" t="s">
        <v>289</v>
      </c>
      <c r="C260" s="82">
        <v>12.202132359357</v>
      </c>
      <c r="D260" s="82">
        <v>1.53965530359309</v>
      </c>
      <c r="E260" s="82">
        <v>2.6765607064405099</v>
      </c>
      <c r="F260" s="82">
        <v>0.17907878168955901</v>
      </c>
      <c r="G260" s="82">
        <v>-0.62992427305843901</v>
      </c>
      <c r="H260" s="82">
        <v>12.675276267168803</v>
      </c>
      <c r="I260" s="82">
        <v>1.5996533708820526</v>
      </c>
      <c r="J260" s="82">
        <v>2.6765607064405099</v>
      </c>
      <c r="K260" s="82">
        <v>0.17907878168955901</v>
      </c>
      <c r="L260" s="82">
        <v>-0.62992427305843901</v>
      </c>
      <c r="M260" s="29">
        <v>19066.9705440084</v>
      </c>
      <c r="N260" s="29">
        <v>326.35531534960103</v>
      </c>
      <c r="O260" s="27" t="s">
        <v>1</v>
      </c>
      <c r="P260" s="27" t="s">
        <v>1</v>
      </c>
      <c r="Q260" s="29">
        <v>4683.4957273473401</v>
      </c>
      <c r="R260" s="29">
        <v>140.3326325463</v>
      </c>
      <c r="S260" s="80">
        <v>10.104582655788301</v>
      </c>
      <c r="T260" s="80">
        <v>1.6441570029457899</v>
      </c>
      <c r="U260" s="80">
        <v>246863.31540464799</v>
      </c>
      <c r="V260" s="80">
        <v>13446.6050305142</v>
      </c>
      <c r="W260" s="80">
        <v>0.126697311203983</v>
      </c>
      <c r="X260" s="80">
        <v>1.5360782021149001E-2</v>
      </c>
      <c r="Y260" s="80">
        <v>427.17022422207401</v>
      </c>
      <c r="Z260" s="80">
        <v>26.3014028429699</v>
      </c>
      <c r="AA260" s="80">
        <v>8.1627190560201495</v>
      </c>
      <c r="AB260" s="80">
        <v>1.4457585467595799</v>
      </c>
      <c r="AC260" s="80">
        <v>0.13467790856214201</v>
      </c>
      <c r="AD260" s="80">
        <v>2.7036794686820999E-2</v>
      </c>
      <c r="AE260" s="80">
        <v>0.22104866215836699</v>
      </c>
      <c r="AF260" s="80">
        <v>3.2233780033558999E-2</v>
      </c>
      <c r="AG260" s="29">
        <v>0.65698350187092003</v>
      </c>
      <c r="AH260" s="29">
        <v>0.106524084830079</v>
      </c>
      <c r="AI260" s="29">
        <v>45.148623162246103</v>
      </c>
      <c r="AJ260" s="29">
        <v>0.80696553450362896</v>
      </c>
      <c r="AK260" s="80">
        <v>7.0273301960466901</v>
      </c>
      <c r="AL260" s="80">
        <v>0.128415068886958</v>
      </c>
      <c r="AM260" s="80">
        <v>0.25828316791370998</v>
      </c>
      <c r="AN260" s="80">
        <v>3.7652603760632002E-2</v>
      </c>
      <c r="AO260" s="80">
        <v>0.195087726329082</v>
      </c>
      <c r="AP260" s="80">
        <v>3.7070869417197998E-2</v>
      </c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D260" s="2"/>
    </row>
    <row r="261" spans="1:56" s="81" customFormat="1" ht="17.25" customHeight="1" x14ac:dyDescent="0.3">
      <c r="A261" s="79" t="s">
        <v>545</v>
      </c>
      <c r="B261" s="85"/>
      <c r="C261" s="82">
        <v>26.5621493261316</v>
      </c>
      <c r="D261" s="82">
        <v>1.98547467640496</v>
      </c>
      <c r="E261" s="82">
        <v>1.66996754572008</v>
      </c>
      <c r="F261" s="82">
        <v>0.16229428675950999</v>
      </c>
      <c r="G261" s="82">
        <v>-0.223247302106511</v>
      </c>
      <c r="H261" s="82">
        <v>27.592110218369356</v>
      </c>
      <c r="I261" s="82">
        <v>2.0635541903075558</v>
      </c>
      <c r="J261" s="82">
        <v>1.66996754572008</v>
      </c>
      <c r="K261" s="82">
        <v>0.16229428675950999</v>
      </c>
      <c r="L261" s="82">
        <v>-0.223247302106511</v>
      </c>
      <c r="M261" s="29">
        <v>19327.186719515099</v>
      </c>
      <c r="N261" s="29">
        <v>364.218012869223</v>
      </c>
      <c r="O261" s="27" t="s">
        <v>1</v>
      </c>
      <c r="P261" s="27" t="s">
        <v>1</v>
      </c>
      <c r="Q261" s="29">
        <v>4044.52428567671</v>
      </c>
      <c r="R261" s="29">
        <v>131.398151330714</v>
      </c>
      <c r="S261" s="80">
        <v>9.5678839038527599</v>
      </c>
      <c r="T261" s="80">
        <v>1.78938717944865</v>
      </c>
      <c r="U261" s="80">
        <v>248310.62298906699</v>
      </c>
      <c r="V261" s="80">
        <v>13705.809181191</v>
      </c>
      <c r="W261" s="80">
        <v>7.5234982679431003E-2</v>
      </c>
      <c r="X261" s="80">
        <v>1.3436268945516E-2</v>
      </c>
      <c r="Y261" s="80">
        <v>436.81658312889499</v>
      </c>
      <c r="Z261" s="80">
        <v>26.080918787736799</v>
      </c>
      <c r="AA261" s="80">
        <v>3.3874344098672799</v>
      </c>
      <c r="AB261" s="80">
        <v>0.38848944998261398</v>
      </c>
      <c r="AC261" s="80">
        <v>0.17930384366980201</v>
      </c>
      <c r="AD261" s="80">
        <v>3.5458832268639003E-2</v>
      </c>
      <c r="AE261" s="80">
        <v>0.117782545545878</v>
      </c>
      <c r="AF261" s="80">
        <v>2.6713044835757E-2</v>
      </c>
      <c r="AG261" s="29">
        <v>0.38675624521046897</v>
      </c>
      <c r="AH261" s="29">
        <v>5.1683790993509997E-2</v>
      </c>
      <c r="AI261" s="29">
        <v>57.443730416156598</v>
      </c>
      <c r="AJ261" s="29">
        <v>0.94958886661056296</v>
      </c>
      <c r="AK261" s="80">
        <v>9.2288342231879792</v>
      </c>
      <c r="AL261" s="80">
        <v>0.142627652587374</v>
      </c>
      <c r="AM261" s="80">
        <v>0.15776222899953901</v>
      </c>
      <c r="AN261" s="80">
        <v>1.4869249541094001E-2</v>
      </c>
      <c r="AO261" s="80">
        <v>7.4689809549909003E-2</v>
      </c>
      <c r="AP261" s="80">
        <v>1.3177320726837E-2</v>
      </c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D261" s="2"/>
    </row>
    <row r="262" spans="1:56" s="81" customFormat="1" ht="17.25" customHeight="1" x14ac:dyDescent="0.3">
      <c r="A262" s="79" t="s">
        <v>546</v>
      </c>
      <c r="B262" s="85" t="s">
        <v>289</v>
      </c>
      <c r="C262" s="82">
        <v>14.8641044122634</v>
      </c>
      <c r="D262" s="82">
        <v>2.0180804470778302</v>
      </c>
      <c r="E262" s="82">
        <v>2.4297064731445199</v>
      </c>
      <c r="F262" s="82">
        <v>0.268103925935464</v>
      </c>
      <c r="G262" s="82">
        <v>-0.186235130403581</v>
      </c>
      <c r="H262" s="82">
        <v>15.440467644575655</v>
      </c>
      <c r="I262" s="82">
        <v>2.0966689556791129</v>
      </c>
      <c r="J262" s="82">
        <v>2.4297064731445199</v>
      </c>
      <c r="K262" s="82">
        <v>0.268103925935464</v>
      </c>
      <c r="L262" s="82">
        <v>-0.186235130403581</v>
      </c>
      <c r="M262" s="29">
        <v>19120.094166138999</v>
      </c>
      <c r="N262" s="29">
        <v>301.70378505053401</v>
      </c>
      <c r="O262" s="27" t="s">
        <v>1</v>
      </c>
      <c r="P262" s="27" t="s">
        <v>1</v>
      </c>
      <c r="Q262" s="29">
        <v>3933.4801287155401</v>
      </c>
      <c r="R262" s="29">
        <v>141.80373369789299</v>
      </c>
      <c r="S262" s="80">
        <v>7.0488509089036802</v>
      </c>
      <c r="T262" s="80">
        <v>1.6364358132446299</v>
      </c>
      <c r="U262" s="80">
        <v>249187.780451058</v>
      </c>
      <c r="V262" s="80">
        <v>13469.444732339</v>
      </c>
      <c r="W262" s="80">
        <v>0.12632123679478199</v>
      </c>
      <c r="X262" s="80">
        <v>1.9059083000401E-2</v>
      </c>
      <c r="Y262" s="80">
        <v>344.36278844493199</v>
      </c>
      <c r="Z262" s="80">
        <v>24.40720042253</v>
      </c>
      <c r="AA262" s="80">
        <v>4.53119821667054</v>
      </c>
      <c r="AB262" s="80">
        <v>1.0681629981832601</v>
      </c>
      <c r="AC262" s="80">
        <v>0.14579833247486901</v>
      </c>
      <c r="AD262" s="80">
        <v>3.4960630319784997E-2</v>
      </c>
      <c r="AE262" s="80">
        <v>0.12477732020259499</v>
      </c>
      <c r="AF262" s="80">
        <v>3.0086615670735999E-2</v>
      </c>
      <c r="AG262" s="29">
        <v>0.434384054771003</v>
      </c>
      <c r="AH262" s="29">
        <v>6.0468803516861E-2</v>
      </c>
      <c r="AI262" s="29">
        <v>32.030764851831997</v>
      </c>
      <c r="AJ262" s="29">
        <v>1.2832394028486001</v>
      </c>
      <c r="AK262" s="80">
        <v>4.80264492363795</v>
      </c>
      <c r="AL262" s="80">
        <v>0.18474453748200201</v>
      </c>
      <c r="AM262" s="80">
        <v>0.143516021054372</v>
      </c>
      <c r="AN262" s="80">
        <v>3.1930519464412999E-2</v>
      </c>
      <c r="AO262" s="80">
        <v>9.8456774185369994E-2</v>
      </c>
      <c r="AP262" s="80">
        <v>3.186730930856E-2</v>
      </c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D262" s="2"/>
    </row>
    <row r="263" spans="1:56" s="81" customFormat="1" ht="17.25" customHeight="1" x14ac:dyDescent="0.3">
      <c r="A263" s="79" t="s">
        <v>547</v>
      </c>
      <c r="B263" s="85"/>
      <c r="C263" s="82">
        <v>20.984417181806101</v>
      </c>
      <c r="D263" s="82">
        <v>1.7484889044935501</v>
      </c>
      <c r="E263" s="82">
        <v>2.0743852817556401</v>
      </c>
      <c r="F263" s="82">
        <v>0.20058729921375701</v>
      </c>
      <c r="G263" s="82">
        <v>0.545215181493787</v>
      </c>
      <c r="H263" s="82">
        <v>21.798098664365931</v>
      </c>
      <c r="I263" s="82">
        <v>1.817061207472398</v>
      </c>
      <c r="J263" s="82">
        <v>2.0743852817556401</v>
      </c>
      <c r="K263" s="82">
        <v>0.20058729921375701</v>
      </c>
      <c r="L263" s="82">
        <v>0.545215181493787</v>
      </c>
      <c r="M263" s="29">
        <v>19801.737815218999</v>
      </c>
      <c r="N263" s="29">
        <v>325.00109023986897</v>
      </c>
      <c r="O263" s="27" t="s">
        <v>1</v>
      </c>
      <c r="P263" s="27" t="s">
        <v>1</v>
      </c>
      <c r="Q263" s="29">
        <v>4304.4579297598302</v>
      </c>
      <c r="R263" s="29">
        <v>147.86711371593699</v>
      </c>
      <c r="S263" s="80">
        <v>8.5989127305450204</v>
      </c>
      <c r="T263" s="80">
        <v>1.7482438684136701</v>
      </c>
      <c r="U263" s="80">
        <v>251044.56134083</v>
      </c>
      <c r="V263" s="80">
        <v>13638.640376825901</v>
      </c>
      <c r="W263" s="80">
        <v>8.0792033294601995E-2</v>
      </c>
      <c r="X263" s="80">
        <v>1.4446211067497E-2</v>
      </c>
      <c r="Y263" s="80">
        <v>329.41586920668499</v>
      </c>
      <c r="Z263" s="80">
        <v>19.957034693608001</v>
      </c>
      <c r="AA263" s="80">
        <v>2.97388153758396</v>
      </c>
      <c r="AB263" s="80">
        <v>0.37549193642414003</v>
      </c>
      <c r="AC263" s="80">
        <v>5.0335289404163999E-2</v>
      </c>
      <c r="AD263" s="80">
        <v>1.9459150900529999E-2</v>
      </c>
      <c r="AE263" s="80">
        <v>6.8256674433471998E-2</v>
      </c>
      <c r="AF263" s="80">
        <v>2.1098076454122001E-2</v>
      </c>
      <c r="AG263" s="29">
        <v>0.42400895096195501</v>
      </c>
      <c r="AH263" s="29">
        <v>5.6175430493042001E-2</v>
      </c>
      <c r="AI263" s="29">
        <v>28.2604678124743</v>
      </c>
      <c r="AJ263" s="29">
        <v>0.41283800283236599</v>
      </c>
      <c r="AK263" s="80">
        <v>4.2199292461919704</v>
      </c>
      <c r="AL263" s="80">
        <v>4.7887231512304999E-2</v>
      </c>
      <c r="AM263" s="80">
        <v>9.0292622581038998E-2</v>
      </c>
      <c r="AN263" s="80">
        <v>9.3414022969679992E-3</v>
      </c>
      <c r="AO263" s="80">
        <v>5.3106687624456E-2</v>
      </c>
      <c r="AP263" s="80">
        <v>4.4488379466760004E-3</v>
      </c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D263" s="2"/>
    </row>
    <row r="264" spans="1:56" s="81" customFormat="1" ht="17.25" customHeight="1" x14ac:dyDescent="0.3">
      <c r="A264" s="79" t="s">
        <v>548</v>
      </c>
      <c r="B264" s="85" t="s">
        <v>289</v>
      </c>
      <c r="C264" s="82">
        <v>3.5927491285018101</v>
      </c>
      <c r="D264" s="82">
        <v>0.98162582230515405</v>
      </c>
      <c r="E264" s="82">
        <v>3.3446486000178601</v>
      </c>
      <c r="F264" s="82">
        <v>0.234958006725797</v>
      </c>
      <c r="G264" s="82">
        <v>-0.90019039691418301</v>
      </c>
      <c r="H264" s="82">
        <v>3.7320598089947374</v>
      </c>
      <c r="I264" s="82">
        <v>1.0197292720315969</v>
      </c>
      <c r="J264" s="82">
        <v>3.3446486000178601</v>
      </c>
      <c r="K264" s="82">
        <v>0.234958006725797</v>
      </c>
      <c r="L264" s="82">
        <v>-0.90019039691418301</v>
      </c>
      <c r="M264" s="29">
        <v>19470.229921833801</v>
      </c>
      <c r="N264" s="29">
        <v>335.031640594468</v>
      </c>
      <c r="O264" s="27" t="s">
        <v>1</v>
      </c>
      <c r="P264" s="27" t="s">
        <v>1</v>
      </c>
      <c r="Q264" s="29">
        <v>3682.7271281262201</v>
      </c>
      <c r="R264" s="29">
        <v>128.28230020365899</v>
      </c>
      <c r="S264" s="80">
        <v>6.3273163360480096</v>
      </c>
      <c r="T264" s="80">
        <v>1.26990826086461</v>
      </c>
      <c r="U264" s="80">
        <v>250078.313707608</v>
      </c>
      <c r="V264" s="80">
        <v>13602.7292251689</v>
      </c>
      <c r="W264" s="80">
        <v>0.118751178847761</v>
      </c>
      <c r="X264" s="80">
        <v>1.4823764520813999E-2</v>
      </c>
      <c r="Y264" s="80">
        <v>367.365268469694</v>
      </c>
      <c r="Z264" s="80">
        <v>20.257805187029501</v>
      </c>
      <c r="AA264" s="80">
        <v>35.145730069806397</v>
      </c>
      <c r="AB264" s="80">
        <v>8.7661697893979493</v>
      </c>
      <c r="AC264" s="80">
        <v>0.14067725626927699</v>
      </c>
      <c r="AD264" s="80">
        <v>2.7561755767041E-2</v>
      </c>
      <c r="AE264" s="80">
        <v>8.2575013126708993E-2</v>
      </c>
      <c r="AF264" s="80">
        <v>1.9632675871148E-2</v>
      </c>
      <c r="AG264" s="29">
        <v>0.40872956403472699</v>
      </c>
      <c r="AH264" s="29">
        <v>4.683922410705E-2</v>
      </c>
      <c r="AI264" s="29">
        <v>49.574156181199399</v>
      </c>
      <c r="AJ264" s="29">
        <v>0.614648250056408</v>
      </c>
      <c r="AK264" s="80">
        <v>8.00409764011936</v>
      </c>
      <c r="AL264" s="80">
        <v>8.9985619480782E-2</v>
      </c>
      <c r="AM264" s="80">
        <v>1.01897281360282</v>
      </c>
      <c r="AN264" s="80">
        <v>0.23621397896688401</v>
      </c>
      <c r="AO264" s="80">
        <v>0.94931486960614497</v>
      </c>
      <c r="AP264" s="80">
        <v>0.23945115716677001</v>
      </c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D264" s="2"/>
    </row>
    <row r="265" spans="1:56" s="81" customFormat="1" ht="17.25" customHeight="1" x14ac:dyDescent="0.3">
      <c r="A265" s="79" t="s">
        <v>549</v>
      </c>
      <c r="B265" s="85" t="s">
        <v>102</v>
      </c>
      <c r="C265" s="82">
        <v>34.674371600616702</v>
      </c>
      <c r="D265" s="82">
        <v>4.1721716258688701</v>
      </c>
      <c r="E265" s="82">
        <v>1.35348662733761</v>
      </c>
      <c r="F265" s="82">
        <v>0.191180549141796</v>
      </c>
      <c r="G265" s="82">
        <v>0.37473462758714099</v>
      </c>
      <c r="H265" s="82">
        <v>36.018888050436537</v>
      </c>
      <c r="I265" s="82">
        <v>4.3348351814955333</v>
      </c>
      <c r="J265" s="82">
        <v>1.35348662733761</v>
      </c>
      <c r="K265" s="82">
        <v>0.191180549141796</v>
      </c>
      <c r="L265" s="82">
        <v>0.37473462758714099</v>
      </c>
      <c r="M265" s="29">
        <v>18868.2876531375</v>
      </c>
      <c r="N265" s="29">
        <v>328.43274850126397</v>
      </c>
      <c r="O265" s="27" t="s">
        <v>1</v>
      </c>
      <c r="P265" s="27" t="s">
        <v>1</v>
      </c>
      <c r="Q265" s="29">
        <v>4277.6161088518202</v>
      </c>
      <c r="R265" s="29">
        <v>207.111326560197</v>
      </c>
      <c r="S265" s="80">
        <v>6.0329128719771203</v>
      </c>
      <c r="T265" s="80">
        <v>2.3072645291398799</v>
      </c>
      <c r="U265" s="80">
        <v>249121.77819543699</v>
      </c>
      <c r="V265" s="80">
        <v>13588.0675244257</v>
      </c>
      <c r="W265" s="80">
        <v>9.3202929318590005E-2</v>
      </c>
      <c r="X265" s="80">
        <v>2.5140759164345002E-2</v>
      </c>
      <c r="Y265" s="80">
        <v>448.108334114554</v>
      </c>
      <c r="Z265" s="80">
        <v>29.2619772627218</v>
      </c>
      <c r="AA265" s="80">
        <v>2.86112276137098</v>
      </c>
      <c r="AB265" s="80">
        <v>0.58889576629721896</v>
      </c>
      <c r="AC265" s="80">
        <v>0.177353229511444</v>
      </c>
      <c r="AD265" s="80">
        <v>5.9241824684540999E-2</v>
      </c>
      <c r="AE265" s="80">
        <v>0.196896249057182</v>
      </c>
      <c r="AF265" s="80">
        <v>5.812379603863E-2</v>
      </c>
      <c r="AG265" s="29">
        <v>0.42735547341984598</v>
      </c>
      <c r="AH265" s="29">
        <v>9.1916932294093007E-2</v>
      </c>
      <c r="AI265" s="29">
        <v>57.2601600453185</v>
      </c>
      <c r="AJ265" s="29">
        <v>0.82266521784401403</v>
      </c>
      <c r="AK265" s="80">
        <v>9.1121914089655505</v>
      </c>
      <c r="AL265" s="80">
        <v>0.12969402068475999</v>
      </c>
      <c r="AM265" s="80">
        <v>0.120661536639547</v>
      </c>
      <c r="AN265" s="80">
        <v>1.8385280831431001E-2</v>
      </c>
      <c r="AO265" s="80">
        <v>4.6053483046028E-2</v>
      </c>
      <c r="AP265" s="80">
        <v>4.2617158507410003E-3</v>
      </c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D265" s="2"/>
    </row>
    <row r="266" spans="1:56" s="81" customFormat="1" ht="17.25" customHeight="1" x14ac:dyDescent="0.3">
      <c r="A266" s="79" t="s">
        <v>550</v>
      </c>
      <c r="B266" s="85"/>
      <c r="C266" s="82">
        <v>26.163754609443298</v>
      </c>
      <c r="D266" s="82">
        <v>1.71209075848753</v>
      </c>
      <c r="E266" s="82">
        <v>1.6269809626499201</v>
      </c>
      <c r="F266" s="82">
        <v>0.151323523190486</v>
      </c>
      <c r="G266" s="82">
        <v>-0.139329976766984</v>
      </c>
      <c r="H266" s="82">
        <v>27.178267543278857</v>
      </c>
      <c r="I266" s="82">
        <v>1.7797062036712568</v>
      </c>
      <c r="J266" s="82">
        <v>1.6269809626499201</v>
      </c>
      <c r="K266" s="82">
        <v>0.151323523190486</v>
      </c>
      <c r="L266" s="82">
        <v>-0.139329976766984</v>
      </c>
      <c r="M266" s="29">
        <v>19605.288968562301</v>
      </c>
      <c r="N266" s="29">
        <v>303.55625303251901</v>
      </c>
      <c r="O266" s="27" t="s">
        <v>1</v>
      </c>
      <c r="P266" s="27" t="s">
        <v>1</v>
      </c>
      <c r="Q266" s="29">
        <v>4380.7799186166403</v>
      </c>
      <c r="R266" s="29">
        <v>149.90729964820599</v>
      </c>
      <c r="S266" s="80">
        <v>7.3108339418818202</v>
      </c>
      <c r="T266" s="80">
        <v>1.4199160364779699</v>
      </c>
      <c r="U266" s="80">
        <v>246780.06766273099</v>
      </c>
      <c r="V266" s="80">
        <v>13351.592064419399</v>
      </c>
      <c r="W266" s="80">
        <v>6.1634213111942997E-2</v>
      </c>
      <c r="X266" s="80">
        <v>1.1053439242770999E-2</v>
      </c>
      <c r="Y266" s="80">
        <v>386.41810815322702</v>
      </c>
      <c r="Z266" s="80">
        <v>22.076756804126699</v>
      </c>
      <c r="AA266" s="80">
        <v>3.0423390158282499</v>
      </c>
      <c r="AB266" s="80">
        <v>0.43360955168321902</v>
      </c>
      <c r="AC266" s="80">
        <v>4.5763678306637003E-2</v>
      </c>
      <c r="AD266" s="80">
        <v>1.6262549692269E-2</v>
      </c>
      <c r="AE266" s="80">
        <v>7.2450488460254994E-2</v>
      </c>
      <c r="AF266" s="80">
        <v>1.9059717592735999E-2</v>
      </c>
      <c r="AG266" s="29">
        <v>0.47235118664834502</v>
      </c>
      <c r="AH266" s="29">
        <v>5.2181319840385001E-2</v>
      </c>
      <c r="AI266" s="29">
        <v>42.286915836659603</v>
      </c>
      <c r="AJ266" s="29">
        <v>0.67507692180795897</v>
      </c>
      <c r="AK266" s="80">
        <v>6.5698966546700897</v>
      </c>
      <c r="AL266" s="80">
        <v>0.109944574637118</v>
      </c>
      <c r="AM266" s="80">
        <v>0.113058783760504</v>
      </c>
      <c r="AN266" s="80">
        <v>1.0070253180237E-2</v>
      </c>
      <c r="AO266" s="80">
        <v>5.1939666242114997E-2</v>
      </c>
      <c r="AP266" s="80">
        <v>7.8525302188090004E-3</v>
      </c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D266" s="2"/>
    </row>
    <row r="267" spans="1:56" s="81" customFormat="1" ht="17.25" customHeight="1" x14ac:dyDescent="0.3">
      <c r="A267" s="79" t="s">
        <v>551</v>
      </c>
      <c r="B267" s="85" t="s">
        <v>287</v>
      </c>
      <c r="C267" s="82">
        <v>23.482178938102201</v>
      </c>
      <c r="D267" s="82">
        <v>1.64492406421424</v>
      </c>
      <c r="E267" s="82">
        <v>1.58370422965267</v>
      </c>
      <c r="F267" s="82">
        <v>0.13103741166090199</v>
      </c>
      <c r="G267" s="82">
        <v>-0.40176288039743502</v>
      </c>
      <c r="H267" s="82">
        <v>24.392712407130656</v>
      </c>
      <c r="I267" s="82">
        <v>1.7097366611768436</v>
      </c>
      <c r="J267" s="82">
        <v>1.58370422965267</v>
      </c>
      <c r="K267" s="82">
        <v>0.13103741166090199</v>
      </c>
      <c r="L267" s="82">
        <v>-0.40176288039743502</v>
      </c>
      <c r="M267" s="29">
        <v>19746.030996905702</v>
      </c>
      <c r="N267" s="29">
        <v>306.83409819659403</v>
      </c>
      <c r="O267" s="27" t="s">
        <v>1</v>
      </c>
      <c r="P267" s="27" t="s">
        <v>1</v>
      </c>
      <c r="Q267" s="29">
        <v>3727.40432064386</v>
      </c>
      <c r="R267" s="29">
        <v>112.18658624290001</v>
      </c>
      <c r="S267" s="80">
        <v>6.2068603396978501</v>
      </c>
      <c r="T267" s="80">
        <v>1.2908401639015501</v>
      </c>
      <c r="U267" s="80">
        <v>250259.142475562</v>
      </c>
      <c r="V267" s="80">
        <v>13502.684267955099</v>
      </c>
      <c r="W267" s="80">
        <v>6.3553419762591004E-2</v>
      </c>
      <c r="X267" s="80">
        <v>1.1134560284268E-2</v>
      </c>
      <c r="Y267" s="80">
        <v>392.53240831074601</v>
      </c>
      <c r="Z267" s="80">
        <v>21.972733601910399</v>
      </c>
      <c r="AA267" s="80">
        <v>4.3690532915804097</v>
      </c>
      <c r="AB267" s="80">
        <v>0.62339557808934898</v>
      </c>
      <c r="AC267" s="80">
        <v>0.63882535280223096</v>
      </c>
      <c r="AD267" s="80">
        <v>6.0876975205272001E-2</v>
      </c>
      <c r="AE267" s="80">
        <v>0.29073700330140201</v>
      </c>
      <c r="AF267" s="80">
        <v>3.7955733605781E-2</v>
      </c>
      <c r="AG267" s="29">
        <v>0.36801628988809199</v>
      </c>
      <c r="AH267" s="29">
        <v>4.5646195304213003E-2</v>
      </c>
      <c r="AI267" s="29">
        <v>59.658755297266502</v>
      </c>
      <c r="AJ267" s="29">
        <v>0.63975909659781505</v>
      </c>
      <c r="AK267" s="80">
        <v>9.9439507949801396</v>
      </c>
      <c r="AL267" s="80">
        <v>9.7998943665414007E-2</v>
      </c>
      <c r="AM267" s="80">
        <v>0.19170594123324</v>
      </c>
      <c r="AN267" s="80">
        <v>1.7871287557401E-2</v>
      </c>
      <c r="AO267" s="80">
        <v>8.5204437291252003E-2</v>
      </c>
      <c r="AP267" s="80">
        <v>1.2815003173323E-2</v>
      </c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D267" s="2"/>
    </row>
    <row r="268" spans="1:56" s="81" customFormat="1" ht="17.25" customHeight="1" x14ac:dyDescent="0.3">
      <c r="A268" s="79" t="s">
        <v>552</v>
      </c>
      <c r="B268" s="85"/>
      <c r="C268" s="82">
        <v>31.555165387622601</v>
      </c>
      <c r="D268" s="82">
        <v>1.49509210856496</v>
      </c>
      <c r="E268" s="82">
        <v>1.1566024472862699</v>
      </c>
      <c r="F268" s="82">
        <v>0.102383086255737</v>
      </c>
      <c r="G268" s="82">
        <v>-0.320334967721353</v>
      </c>
      <c r="H268" s="82">
        <v>32.778733025101843</v>
      </c>
      <c r="I268" s="82">
        <v>1.5551103411715184</v>
      </c>
      <c r="J268" s="82">
        <v>1.1566024472862699</v>
      </c>
      <c r="K268" s="82">
        <v>0.102383086255737</v>
      </c>
      <c r="L268" s="82">
        <v>-0.320334967721353</v>
      </c>
      <c r="M268" s="29">
        <v>19281.357965687799</v>
      </c>
      <c r="N268" s="29">
        <v>429.66343844343299</v>
      </c>
      <c r="O268" s="27" t="s">
        <v>1</v>
      </c>
      <c r="P268" s="27" t="s">
        <v>1</v>
      </c>
      <c r="Q268" s="29">
        <v>4835.92580979576</v>
      </c>
      <c r="R268" s="29">
        <v>152.662704896809</v>
      </c>
      <c r="S268" s="80">
        <v>7.5689260000698901</v>
      </c>
      <c r="T268" s="80">
        <v>1.4473712008527899</v>
      </c>
      <c r="U268" s="80">
        <v>250696.048481543</v>
      </c>
      <c r="V268" s="80">
        <v>14149.630720602199</v>
      </c>
      <c r="W268" s="80">
        <v>5.4027928731267001E-2</v>
      </c>
      <c r="X268" s="80">
        <v>1.034111555127E-2</v>
      </c>
      <c r="Y268" s="80">
        <v>624.50577183577502</v>
      </c>
      <c r="Z268" s="80">
        <v>34.412791407332797</v>
      </c>
      <c r="AA268" s="80">
        <v>3.8494813111910999</v>
      </c>
      <c r="AB268" s="80">
        <v>0.38089083072288299</v>
      </c>
      <c r="AC268" s="80">
        <v>0.221621594674832</v>
      </c>
      <c r="AD268" s="80">
        <v>3.5876444025127997E-2</v>
      </c>
      <c r="AE268" s="80">
        <v>0.13626070396203099</v>
      </c>
      <c r="AF268" s="80">
        <v>2.6147540006336002E-2</v>
      </c>
      <c r="AG268" s="29">
        <v>0.57536382975938205</v>
      </c>
      <c r="AH268" s="29">
        <v>6.0821516111363001E-2</v>
      </c>
      <c r="AI268" s="29">
        <v>92.346743706435603</v>
      </c>
      <c r="AJ268" s="29">
        <v>1.3303211404594399</v>
      </c>
      <c r="AK268" s="80">
        <v>15.1036594863806</v>
      </c>
      <c r="AL268" s="80">
        <v>0.204883489984381</v>
      </c>
      <c r="AM268" s="80">
        <v>0.215620413462768</v>
      </c>
      <c r="AN268" s="80">
        <v>1.4235075385933001E-2</v>
      </c>
      <c r="AO268" s="80">
        <v>7.0406508943898993E-2</v>
      </c>
      <c r="AP268" s="80">
        <v>9.3173714740240002E-3</v>
      </c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D268" s="2"/>
    </row>
    <row r="269" spans="1:56" s="81" customFormat="1" ht="17.25" customHeight="1" x14ac:dyDescent="0.3">
      <c r="A269" s="79" t="s">
        <v>553</v>
      </c>
      <c r="B269" s="85" t="s">
        <v>102</v>
      </c>
      <c r="C269" s="82">
        <v>39.632603569705097</v>
      </c>
      <c r="D269" s="82">
        <v>3.3582416689102601</v>
      </c>
      <c r="E269" s="82">
        <v>0.67864203043731697</v>
      </c>
      <c r="F269" s="82">
        <v>8.0494915322828001E-2</v>
      </c>
      <c r="G269" s="82">
        <v>0.34947230685719799</v>
      </c>
      <c r="H269" s="82">
        <v>41.16937799383652</v>
      </c>
      <c r="I269" s="82">
        <v>3.4898962403949789</v>
      </c>
      <c r="J269" s="82">
        <v>0.67864203043731697</v>
      </c>
      <c r="K269" s="82">
        <v>8.0494915322828001E-2</v>
      </c>
      <c r="L269" s="82">
        <v>0.34947230685719799</v>
      </c>
      <c r="M269" s="29">
        <v>17245.089877225899</v>
      </c>
      <c r="N269" s="29">
        <v>289.70750972159999</v>
      </c>
      <c r="O269" s="27" t="s">
        <v>1</v>
      </c>
      <c r="P269" s="27" t="s">
        <v>1</v>
      </c>
      <c r="Q269" s="29">
        <v>5729.7187171959704</v>
      </c>
      <c r="R269" s="29">
        <v>259.68351935989301</v>
      </c>
      <c r="S269" s="80">
        <v>147.218793388921</v>
      </c>
      <c r="T269" s="80">
        <v>22.457980733237999</v>
      </c>
      <c r="U269" s="80">
        <v>248958.73231735101</v>
      </c>
      <c r="V269" s="80">
        <v>13531.6920707688</v>
      </c>
      <c r="W269" s="80" t="s">
        <v>103</v>
      </c>
      <c r="X269" s="80">
        <v>1.9090349903560001E-3</v>
      </c>
      <c r="Y269" s="80">
        <v>746.88852518032195</v>
      </c>
      <c r="Z269" s="80">
        <v>44.326911835664497</v>
      </c>
      <c r="AA269" s="80">
        <v>2.46271423926795</v>
      </c>
      <c r="AB269" s="80">
        <v>0.47952796966053801</v>
      </c>
      <c r="AC269" s="80" t="s">
        <v>104</v>
      </c>
      <c r="AD269" s="80">
        <v>2.4175503976550002E-3</v>
      </c>
      <c r="AE269" s="80">
        <v>9.5329973662280007E-3</v>
      </c>
      <c r="AF269" s="80">
        <v>1.1274610272184999E-2</v>
      </c>
      <c r="AG269" s="29">
        <v>0.43992303719348802</v>
      </c>
      <c r="AH269" s="29">
        <v>9.7088617386730997E-2</v>
      </c>
      <c r="AI269" s="29">
        <v>107.036359265474</v>
      </c>
      <c r="AJ269" s="29">
        <v>1.09747459804895</v>
      </c>
      <c r="AK269" s="80">
        <v>18.037092755415799</v>
      </c>
      <c r="AL269" s="80">
        <v>0.174923322772743</v>
      </c>
      <c r="AM269" s="80">
        <v>0.205614383674531</v>
      </c>
      <c r="AN269" s="80">
        <v>1.8709031311731999E-2</v>
      </c>
      <c r="AO269" s="80">
        <v>3.9124360761273999E-2</v>
      </c>
      <c r="AP269" s="80">
        <v>4.3141162002980002E-3</v>
      </c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D269" s="2"/>
    </row>
    <row r="270" spans="1:56" s="81" customFormat="1" ht="17.25" customHeight="1" x14ac:dyDescent="0.3">
      <c r="A270" s="79" t="s">
        <v>554</v>
      </c>
      <c r="B270" s="85"/>
      <c r="C270" s="82">
        <v>30.582252954137701</v>
      </c>
      <c r="D270" s="82">
        <v>1.9238149759409999</v>
      </c>
      <c r="E270" s="82">
        <v>1.19381919231122</v>
      </c>
      <c r="F270" s="82">
        <v>9.5973714465355006E-2</v>
      </c>
      <c r="G270" s="82">
        <v>0.18531677045334399</v>
      </c>
      <c r="H270" s="82">
        <v>31.768095415624675</v>
      </c>
      <c r="I270" s="82">
        <v>1.9999052883625115</v>
      </c>
      <c r="J270" s="82">
        <v>1.19381919231122</v>
      </c>
      <c r="K270" s="82">
        <v>9.5973714465355006E-2</v>
      </c>
      <c r="L270" s="82">
        <v>0.18531677045334399</v>
      </c>
      <c r="M270" s="29">
        <v>18980.972457075401</v>
      </c>
      <c r="N270" s="29">
        <v>366.828700203111</v>
      </c>
      <c r="O270" s="27" t="s">
        <v>1</v>
      </c>
      <c r="P270" s="27" t="s">
        <v>1</v>
      </c>
      <c r="Q270" s="29">
        <v>4176.27936191345</v>
      </c>
      <c r="R270" s="29">
        <v>163.896505496576</v>
      </c>
      <c r="S270" s="80">
        <v>10.352010668566001</v>
      </c>
      <c r="T270" s="80">
        <v>2.09544358371229</v>
      </c>
      <c r="U270" s="80">
        <v>250185.04950895501</v>
      </c>
      <c r="V270" s="80">
        <v>13813.2819471936</v>
      </c>
      <c r="W270" s="80">
        <v>0.177517739481513</v>
      </c>
      <c r="X270" s="80">
        <v>2.786118296163E-2</v>
      </c>
      <c r="Y270" s="80">
        <v>461.34481626555998</v>
      </c>
      <c r="Z270" s="80">
        <v>28.154549536431201</v>
      </c>
      <c r="AA270" s="80">
        <v>3.3563282481474102</v>
      </c>
      <c r="AB270" s="80">
        <v>0.49687524551142698</v>
      </c>
      <c r="AC270" s="80">
        <v>0.25063364292900803</v>
      </c>
      <c r="AD270" s="80">
        <v>4.6912284008413997E-2</v>
      </c>
      <c r="AE270" s="80">
        <v>0.181826912114049</v>
      </c>
      <c r="AF270" s="80">
        <v>3.7173273675492002E-2</v>
      </c>
      <c r="AG270" s="29">
        <v>0.45152944696654002</v>
      </c>
      <c r="AH270" s="29">
        <v>6.3004910653104998E-2</v>
      </c>
      <c r="AI270" s="29">
        <v>76.941323932002703</v>
      </c>
      <c r="AJ270" s="29">
        <v>0.99502052247142903</v>
      </c>
      <c r="AK270" s="80">
        <v>12.7575846030844</v>
      </c>
      <c r="AL270" s="80">
        <v>0.136458018038423</v>
      </c>
      <c r="AM270" s="80">
        <v>0.188395682976606</v>
      </c>
      <c r="AN270" s="80">
        <v>1.1879200991946001E-2</v>
      </c>
      <c r="AO270" s="80">
        <v>6.3274434024414003E-2</v>
      </c>
      <c r="AP270" s="80">
        <v>4.4624325725130002E-3</v>
      </c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D270" s="2"/>
    </row>
    <row r="271" spans="1:56" s="81" customFormat="1" ht="17.25" customHeight="1" x14ac:dyDescent="0.3">
      <c r="A271" s="79" t="s">
        <v>555</v>
      </c>
      <c r="B271" s="85"/>
      <c r="C271" s="82">
        <v>35.780756667179602</v>
      </c>
      <c r="D271" s="82">
        <v>1.8511057774525801</v>
      </c>
      <c r="E271" s="82">
        <v>0.77201401284674698</v>
      </c>
      <c r="F271" s="82">
        <v>8.6493544164550004E-2</v>
      </c>
      <c r="G271" s="82">
        <v>-0.12493670152122401</v>
      </c>
      <c r="H271" s="82">
        <v>37.16817376243759</v>
      </c>
      <c r="I271" s="82">
        <v>1.9250075329350862</v>
      </c>
      <c r="J271" s="82">
        <v>0.77201401284674698</v>
      </c>
      <c r="K271" s="82">
        <v>8.6493544164550004E-2</v>
      </c>
      <c r="L271" s="82">
        <v>-0.12493670152122401</v>
      </c>
      <c r="M271" s="29">
        <v>19911.135900362398</v>
      </c>
      <c r="N271" s="29">
        <v>393.23213062327898</v>
      </c>
      <c r="O271" s="27" t="s">
        <v>1</v>
      </c>
      <c r="P271" s="27" t="s">
        <v>1</v>
      </c>
      <c r="Q271" s="29">
        <v>4432.8138951921501</v>
      </c>
      <c r="R271" s="29">
        <v>168.0190661995</v>
      </c>
      <c r="S271" s="80">
        <v>6.7653176082173099</v>
      </c>
      <c r="T271" s="80">
        <v>1.5011067533867</v>
      </c>
      <c r="U271" s="80">
        <v>249052.717119496</v>
      </c>
      <c r="V271" s="80">
        <v>13624.559605635701</v>
      </c>
      <c r="W271" s="80">
        <v>5.1022233717450002E-2</v>
      </c>
      <c r="X271" s="80">
        <v>1.1145644857783001E-2</v>
      </c>
      <c r="Y271" s="80">
        <v>601.30878997896605</v>
      </c>
      <c r="Z271" s="80">
        <v>33.348040058119899</v>
      </c>
      <c r="AA271" s="80">
        <v>2.85099698538244</v>
      </c>
      <c r="AB271" s="80">
        <v>0.35742365754954403</v>
      </c>
      <c r="AC271" s="80">
        <v>0.14333311698796899</v>
      </c>
      <c r="AD271" s="80">
        <v>3.1954662221427003E-2</v>
      </c>
      <c r="AE271" s="80">
        <v>0.115423788326072</v>
      </c>
      <c r="AF271" s="80">
        <v>2.6695936974441E-2</v>
      </c>
      <c r="AG271" s="29">
        <v>0.38276687823812899</v>
      </c>
      <c r="AH271" s="29">
        <v>5.2302245207998997E-2</v>
      </c>
      <c r="AI271" s="29">
        <v>102.253723747896</v>
      </c>
      <c r="AJ271" s="29">
        <v>1.3121773752044501</v>
      </c>
      <c r="AK271" s="80">
        <v>17.9656874037628</v>
      </c>
      <c r="AL271" s="80">
        <v>0.18984626499759499</v>
      </c>
      <c r="AM271" s="80">
        <v>0.22606027716552701</v>
      </c>
      <c r="AN271" s="80">
        <v>1.4075900094212E-2</v>
      </c>
      <c r="AO271" s="80">
        <v>4.9347758146265998E-2</v>
      </c>
      <c r="AP271" s="80">
        <v>7.574441990435E-3</v>
      </c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D271" s="2"/>
    </row>
    <row r="272" spans="1:56" s="81" customFormat="1" ht="17.25" customHeight="1" x14ac:dyDescent="0.3">
      <c r="A272" s="79" t="s">
        <v>556</v>
      </c>
      <c r="B272" s="85" t="s">
        <v>288</v>
      </c>
      <c r="C272" s="82">
        <v>18.877447327598698</v>
      </c>
      <c r="D272" s="82">
        <v>2.2647705078753799</v>
      </c>
      <c r="E272" s="82">
        <v>2.5824690602042102</v>
      </c>
      <c r="F272" s="82">
        <v>0.22002195931063201</v>
      </c>
      <c r="G272" s="82">
        <v>-0.118955919754188</v>
      </c>
      <c r="H272" s="82">
        <v>19.609429979077017</v>
      </c>
      <c r="I272" s="82">
        <v>2.3530716236479323</v>
      </c>
      <c r="J272" s="82">
        <v>2.5824690602042102</v>
      </c>
      <c r="K272" s="82">
        <v>0.22002195931063201</v>
      </c>
      <c r="L272" s="82">
        <v>-0.118955919754188</v>
      </c>
      <c r="M272" s="29">
        <v>19723.043688470902</v>
      </c>
      <c r="N272" s="29">
        <v>312.15400664094602</v>
      </c>
      <c r="O272" s="27" t="s">
        <v>1</v>
      </c>
      <c r="P272" s="27" t="s">
        <v>1</v>
      </c>
      <c r="Q272" s="29">
        <v>4534.7832284787501</v>
      </c>
      <c r="R272" s="29">
        <v>148.481374795969</v>
      </c>
      <c r="S272" s="80">
        <v>7.9566674135921103</v>
      </c>
      <c r="T272" s="80">
        <v>1.7467545007241601</v>
      </c>
      <c r="U272" s="80">
        <v>248220.51571474699</v>
      </c>
      <c r="V272" s="80">
        <v>13486.020351831699</v>
      </c>
      <c r="W272" s="80">
        <v>0.11506258474356799</v>
      </c>
      <c r="X272" s="80">
        <v>1.7950119005391001E-2</v>
      </c>
      <c r="Y272" s="80">
        <v>387.657874445674</v>
      </c>
      <c r="Z272" s="80">
        <v>23.5692144743509</v>
      </c>
      <c r="AA272" s="80">
        <v>3.8722091926440001</v>
      </c>
      <c r="AB272" s="80">
        <v>0.44865405804987102</v>
      </c>
      <c r="AC272" s="80">
        <v>0.15653667155510101</v>
      </c>
      <c r="AD272" s="80">
        <v>3.5789870013431001E-2</v>
      </c>
      <c r="AE272" s="80">
        <v>0.12733210954855101</v>
      </c>
      <c r="AF272" s="80">
        <v>3.0056357873764001E-2</v>
      </c>
      <c r="AG272" s="29">
        <v>0.64458377120593402</v>
      </c>
      <c r="AH272" s="29">
        <v>8.6418666598377006E-2</v>
      </c>
      <c r="AI272" s="29">
        <v>33.946406974905003</v>
      </c>
      <c r="AJ272" s="29">
        <v>0.53391550662193299</v>
      </c>
      <c r="AK272" s="80">
        <v>5.1317224383035898</v>
      </c>
      <c r="AL272" s="80">
        <v>8.0881722723990995E-2</v>
      </c>
      <c r="AM272" s="80">
        <v>0.122662639702771</v>
      </c>
      <c r="AN272" s="80">
        <v>1.7787995684378E-2</v>
      </c>
      <c r="AO272" s="80">
        <v>8.9735038695599997E-2</v>
      </c>
      <c r="AP272" s="80">
        <v>1.5609008677428E-2</v>
      </c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D272" s="2"/>
    </row>
    <row r="273" spans="1:56" s="81" customFormat="1" ht="17.25" customHeight="1" x14ac:dyDescent="0.3">
      <c r="A273" s="79" t="s">
        <v>557</v>
      </c>
      <c r="B273" s="85"/>
      <c r="C273" s="82">
        <v>29.0070916282478</v>
      </c>
      <c r="D273" s="82">
        <v>1.56858491785417</v>
      </c>
      <c r="E273" s="82">
        <v>1.4484847061218999</v>
      </c>
      <c r="F273" s="82">
        <v>0.10997424624542</v>
      </c>
      <c r="G273" s="82">
        <v>0.54210531225880998</v>
      </c>
      <c r="H273" s="82">
        <v>30.131856405669655</v>
      </c>
      <c r="I273" s="82">
        <v>1.6310551728906506</v>
      </c>
      <c r="J273" s="82">
        <v>1.4484847061218999</v>
      </c>
      <c r="K273" s="82">
        <v>0.10997424624542</v>
      </c>
      <c r="L273" s="82">
        <v>0.54210531225880998</v>
      </c>
      <c r="M273" s="29">
        <v>19526.211305713899</v>
      </c>
      <c r="N273" s="29">
        <v>342.83128431249497</v>
      </c>
      <c r="O273" s="27" t="s">
        <v>1</v>
      </c>
      <c r="P273" s="27" t="s">
        <v>1</v>
      </c>
      <c r="Q273" s="29">
        <v>4762.2804672372904</v>
      </c>
      <c r="R273" s="29">
        <v>127.37390471818399</v>
      </c>
      <c r="S273" s="80">
        <v>14.203155259073201</v>
      </c>
      <c r="T273" s="80">
        <v>1.98192982586277</v>
      </c>
      <c r="U273" s="80">
        <v>248097.62958118101</v>
      </c>
      <c r="V273" s="80">
        <v>13534.300827035901</v>
      </c>
      <c r="W273" s="80">
        <v>8.0800199505470002E-2</v>
      </c>
      <c r="X273" s="80">
        <v>1.2079269709607E-2</v>
      </c>
      <c r="Y273" s="80">
        <v>506.44214532352402</v>
      </c>
      <c r="Z273" s="80">
        <v>27.458303078762398</v>
      </c>
      <c r="AA273" s="80">
        <v>3.9348013374651201</v>
      </c>
      <c r="AB273" s="80">
        <v>0.37168095087789499</v>
      </c>
      <c r="AC273" s="80">
        <v>0.28358231483343199</v>
      </c>
      <c r="AD273" s="80">
        <v>3.8812908605037999E-2</v>
      </c>
      <c r="AE273" s="80">
        <v>0.17348883036065099</v>
      </c>
      <c r="AF273" s="80">
        <v>2.8202209605196999E-2</v>
      </c>
      <c r="AG273" s="29">
        <v>0.56338021838831798</v>
      </c>
      <c r="AH273" s="29">
        <v>5.4650684614235001E-2</v>
      </c>
      <c r="AI273" s="29">
        <v>59.684128122958001</v>
      </c>
      <c r="AJ273" s="29">
        <v>0.79422389710372998</v>
      </c>
      <c r="AK273" s="80">
        <v>9.7338645060955802</v>
      </c>
      <c r="AL273" s="80">
        <v>0.13775248852504299</v>
      </c>
      <c r="AM273" s="80">
        <v>0.15115434783920401</v>
      </c>
      <c r="AN273" s="80">
        <v>9.1844228173270006E-3</v>
      </c>
      <c r="AO273" s="80">
        <v>6.1884790660547001E-2</v>
      </c>
      <c r="AP273" s="80">
        <v>2.894785581276E-3</v>
      </c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D273" s="2"/>
    </row>
    <row r="274" spans="1:56" s="81" customFormat="1" ht="17.25" customHeight="1" x14ac:dyDescent="0.3">
      <c r="A274" s="79" t="s">
        <v>558</v>
      </c>
      <c r="B274" s="85"/>
      <c r="C274" s="82">
        <v>28.029052775022201</v>
      </c>
      <c r="D274" s="82">
        <v>1.5199066753325099</v>
      </c>
      <c r="E274" s="82">
        <v>1.4294619677374101</v>
      </c>
      <c r="F274" s="82">
        <v>0.10325071999331099</v>
      </c>
      <c r="G274" s="82">
        <v>0.33693683037052702</v>
      </c>
      <c r="H274" s="82">
        <v>29.115893596910819</v>
      </c>
      <c r="I274" s="82">
        <v>1.5804294496014537</v>
      </c>
      <c r="J274" s="82">
        <v>1.4294619677374101</v>
      </c>
      <c r="K274" s="82">
        <v>0.10325071999331099</v>
      </c>
      <c r="L274" s="82">
        <v>0.33693683037052702</v>
      </c>
      <c r="M274" s="29">
        <v>19386.8894467502</v>
      </c>
      <c r="N274" s="29">
        <v>422.79102933548302</v>
      </c>
      <c r="O274" s="27" t="s">
        <v>1</v>
      </c>
      <c r="P274" s="27" t="s">
        <v>1</v>
      </c>
      <c r="Q274" s="29">
        <v>4401.0681301446402</v>
      </c>
      <c r="R274" s="29">
        <v>159.75271850382799</v>
      </c>
      <c r="S274" s="80">
        <v>10.369584581204499</v>
      </c>
      <c r="T274" s="80">
        <v>1.94632803529545</v>
      </c>
      <c r="U274" s="80">
        <v>251838.607174214</v>
      </c>
      <c r="V274" s="80">
        <v>14248.1498437797</v>
      </c>
      <c r="W274" s="80">
        <v>6.3572359758931996E-2</v>
      </c>
      <c r="X274" s="80">
        <v>1.2829589238923E-2</v>
      </c>
      <c r="Y274" s="80">
        <v>545.861683397192</v>
      </c>
      <c r="Z274" s="80">
        <v>31.126769296731698</v>
      </c>
      <c r="AA274" s="80">
        <v>4.4880752109990096</v>
      </c>
      <c r="AB274" s="80">
        <v>0.64661680968322899</v>
      </c>
      <c r="AC274" s="80">
        <v>0.22991034496881199</v>
      </c>
      <c r="AD274" s="80">
        <v>4.1784463072213E-2</v>
      </c>
      <c r="AE274" s="80">
        <v>0.14761144409886501</v>
      </c>
      <c r="AF274" s="80">
        <v>3.0826208104696998E-2</v>
      </c>
      <c r="AG274" s="29">
        <v>0.51068202325863299</v>
      </c>
      <c r="AH274" s="29">
        <v>6.4190708845319994E-2</v>
      </c>
      <c r="AI274" s="29">
        <v>81.605250342333505</v>
      </c>
      <c r="AJ274" s="29">
        <v>1.3818283096231201</v>
      </c>
      <c r="AK274" s="80">
        <v>13.445586402006301</v>
      </c>
      <c r="AL274" s="80">
        <v>0.2080351757825</v>
      </c>
      <c r="AM274" s="80">
        <v>0.216305536965536</v>
      </c>
      <c r="AN274" s="80">
        <v>1.4065532522394E-2</v>
      </c>
      <c r="AO274" s="80">
        <v>8.7190631574798005E-2</v>
      </c>
      <c r="AP274" s="80">
        <v>5.4482633728530003E-3</v>
      </c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D274" s="2"/>
    </row>
    <row r="275" spans="1:56" s="81" customFormat="1" ht="17.25" customHeight="1" x14ac:dyDescent="0.3">
      <c r="A275" s="79" t="s">
        <v>559</v>
      </c>
      <c r="B275" s="85"/>
      <c r="C275" s="82">
        <v>28.837361988671301</v>
      </c>
      <c r="D275" s="82">
        <v>2.0253074169897398</v>
      </c>
      <c r="E275" s="82">
        <v>1.0956776673036701</v>
      </c>
      <c r="F275" s="82">
        <v>9.9150677028344E-2</v>
      </c>
      <c r="G275" s="82">
        <v>0.565117542972014</v>
      </c>
      <c r="H275" s="82">
        <v>29.955545412721822</v>
      </c>
      <c r="I275" s="82">
        <v>2.1051011493270213</v>
      </c>
      <c r="J275" s="82">
        <v>1.0956776673036701</v>
      </c>
      <c r="K275" s="82">
        <v>9.9150677028344E-2</v>
      </c>
      <c r="L275" s="82">
        <v>0.565117542972014</v>
      </c>
      <c r="M275" s="29">
        <v>19114.506015414201</v>
      </c>
      <c r="N275" s="29">
        <v>311.70767772329702</v>
      </c>
      <c r="O275" s="27" t="s">
        <v>1</v>
      </c>
      <c r="P275" s="27" t="s">
        <v>1</v>
      </c>
      <c r="Q275" s="29">
        <v>4162.7093191938302</v>
      </c>
      <c r="R275" s="29">
        <v>193.74794544461301</v>
      </c>
      <c r="S275" s="80">
        <v>6.6311867714408796</v>
      </c>
      <c r="T275" s="80">
        <v>1.82832687940921</v>
      </c>
      <c r="U275" s="80">
        <v>249226.25313771199</v>
      </c>
      <c r="V275" s="80">
        <v>13508.8346012395</v>
      </c>
      <c r="W275" s="80">
        <v>0.10486661152556299</v>
      </c>
      <c r="X275" s="80">
        <v>1.9863223585568999E-2</v>
      </c>
      <c r="Y275" s="80">
        <v>476.95056697745798</v>
      </c>
      <c r="Z275" s="80">
        <v>27.723036271769701</v>
      </c>
      <c r="AA275" s="80">
        <v>3.7182185951386799</v>
      </c>
      <c r="AB275" s="80">
        <v>0.50541088956095903</v>
      </c>
      <c r="AC275" s="80">
        <v>0.11477301767862701</v>
      </c>
      <c r="AD275" s="80">
        <v>3.5514494214381999E-2</v>
      </c>
      <c r="AE275" s="80">
        <v>9.2804657595718001E-2</v>
      </c>
      <c r="AF275" s="80">
        <v>2.9760020038121001E-2</v>
      </c>
      <c r="AG275" s="29">
        <v>0.43811029955527298</v>
      </c>
      <c r="AH275" s="29">
        <v>7.7211790677538E-2</v>
      </c>
      <c r="AI275" s="29">
        <v>72.950844606858794</v>
      </c>
      <c r="AJ275" s="29">
        <v>0.89777189213758002</v>
      </c>
      <c r="AK275" s="80">
        <v>11.820261392501701</v>
      </c>
      <c r="AL275" s="80">
        <v>0.12210674543411</v>
      </c>
      <c r="AM275" s="80">
        <v>0.184629897840588</v>
      </c>
      <c r="AN275" s="80">
        <v>1.2993833809671999E-2</v>
      </c>
      <c r="AO275" s="80">
        <v>5.7243355073650998E-2</v>
      </c>
      <c r="AP275" s="80">
        <v>3.2519605797779998E-3</v>
      </c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D275" s="2"/>
    </row>
    <row r="276" spans="1:56" s="81" customFormat="1" ht="17.25" customHeight="1" x14ac:dyDescent="0.3">
      <c r="A276" s="79" t="s">
        <v>560</v>
      </c>
      <c r="B276" s="85" t="s">
        <v>289</v>
      </c>
      <c r="C276" s="82">
        <v>16.908511289398898</v>
      </c>
      <c r="D276" s="82">
        <v>2.4129346673491301</v>
      </c>
      <c r="E276" s="82">
        <v>2.14403987851402</v>
      </c>
      <c r="F276" s="82">
        <v>0.26067664834883297</v>
      </c>
      <c r="G276" s="82">
        <v>-0.80879267003753197</v>
      </c>
      <c r="H276" s="82">
        <v>17.564147441436816</v>
      </c>
      <c r="I276" s="82">
        <v>2.506861521058287</v>
      </c>
      <c r="J276" s="82">
        <v>2.14403987851402</v>
      </c>
      <c r="K276" s="82">
        <v>0.26067664834883297</v>
      </c>
      <c r="L276" s="82">
        <v>-0.80879267003753197</v>
      </c>
      <c r="M276" s="29">
        <v>19522.220093679902</v>
      </c>
      <c r="N276" s="29">
        <v>373.84205481290201</v>
      </c>
      <c r="O276" s="27" t="s">
        <v>1</v>
      </c>
      <c r="P276" s="27" t="s">
        <v>1</v>
      </c>
      <c r="Q276" s="29">
        <v>4375.1306315603897</v>
      </c>
      <c r="R276" s="29">
        <v>155.74105259213701</v>
      </c>
      <c r="S276" s="80">
        <v>6.41883801880845</v>
      </c>
      <c r="T276" s="80">
        <v>1.65867157032568</v>
      </c>
      <c r="U276" s="80">
        <v>250249.18099212501</v>
      </c>
      <c r="V276" s="80">
        <v>13643.8437631713</v>
      </c>
      <c r="W276" s="80">
        <v>9.2123746718308003E-2</v>
      </c>
      <c r="X276" s="80">
        <v>1.7107764187842E-2</v>
      </c>
      <c r="Y276" s="80">
        <v>528.05666707673197</v>
      </c>
      <c r="Z276" s="80">
        <v>30.341866804592598</v>
      </c>
      <c r="AA276" s="80">
        <v>8.7751555880817307</v>
      </c>
      <c r="AB276" s="80">
        <v>1.78998843905473</v>
      </c>
      <c r="AC276" s="80">
        <v>0.16634653432985899</v>
      </c>
      <c r="AD276" s="80">
        <v>3.9322305665782001E-2</v>
      </c>
      <c r="AE276" s="80">
        <v>0.11172099602802101</v>
      </c>
      <c r="AF276" s="80">
        <v>3.0016877096894001E-2</v>
      </c>
      <c r="AG276" s="29">
        <v>0.42346143487954802</v>
      </c>
      <c r="AH276" s="29">
        <v>6.2784940217290003E-2</v>
      </c>
      <c r="AI276" s="29">
        <v>78.197750106975207</v>
      </c>
      <c r="AJ276" s="29">
        <v>1.2346444173486399</v>
      </c>
      <c r="AK276" s="80">
        <v>13.045726245124801</v>
      </c>
      <c r="AL276" s="80">
        <v>0.18847590113643301</v>
      </c>
      <c r="AM276" s="80">
        <v>0.35155601842286699</v>
      </c>
      <c r="AN276" s="80">
        <v>5.4493725257236003E-2</v>
      </c>
      <c r="AO276" s="80">
        <v>0.20887528079286799</v>
      </c>
      <c r="AP276" s="80">
        <v>4.7926725081601999E-2</v>
      </c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D276" s="2"/>
    </row>
    <row r="277" spans="1:56" s="81" customFormat="1" ht="17.25" customHeight="1" x14ac:dyDescent="0.3">
      <c r="A277" s="79" t="s">
        <v>561</v>
      </c>
      <c r="B277" s="85"/>
      <c r="C277" s="82">
        <v>30.3540855620973</v>
      </c>
      <c r="D277" s="82">
        <v>1.69323494998297</v>
      </c>
      <c r="E277" s="82">
        <v>1.21280026226249</v>
      </c>
      <c r="F277" s="82">
        <v>0.12887355193571301</v>
      </c>
      <c r="G277" s="82">
        <v>-0.16541573133359899</v>
      </c>
      <c r="H277" s="82">
        <v>31.531080716545972</v>
      </c>
      <c r="I277" s="82">
        <v>1.760562378436318</v>
      </c>
      <c r="J277" s="82">
        <v>1.21280026226249</v>
      </c>
      <c r="K277" s="82">
        <v>0.12887355193571301</v>
      </c>
      <c r="L277" s="82">
        <v>-0.16541573133359899</v>
      </c>
      <c r="M277" s="29">
        <v>19157.719709074099</v>
      </c>
      <c r="N277" s="29">
        <v>298.03772669288202</v>
      </c>
      <c r="O277" s="27" t="s">
        <v>1</v>
      </c>
      <c r="P277" s="27" t="s">
        <v>1</v>
      </c>
      <c r="Q277" s="29">
        <v>4108.5066306470999</v>
      </c>
      <c r="R277" s="29">
        <v>134.49929605750401</v>
      </c>
      <c r="S277" s="80">
        <v>6.9033594702973504</v>
      </c>
      <c r="T277" s="80">
        <v>1.4560565789254101</v>
      </c>
      <c r="U277" s="80">
        <v>249062.213839893</v>
      </c>
      <c r="V277" s="80">
        <v>13444.9004352586</v>
      </c>
      <c r="W277" s="80">
        <v>8.8055720277039007E-2</v>
      </c>
      <c r="X277" s="80">
        <v>1.3975654808802E-2</v>
      </c>
      <c r="Y277" s="80">
        <v>465.56951012845099</v>
      </c>
      <c r="Z277" s="80">
        <v>25.877054489255901</v>
      </c>
      <c r="AA277" s="80">
        <v>3.0606912212189799</v>
      </c>
      <c r="AB277" s="80">
        <v>0.35512142068992902</v>
      </c>
      <c r="AC277" s="80">
        <v>0.127291453959259</v>
      </c>
      <c r="AD277" s="80">
        <v>2.874156024456E-2</v>
      </c>
      <c r="AE277" s="80">
        <v>0.10293474420088999</v>
      </c>
      <c r="AF277" s="80">
        <v>2.4078296398359001E-2</v>
      </c>
      <c r="AG277" s="29">
        <v>0.371005342830242</v>
      </c>
      <c r="AH277" s="29">
        <v>4.9152657738005E-2</v>
      </c>
      <c r="AI277" s="29">
        <v>70.485821167079607</v>
      </c>
      <c r="AJ277" s="29">
        <v>0.79322491318414201</v>
      </c>
      <c r="AK277" s="80">
        <v>11.9308837047959</v>
      </c>
      <c r="AL277" s="80">
        <v>0.109522251120102</v>
      </c>
      <c r="AM277" s="80">
        <v>0.17731966871504801</v>
      </c>
      <c r="AN277" s="80">
        <v>1.0604176463433E-2</v>
      </c>
      <c r="AO277" s="80">
        <v>6.0791251525173E-2</v>
      </c>
      <c r="AP277" s="80">
        <v>7.1897663799139998E-3</v>
      </c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D277" s="2"/>
    </row>
    <row r="278" spans="1:56" s="81" customFormat="1" ht="17.25" customHeight="1" x14ac:dyDescent="0.3">
      <c r="A278" s="79" t="s">
        <v>562</v>
      </c>
      <c r="B278" s="85"/>
      <c r="C278" s="82">
        <v>37.968368687574902</v>
      </c>
      <c r="D278" s="82">
        <v>2.5858794029430299</v>
      </c>
      <c r="E278" s="82">
        <v>0.77897039092511999</v>
      </c>
      <c r="F278" s="82">
        <v>8.8807054248030995E-2</v>
      </c>
      <c r="G278" s="82">
        <v>0.210772570793227</v>
      </c>
      <c r="H278" s="82">
        <v>39.4406115550523</v>
      </c>
      <c r="I278" s="82">
        <v>2.6878608177769179</v>
      </c>
      <c r="J278" s="82">
        <v>0.77897039092511999</v>
      </c>
      <c r="K278" s="82">
        <v>8.8807054248030995E-2</v>
      </c>
      <c r="L278" s="82">
        <v>0.210772570793227</v>
      </c>
      <c r="M278" s="29">
        <v>19180.251678250199</v>
      </c>
      <c r="N278" s="29">
        <v>338.47835318661703</v>
      </c>
      <c r="O278" s="27" t="s">
        <v>1</v>
      </c>
      <c r="P278" s="27" t="s">
        <v>1</v>
      </c>
      <c r="Q278" s="29">
        <v>4542.6339076079603</v>
      </c>
      <c r="R278" s="29">
        <v>202.37114944125801</v>
      </c>
      <c r="S278" s="80">
        <v>6.7336757034749102</v>
      </c>
      <c r="T278" s="80">
        <v>1.9624973270474799</v>
      </c>
      <c r="U278" s="80">
        <v>249743.32693983201</v>
      </c>
      <c r="V278" s="80">
        <v>13549.6536613031</v>
      </c>
      <c r="W278" s="80">
        <v>0.12011467183505201</v>
      </c>
      <c r="X278" s="80">
        <v>2.3180646418571E-2</v>
      </c>
      <c r="Y278" s="80">
        <v>619.03008073520698</v>
      </c>
      <c r="Z278" s="80">
        <v>35.509157346346797</v>
      </c>
      <c r="AA278" s="80">
        <v>2.6920137286886701</v>
      </c>
      <c r="AB278" s="80">
        <v>0.46187712420439903</v>
      </c>
      <c r="AC278" s="80">
        <v>0.16376128612471</v>
      </c>
      <c r="AD278" s="80">
        <v>4.5977406832271001E-2</v>
      </c>
      <c r="AE278" s="80">
        <v>0.14233134227924099</v>
      </c>
      <c r="AF278" s="80">
        <v>3.9951594044275E-2</v>
      </c>
      <c r="AG278" s="29">
        <v>0.47012684852029302</v>
      </c>
      <c r="AH278" s="29">
        <v>8.6522953660813001E-2</v>
      </c>
      <c r="AI278" s="29">
        <v>114.079138416144</v>
      </c>
      <c r="AJ278" s="29">
        <v>2.5002116025996601</v>
      </c>
      <c r="AK278" s="80">
        <v>19.4370771002033</v>
      </c>
      <c r="AL278" s="80">
        <v>0.39749694025944599</v>
      </c>
      <c r="AM278" s="80">
        <v>0.22987347965505001</v>
      </c>
      <c r="AN278" s="80">
        <v>1.9565110429216999E-2</v>
      </c>
      <c r="AO278" s="80">
        <v>5.0350412353094003E-2</v>
      </c>
      <c r="AP278" s="80">
        <v>5.977544438121E-3</v>
      </c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D278" s="2"/>
    </row>
    <row r="279" spans="1:56" s="81" customFormat="1" ht="17.25" customHeight="1" x14ac:dyDescent="0.3">
      <c r="A279" s="79" t="s">
        <v>563</v>
      </c>
      <c r="B279" s="85" t="s">
        <v>289</v>
      </c>
      <c r="C279" s="82">
        <v>21.4323145704716</v>
      </c>
      <c r="D279" s="82">
        <v>2.1538490005550202</v>
      </c>
      <c r="E279" s="82">
        <v>1.9226470086377101</v>
      </c>
      <c r="F279" s="82">
        <v>0.18212534426841301</v>
      </c>
      <c r="G279" s="82">
        <v>-0.63709677182893798</v>
      </c>
      <c r="H279" s="82">
        <v>22.263363502796011</v>
      </c>
      <c r="I279" s="82">
        <v>2.2380208693835519</v>
      </c>
      <c r="J279" s="82">
        <v>1.9226470086377101</v>
      </c>
      <c r="K279" s="82">
        <v>0.18212534426841301</v>
      </c>
      <c r="L279" s="82">
        <v>-0.63709677182893798</v>
      </c>
      <c r="M279" s="29">
        <v>19848.829069391799</v>
      </c>
      <c r="N279" s="29">
        <v>315.57507472181902</v>
      </c>
      <c r="O279" s="27" t="s">
        <v>1</v>
      </c>
      <c r="P279" s="27" t="s">
        <v>1</v>
      </c>
      <c r="Q279" s="29">
        <v>4279.6908427607104</v>
      </c>
      <c r="R279" s="29">
        <v>136.520383095375</v>
      </c>
      <c r="S279" s="80">
        <v>5.7628389516921796</v>
      </c>
      <c r="T279" s="80">
        <v>1.2334378282321801</v>
      </c>
      <c r="U279" s="80">
        <v>250123.21764157101</v>
      </c>
      <c r="V279" s="80">
        <v>13573.414342902101</v>
      </c>
      <c r="W279" s="80">
        <v>7.3639931270108996E-2</v>
      </c>
      <c r="X279" s="80">
        <v>1.1850222866501E-2</v>
      </c>
      <c r="Y279" s="80">
        <v>464.89061025704598</v>
      </c>
      <c r="Z279" s="80">
        <v>25.278696483709901</v>
      </c>
      <c r="AA279" s="80">
        <v>5.7492862531732696</v>
      </c>
      <c r="AB279" s="80">
        <v>1.1240217624579001</v>
      </c>
      <c r="AC279" s="80">
        <v>7.3302104200076004E-2</v>
      </c>
      <c r="AD279" s="80">
        <v>2.0215178501741999E-2</v>
      </c>
      <c r="AE279" s="80">
        <v>0.127780918844631</v>
      </c>
      <c r="AF279" s="80">
        <v>2.4894440234435999E-2</v>
      </c>
      <c r="AG279" s="29">
        <v>0.45535333267324501</v>
      </c>
      <c r="AH279" s="29">
        <v>5.5492054902911002E-2</v>
      </c>
      <c r="AI279" s="29">
        <v>67.706937563253007</v>
      </c>
      <c r="AJ279" s="29">
        <v>0.905750152717537</v>
      </c>
      <c r="AK279" s="80">
        <v>11.2860954034971</v>
      </c>
      <c r="AL279" s="80">
        <v>0.152524215907546</v>
      </c>
      <c r="AM279" s="80">
        <v>0.23697172140362699</v>
      </c>
      <c r="AN279" s="80">
        <v>3.1259339553761999E-2</v>
      </c>
      <c r="AO279" s="80">
        <v>0.129074209774514</v>
      </c>
      <c r="AP279" s="80">
        <v>2.6168458645465999E-2</v>
      </c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D279" s="2"/>
    </row>
    <row r="280" spans="1:56" s="81" customFormat="1" ht="17.25" customHeight="1" x14ac:dyDescent="0.3">
      <c r="A280" s="79" t="s">
        <v>564</v>
      </c>
      <c r="B280" s="85"/>
      <c r="C280" s="82">
        <v>34.131106127197803</v>
      </c>
      <c r="D280" s="82">
        <v>2.0465689667302001</v>
      </c>
      <c r="E280" s="82">
        <v>1.00071501628009</v>
      </c>
      <c r="F280" s="82">
        <v>0.11528920985152701</v>
      </c>
      <c r="G280" s="82">
        <v>-0.28206902291267999</v>
      </c>
      <c r="H280" s="82">
        <v>35.454557181109557</v>
      </c>
      <c r="I280" s="82">
        <v>2.1276742000241624</v>
      </c>
      <c r="J280" s="82">
        <v>1.00071501628009</v>
      </c>
      <c r="K280" s="82">
        <v>0.11528920985152701</v>
      </c>
      <c r="L280" s="82">
        <v>-0.28206902291267999</v>
      </c>
      <c r="M280" s="29">
        <v>16218.382801133301</v>
      </c>
      <c r="N280" s="29">
        <v>258.91072833220602</v>
      </c>
      <c r="O280" s="27" t="s">
        <v>1</v>
      </c>
      <c r="P280" s="27" t="s">
        <v>1</v>
      </c>
      <c r="Q280" s="29">
        <v>5245.99653508546</v>
      </c>
      <c r="R280" s="29">
        <v>206.13072458891</v>
      </c>
      <c r="S280" s="80">
        <v>19.030287690278801</v>
      </c>
      <c r="T280" s="80">
        <v>3.3709566168356799</v>
      </c>
      <c r="U280" s="80">
        <v>250874.10331781601</v>
      </c>
      <c r="V280" s="80">
        <v>13572.4859265348</v>
      </c>
      <c r="W280" s="80" t="s">
        <v>103</v>
      </c>
      <c r="X280" s="80">
        <v>1.6343726038709999E-3</v>
      </c>
      <c r="Y280" s="80">
        <v>664.09281179483605</v>
      </c>
      <c r="Z280" s="80">
        <v>36.972417953411401</v>
      </c>
      <c r="AA280" s="80">
        <v>3.3496729914727301</v>
      </c>
      <c r="AB280" s="80">
        <v>0.61856916642337401</v>
      </c>
      <c r="AC280" s="80">
        <v>8.8593011837270006E-3</v>
      </c>
      <c r="AD280" s="80">
        <v>9.0472981373479998E-3</v>
      </c>
      <c r="AE280" s="80">
        <v>3.6487443001743003E-2</v>
      </c>
      <c r="AF280" s="80">
        <v>1.7114361593432999E-2</v>
      </c>
      <c r="AG280" s="29">
        <v>0.40724408120004801</v>
      </c>
      <c r="AH280" s="29">
        <v>6.3232984593055E-2</v>
      </c>
      <c r="AI280" s="29">
        <v>96.502014256193405</v>
      </c>
      <c r="AJ280" s="29">
        <v>1.02687473501535</v>
      </c>
      <c r="AK280" s="80">
        <v>16.2276777763912</v>
      </c>
      <c r="AL280" s="80">
        <v>0.23488535966914501</v>
      </c>
      <c r="AM280" s="80">
        <v>0.21300644913494701</v>
      </c>
      <c r="AN280" s="80">
        <v>1.7284543267704001E-2</v>
      </c>
      <c r="AO280" s="80">
        <v>6.0462466292834999E-2</v>
      </c>
      <c r="AP280" s="80">
        <v>9.8691471657489996E-3</v>
      </c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D280" s="2"/>
    </row>
    <row r="281" spans="1:56" s="81" customFormat="1" ht="17.25" customHeight="1" x14ac:dyDescent="0.3">
      <c r="A281" s="79" t="s">
        <v>565</v>
      </c>
      <c r="B281" s="85" t="s">
        <v>289</v>
      </c>
      <c r="C281" s="82">
        <v>18.323141842584199</v>
      </c>
      <c r="D281" s="82">
        <v>1.90281990402003</v>
      </c>
      <c r="E281" s="82">
        <v>2.2278737314037702</v>
      </c>
      <c r="F281" s="82">
        <v>0.213072888200425</v>
      </c>
      <c r="G281" s="82">
        <v>-0.72221676767154896</v>
      </c>
      <c r="H281" s="82">
        <v>19.03363101607216</v>
      </c>
      <c r="I281" s="82">
        <v>1.9771448509380145</v>
      </c>
      <c r="J281" s="82">
        <v>2.2278737314037702</v>
      </c>
      <c r="K281" s="82">
        <v>0.213072888200425</v>
      </c>
      <c r="L281" s="82">
        <v>-0.72221676767154896</v>
      </c>
      <c r="M281" s="29">
        <v>19877.712976500501</v>
      </c>
      <c r="N281" s="29">
        <v>311.46304207086803</v>
      </c>
      <c r="O281" s="27" t="s">
        <v>1</v>
      </c>
      <c r="P281" s="27" t="s">
        <v>1</v>
      </c>
      <c r="Q281" s="29">
        <v>3913.5594112172498</v>
      </c>
      <c r="R281" s="29">
        <v>125.43136934755201</v>
      </c>
      <c r="S281" s="80">
        <v>7.9983411413271304</v>
      </c>
      <c r="T281" s="80">
        <v>1.48001496600739</v>
      </c>
      <c r="U281" s="80">
        <v>247163.61562902501</v>
      </c>
      <c r="V281" s="80">
        <v>13367.1235741766</v>
      </c>
      <c r="W281" s="80">
        <v>5.8873114914675E-2</v>
      </c>
      <c r="X281" s="80">
        <v>1.0646002707261E-2</v>
      </c>
      <c r="Y281" s="80">
        <v>380.55304399366599</v>
      </c>
      <c r="Z281" s="80">
        <v>21.3272653352041</v>
      </c>
      <c r="AA281" s="80">
        <v>5.6651937122623197</v>
      </c>
      <c r="AB281" s="80">
        <v>0.99616245922881297</v>
      </c>
      <c r="AC281" s="80">
        <v>1.9277295624331E-2</v>
      </c>
      <c r="AD281" s="80">
        <v>1.041000374329E-2</v>
      </c>
      <c r="AE281" s="80">
        <v>2.7658887509073998E-2</v>
      </c>
      <c r="AF281" s="80">
        <v>1.1631737844838E-2</v>
      </c>
      <c r="AG281" s="29">
        <v>0.37446423847504601</v>
      </c>
      <c r="AH281" s="29">
        <v>4.5767233869835999E-2</v>
      </c>
      <c r="AI281" s="29">
        <v>51.992527161545503</v>
      </c>
      <c r="AJ281" s="29">
        <v>0.60069781261835997</v>
      </c>
      <c r="AK281" s="80">
        <v>8.55422936527623</v>
      </c>
      <c r="AL281" s="80">
        <v>9.4310548199175004E-2</v>
      </c>
      <c r="AM281" s="80">
        <v>0.211153449073716</v>
      </c>
      <c r="AN281" s="80">
        <v>2.8590262252841E-2</v>
      </c>
      <c r="AO281" s="80">
        <v>0.13281433224481801</v>
      </c>
      <c r="AP281" s="80">
        <v>2.8376387150722999E-2</v>
      </c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D281" s="2"/>
    </row>
    <row r="282" spans="1:56" s="81" customFormat="1" ht="17.25" customHeight="1" x14ac:dyDescent="0.3">
      <c r="A282" s="79" t="s">
        <v>566</v>
      </c>
      <c r="B282" s="85" t="s">
        <v>289</v>
      </c>
      <c r="C282" s="82">
        <v>27.589083958103998</v>
      </c>
      <c r="D282" s="82">
        <v>1.9824980229672</v>
      </c>
      <c r="E282" s="82">
        <v>1.3743637669564801</v>
      </c>
      <c r="F282" s="82">
        <v>0.206663587636183</v>
      </c>
      <c r="G282" s="82">
        <v>-0.52552224746409204</v>
      </c>
      <c r="H282" s="82">
        <v>28.658864764642725</v>
      </c>
      <c r="I282" s="82">
        <v>2.0605499054657672</v>
      </c>
      <c r="J282" s="82">
        <v>1.3743637669564801</v>
      </c>
      <c r="K282" s="82">
        <v>0.206663587636183</v>
      </c>
      <c r="L282" s="82">
        <v>-0.52552224746409204</v>
      </c>
      <c r="M282" s="29">
        <v>19769.8601857756</v>
      </c>
      <c r="N282" s="29">
        <v>309.89974396692003</v>
      </c>
      <c r="O282" s="27" t="s">
        <v>1</v>
      </c>
      <c r="P282" s="27" t="s">
        <v>1</v>
      </c>
      <c r="Q282" s="29">
        <v>4946.5852404366497</v>
      </c>
      <c r="R282" s="29">
        <v>152.09192752116499</v>
      </c>
      <c r="S282" s="80">
        <v>15.445299232495</v>
      </c>
      <c r="T282" s="80">
        <v>2.3433194667225901</v>
      </c>
      <c r="U282" s="80">
        <v>246904.00286134399</v>
      </c>
      <c r="V282" s="80">
        <v>13336.8431578537</v>
      </c>
      <c r="W282" s="80">
        <v>2.6815907044440999E-2</v>
      </c>
      <c r="X282" s="80">
        <v>7.9686083937690003E-3</v>
      </c>
      <c r="Y282" s="80">
        <v>544.79730035442105</v>
      </c>
      <c r="Z282" s="80">
        <v>29.598330706279501</v>
      </c>
      <c r="AA282" s="80">
        <v>4.0827174159707598</v>
      </c>
      <c r="AB282" s="80">
        <v>1.0488179772769499</v>
      </c>
      <c r="AC282" s="80">
        <v>3.9408387566266002E-2</v>
      </c>
      <c r="AD282" s="80">
        <v>1.6522027564078001E-2</v>
      </c>
      <c r="AE282" s="80">
        <v>5.5266142851279003E-2</v>
      </c>
      <c r="AF282" s="80">
        <v>1.8251999832019999E-2</v>
      </c>
      <c r="AG282" s="29">
        <v>0.58182423129368599</v>
      </c>
      <c r="AH282" s="29">
        <v>6.3353605881666997E-2</v>
      </c>
      <c r="AI282" s="29">
        <v>73.220797266775307</v>
      </c>
      <c r="AJ282" s="29">
        <v>0.75921340117444402</v>
      </c>
      <c r="AK282" s="80">
        <v>11.9926756936263</v>
      </c>
      <c r="AL282" s="80">
        <v>0.111707144833189</v>
      </c>
      <c r="AM282" s="80">
        <v>0.19614269446396401</v>
      </c>
      <c r="AN282" s="80">
        <v>2.2856921907142998E-2</v>
      </c>
      <c r="AO282" s="80">
        <v>7.6052731686306996E-2</v>
      </c>
      <c r="AP282" s="80">
        <v>2.2267743597609999E-2</v>
      </c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D282" s="2"/>
    </row>
    <row r="283" spans="1:56" s="81" customFormat="1" ht="17.25" customHeight="1" x14ac:dyDescent="0.3">
      <c r="A283" s="79" t="s">
        <v>567</v>
      </c>
      <c r="B283" s="85"/>
      <c r="C283" s="82">
        <v>33.689130767018199</v>
      </c>
      <c r="D283" s="82">
        <v>1.63097016225493</v>
      </c>
      <c r="E283" s="82">
        <v>0.87445159715991305</v>
      </c>
      <c r="F283" s="82">
        <v>6.6684181661939998E-2</v>
      </c>
      <c r="G283" s="82">
        <v>0.25908989580237701</v>
      </c>
      <c r="H283" s="82">
        <v>34.995444000841353</v>
      </c>
      <c r="I283" s="82">
        <v>1.6963489583599172</v>
      </c>
      <c r="J283" s="82">
        <v>0.87445159715991305</v>
      </c>
      <c r="K283" s="82">
        <v>6.6684181661939998E-2</v>
      </c>
      <c r="L283" s="82">
        <v>0.25908989580237701</v>
      </c>
      <c r="M283" s="29">
        <v>19567.879785166799</v>
      </c>
      <c r="N283" s="29">
        <v>302.560619692302</v>
      </c>
      <c r="O283" s="27" t="s">
        <v>1</v>
      </c>
      <c r="P283" s="27" t="s">
        <v>1</v>
      </c>
      <c r="Q283" s="29">
        <v>5030.1824592440598</v>
      </c>
      <c r="R283" s="29">
        <v>154.568489459196</v>
      </c>
      <c r="S283" s="80">
        <v>11.8533140078085</v>
      </c>
      <c r="T283" s="80">
        <v>1.87700894094215</v>
      </c>
      <c r="U283" s="80">
        <v>247369.48164048401</v>
      </c>
      <c r="V283" s="80">
        <v>13346.773169117499</v>
      </c>
      <c r="W283" s="80">
        <v>6.6284001243811994E-2</v>
      </c>
      <c r="X283" s="80">
        <v>1.1533913199167E-2</v>
      </c>
      <c r="Y283" s="80">
        <v>628.86002315333405</v>
      </c>
      <c r="Z283" s="80">
        <v>33.569344178447203</v>
      </c>
      <c r="AA283" s="80">
        <v>2.8954766275377</v>
      </c>
      <c r="AB283" s="80">
        <v>0.32921156929030698</v>
      </c>
      <c r="AC283" s="80">
        <v>0.239786249164397</v>
      </c>
      <c r="AD283" s="80">
        <v>3.7625099050357998E-2</v>
      </c>
      <c r="AE283" s="80">
        <v>0.165279053286634</v>
      </c>
      <c r="AF283" s="80">
        <v>2.9074369265173001E-2</v>
      </c>
      <c r="AG283" s="29">
        <v>0.62105868731454605</v>
      </c>
      <c r="AH283" s="29">
        <v>6.0481647733988002E-2</v>
      </c>
      <c r="AI283" s="29">
        <v>92.712606169020702</v>
      </c>
      <c r="AJ283" s="29">
        <v>0.917560297886302</v>
      </c>
      <c r="AK283" s="80">
        <v>15.7610984641748</v>
      </c>
      <c r="AL283" s="80">
        <v>0.13703121013394101</v>
      </c>
      <c r="AM283" s="80">
        <v>0.21117390605712599</v>
      </c>
      <c r="AN283" s="80">
        <v>1.1154123130013001E-2</v>
      </c>
      <c r="AO283" s="80">
        <v>5.2209310637333001E-2</v>
      </c>
      <c r="AP283" s="80">
        <v>4.045008040192E-3</v>
      </c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D283" s="2"/>
    </row>
    <row r="284" spans="1:56" s="81" customFormat="1" ht="17.25" customHeight="1" x14ac:dyDescent="0.3">
      <c r="A284" s="79" t="s">
        <v>568</v>
      </c>
      <c r="B284" s="85" t="s">
        <v>289</v>
      </c>
      <c r="C284" s="82">
        <v>31.858484316717899</v>
      </c>
      <c r="D284" s="82">
        <v>1.5695206160408901</v>
      </c>
      <c r="E284" s="82">
        <v>1.10941560870697</v>
      </c>
      <c r="F284" s="82">
        <v>0.129558848741505</v>
      </c>
      <c r="G284" s="82">
        <v>-0.48194523307701698</v>
      </c>
      <c r="H284" s="82">
        <v>33.093813300427371</v>
      </c>
      <c r="I284" s="82">
        <v>1.6323655959280308</v>
      </c>
      <c r="J284" s="82">
        <v>1.10941560870697</v>
      </c>
      <c r="K284" s="82">
        <v>0.129558848741505</v>
      </c>
      <c r="L284" s="82">
        <v>-0.48194523307701698</v>
      </c>
      <c r="M284" s="29">
        <v>16873.663751366301</v>
      </c>
      <c r="N284" s="29">
        <v>334.74647461727102</v>
      </c>
      <c r="O284" s="27" t="s">
        <v>1</v>
      </c>
      <c r="P284" s="27" t="s">
        <v>1</v>
      </c>
      <c r="Q284" s="29">
        <v>4041.7767647044602</v>
      </c>
      <c r="R284" s="29">
        <v>167.197742018139</v>
      </c>
      <c r="S284" s="80">
        <v>10.9465912739464</v>
      </c>
      <c r="T284" s="80">
        <v>1.98421381121115</v>
      </c>
      <c r="U284" s="80">
        <v>254619.21655670399</v>
      </c>
      <c r="V284" s="80">
        <v>14367.306223402</v>
      </c>
      <c r="W284" s="80">
        <v>0.185293050262922</v>
      </c>
      <c r="X284" s="80">
        <v>2.6090021966707001E-2</v>
      </c>
      <c r="Y284" s="80">
        <v>514.24659295007405</v>
      </c>
      <c r="Z284" s="80">
        <v>29.3894497594668</v>
      </c>
      <c r="AA284" s="80">
        <v>4.8384992586743696</v>
      </c>
      <c r="AB284" s="80">
        <v>0.79028640828309804</v>
      </c>
      <c r="AC284" s="80">
        <v>0.34410767274388399</v>
      </c>
      <c r="AD284" s="80">
        <v>5.6931390636997002E-2</v>
      </c>
      <c r="AE284" s="80">
        <v>0.28517188469684901</v>
      </c>
      <c r="AF284" s="80">
        <v>4.2748667240660003E-2</v>
      </c>
      <c r="AG284" s="29">
        <v>0.469172214285767</v>
      </c>
      <c r="AH284" s="29">
        <v>6.6044343103184994E-2</v>
      </c>
      <c r="AI284" s="29">
        <v>127.051872965333</v>
      </c>
      <c r="AJ284" s="29">
        <v>1.79024186471251</v>
      </c>
      <c r="AK284" s="80">
        <v>22.1988507384924</v>
      </c>
      <c r="AL284" s="80">
        <v>0.30707766464695502</v>
      </c>
      <c r="AM284" s="80">
        <v>0.31456753830047202</v>
      </c>
      <c r="AN284" s="80">
        <v>1.8999834099251999E-2</v>
      </c>
      <c r="AO284" s="80">
        <v>9.8477853543054994E-2</v>
      </c>
      <c r="AP284" s="80">
        <v>1.6145103393736E-2</v>
      </c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D284" s="2"/>
    </row>
    <row r="285" spans="1:56" s="81" customFormat="1" ht="17.25" customHeight="1" x14ac:dyDescent="0.3">
      <c r="A285" s="79" t="s">
        <v>569</v>
      </c>
      <c r="B285" s="85"/>
      <c r="C285" s="82">
        <v>19.900616210152499</v>
      </c>
      <c r="D285" s="82">
        <v>0.87379351015499596</v>
      </c>
      <c r="E285" s="82">
        <v>2.0261671627297999</v>
      </c>
      <c r="F285" s="82">
        <v>0.10356242822909199</v>
      </c>
      <c r="G285" s="82">
        <v>0.117866239114074</v>
      </c>
      <c r="H285" s="82">
        <v>20.672272757076779</v>
      </c>
      <c r="I285" s="82">
        <v>0.90906703147287937</v>
      </c>
      <c r="J285" s="82">
        <v>2.0261671627297999</v>
      </c>
      <c r="K285" s="82">
        <v>0.10356242822909199</v>
      </c>
      <c r="L285" s="82">
        <v>0.117866239114074</v>
      </c>
      <c r="M285" s="29">
        <v>16891.755729332901</v>
      </c>
      <c r="N285" s="29">
        <v>375.11011012211401</v>
      </c>
      <c r="O285" s="27" t="s">
        <v>1</v>
      </c>
      <c r="P285" s="27" t="s">
        <v>1</v>
      </c>
      <c r="Q285" s="29">
        <v>3946.50408659604</v>
      </c>
      <c r="R285" s="29">
        <v>115.362186968904</v>
      </c>
      <c r="S285" s="80">
        <v>13.539286663049401</v>
      </c>
      <c r="T285" s="80">
        <v>1.9089254946855301</v>
      </c>
      <c r="U285" s="80">
        <v>255752.726611416</v>
      </c>
      <c r="V285" s="80">
        <v>14068.656494921501</v>
      </c>
      <c r="W285" s="80">
        <v>0.19953233376711599</v>
      </c>
      <c r="X285" s="80">
        <v>1.8704907280728999E-2</v>
      </c>
      <c r="Y285" s="80">
        <v>411.49728963456801</v>
      </c>
      <c r="Z285" s="80">
        <v>22.824044686450002</v>
      </c>
      <c r="AA285" s="80">
        <v>5.4791785350653601</v>
      </c>
      <c r="AB285" s="80">
        <v>0.63719915723956899</v>
      </c>
      <c r="AC285" s="80">
        <v>0.353732037472056</v>
      </c>
      <c r="AD285" s="80">
        <v>5.0302325461835003E-2</v>
      </c>
      <c r="AE285" s="80">
        <v>0.24108625765705</v>
      </c>
      <c r="AF285" s="80">
        <v>3.2783730087549999E-2</v>
      </c>
      <c r="AG285" s="29">
        <v>0.44913925631863399</v>
      </c>
      <c r="AH285" s="29">
        <v>4.9042371740605002E-2</v>
      </c>
      <c r="AI285" s="29">
        <v>60.659001745717397</v>
      </c>
      <c r="AJ285" s="29">
        <v>0.79910475218019295</v>
      </c>
      <c r="AK285" s="80">
        <v>9.8604301849260505</v>
      </c>
      <c r="AL285" s="80">
        <v>0.11028154161925401</v>
      </c>
      <c r="AM285" s="80">
        <v>0.22261621965687101</v>
      </c>
      <c r="AN285" s="80">
        <v>1.0978612832411999E-2</v>
      </c>
      <c r="AO285" s="80">
        <v>0.12702761000440199</v>
      </c>
      <c r="AP285" s="80">
        <v>7.8663333207689996E-3</v>
      </c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D285" s="2"/>
    </row>
    <row r="286" spans="1:56" s="81" customFormat="1" ht="17.25" customHeight="1" x14ac:dyDescent="0.3">
      <c r="A286" s="79" t="s">
        <v>570</v>
      </c>
      <c r="B286" s="85"/>
      <c r="C286" s="82">
        <v>14.1006063951597</v>
      </c>
      <c r="D286" s="82">
        <v>1.1868630576743899</v>
      </c>
      <c r="E286" s="82">
        <v>2.7734817526374602</v>
      </c>
      <c r="F286" s="82">
        <v>0.287992412553151</v>
      </c>
      <c r="G286" s="82">
        <v>0.66783792523066299</v>
      </c>
      <c r="H286" s="82">
        <v>14.647364602318953</v>
      </c>
      <c r="I286" s="82">
        <v>1.2333989716466711</v>
      </c>
      <c r="J286" s="82">
        <v>2.7734817526374602</v>
      </c>
      <c r="K286" s="82">
        <v>0.287992412553151</v>
      </c>
      <c r="L286" s="82">
        <v>0.66783792523066299</v>
      </c>
      <c r="M286" s="29">
        <v>17078.7803359725</v>
      </c>
      <c r="N286" s="29">
        <v>285.02499948656703</v>
      </c>
      <c r="O286" s="27" t="s">
        <v>1</v>
      </c>
      <c r="P286" s="27" t="s">
        <v>1</v>
      </c>
      <c r="Q286" s="29">
        <v>4818.7031907379396</v>
      </c>
      <c r="R286" s="29">
        <v>143.84683014501601</v>
      </c>
      <c r="S286" s="80">
        <v>16.259667148289999</v>
      </c>
      <c r="T286" s="80">
        <v>2.1998619602768499</v>
      </c>
      <c r="U286" s="80">
        <v>250268.072115891</v>
      </c>
      <c r="V286" s="80">
        <v>13610.3173973955</v>
      </c>
      <c r="W286" s="80">
        <v>0.220226563108221</v>
      </c>
      <c r="X286" s="80">
        <v>2.1950054039978999E-2</v>
      </c>
      <c r="Y286" s="80">
        <v>269.23460904651802</v>
      </c>
      <c r="Z286" s="80">
        <v>16.109240416945099</v>
      </c>
      <c r="AA286" s="80">
        <v>3.0426006294536898</v>
      </c>
      <c r="AB286" s="80">
        <v>0.40782153183417003</v>
      </c>
      <c r="AC286" s="80">
        <v>0.19064074368419301</v>
      </c>
      <c r="AD286" s="80">
        <v>3.2595212600244998E-2</v>
      </c>
      <c r="AE286" s="80">
        <v>0.17283094129297899</v>
      </c>
      <c r="AF286" s="80">
        <v>2.8916155231624E-2</v>
      </c>
      <c r="AG286" s="29">
        <v>0.55065321398620304</v>
      </c>
      <c r="AH286" s="29">
        <v>5.5277930230967998E-2</v>
      </c>
      <c r="AI286" s="29">
        <v>17.3533735170951</v>
      </c>
      <c r="AJ286" s="29">
        <v>0.254411969838022</v>
      </c>
      <c r="AK286" s="80">
        <v>2.2536470218856199</v>
      </c>
      <c r="AL286" s="80">
        <v>3.0210031306432999E-2</v>
      </c>
      <c r="AM286" s="80">
        <v>7.2464074053453995E-2</v>
      </c>
      <c r="AN286" s="80">
        <v>7.1168289465010004E-3</v>
      </c>
      <c r="AO286" s="80">
        <v>5.6243308333083997E-2</v>
      </c>
      <c r="AP286" s="80">
        <v>2.4961345025140001E-3</v>
      </c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D286" s="2"/>
    </row>
    <row r="287" spans="1:56" s="81" customFormat="1" ht="17.25" customHeight="1" x14ac:dyDescent="0.3">
      <c r="A287" s="79" t="s">
        <v>571</v>
      </c>
      <c r="B287" s="85"/>
      <c r="C287" s="82">
        <v>14.9965534178148</v>
      </c>
      <c r="D287" s="82">
        <v>1.3690285916267699</v>
      </c>
      <c r="E287" s="82">
        <v>2.5898284251848702</v>
      </c>
      <c r="F287" s="82">
        <v>0.26680171108220702</v>
      </c>
      <c r="G287" s="82">
        <v>0.54111300868638901</v>
      </c>
      <c r="H287" s="82">
        <v>15.578052427893333</v>
      </c>
      <c r="I287" s="82">
        <v>1.4226181019694488</v>
      </c>
      <c r="J287" s="82">
        <v>2.5898284251848702</v>
      </c>
      <c r="K287" s="82">
        <v>0.26680171108220702</v>
      </c>
      <c r="L287" s="82">
        <v>0.54111300868638901</v>
      </c>
      <c r="M287" s="29">
        <v>17563.985234420801</v>
      </c>
      <c r="N287" s="29">
        <v>389.34210628071202</v>
      </c>
      <c r="O287" s="27" t="s">
        <v>1</v>
      </c>
      <c r="P287" s="27" t="s">
        <v>1</v>
      </c>
      <c r="Q287" s="29">
        <v>5024.0799354130704</v>
      </c>
      <c r="R287" s="29">
        <v>158.250557698454</v>
      </c>
      <c r="S287" s="80">
        <v>22.113085014273</v>
      </c>
      <c r="T287" s="80">
        <v>3.4837687026941402</v>
      </c>
      <c r="U287" s="80">
        <v>248769.81194426899</v>
      </c>
      <c r="V287" s="80">
        <v>13796.3431829974</v>
      </c>
      <c r="W287" s="80">
        <v>8.7381001386993007E-2</v>
      </c>
      <c r="X287" s="80">
        <v>1.4221024595907E-2</v>
      </c>
      <c r="Y287" s="80">
        <v>283.76268856132901</v>
      </c>
      <c r="Z287" s="80">
        <v>17.369435698824599</v>
      </c>
      <c r="AA287" s="80">
        <v>2.6943103474966099</v>
      </c>
      <c r="AB287" s="80">
        <v>0.37692055792384699</v>
      </c>
      <c r="AC287" s="80">
        <v>0.17028452138903999</v>
      </c>
      <c r="AD287" s="80">
        <v>3.4005800076304001E-2</v>
      </c>
      <c r="AE287" s="80">
        <v>0.13908740918427001</v>
      </c>
      <c r="AF287" s="80">
        <v>2.8646917017245001E-2</v>
      </c>
      <c r="AG287" s="29">
        <v>0.644529700928829</v>
      </c>
      <c r="AH287" s="29">
        <v>8.6720729767124999E-2</v>
      </c>
      <c r="AI287" s="29">
        <v>17.388610494476701</v>
      </c>
      <c r="AJ287" s="29">
        <v>0.388624516811169</v>
      </c>
      <c r="AK287" s="80">
        <v>2.2720847599882998</v>
      </c>
      <c r="AL287" s="80">
        <v>4.4579120130353998E-2</v>
      </c>
      <c r="AM287" s="80">
        <v>6.8248703241297004E-2</v>
      </c>
      <c r="AN287" s="80">
        <v>6.7062198794650002E-3</v>
      </c>
      <c r="AO287" s="80">
        <v>4.9962695750280998E-2</v>
      </c>
      <c r="AP287" s="80">
        <v>3.063813444665E-3</v>
      </c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D287" s="2"/>
    </row>
    <row r="288" spans="1:56" s="81" customFormat="1" ht="17.25" customHeight="1" x14ac:dyDescent="0.3">
      <c r="A288" s="79" t="s">
        <v>572</v>
      </c>
      <c r="B288" s="85"/>
      <c r="C288" s="82">
        <v>18.633730932571499</v>
      </c>
      <c r="D288" s="82">
        <v>2.0367269630646598</v>
      </c>
      <c r="E288" s="82">
        <v>2.21376432332936</v>
      </c>
      <c r="F288" s="82">
        <v>0.23720510803139899</v>
      </c>
      <c r="G288" s="82">
        <v>0.52457060912000997</v>
      </c>
      <c r="H288" s="82">
        <v>19.356263356487538</v>
      </c>
      <c r="I288" s="82">
        <v>2.1162259044635117</v>
      </c>
      <c r="J288" s="82">
        <v>2.21376432332936</v>
      </c>
      <c r="K288" s="82">
        <v>0.23720510803139899</v>
      </c>
      <c r="L288" s="82">
        <v>0.52457060912000997</v>
      </c>
      <c r="M288" s="29">
        <v>17611.388755403499</v>
      </c>
      <c r="N288" s="29">
        <v>300.28236413761999</v>
      </c>
      <c r="O288" s="27" t="s">
        <v>1</v>
      </c>
      <c r="P288" s="27" t="s">
        <v>1</v>
      </c>
      <c r="Q288" s="29">
        <v>4907.5368386506998</v>
      </c>
      <c r="R288" s="29">
        <v>150.99057805346399</v>
      </c>
      <c r="S288" s="80">
        <v>9.8133520167611099</v>
      </c>
      <c r="T288" s="80">
        <v>1.82220492312376</v>
      </c>
      <c r="U288" s="80">
        <v>250831.580451666</v>
      </c>
      <c r="V288" s="80">
        <v>13634.3865234719</v>
      </c>
      <c r="W288" s="80">
        <v>4.8323814534335999E-2</v>
      </c>
      <c r="X288" s="80">
        <v>1.0586420610787E-2</v>
      </c>
      <c r="Y288" s="80">
        <v>297.23869713927598</v>
      </c>
      <c r="Z288" s="80">
        <v>17.8151538246439</v>
      </c>
      <c r="AA288" s="80">
        <v>2.5715418403519701</v>
      </c>
      <c r="AB288" s="80">
        <v>0.33127841055583201</v>
      </c>
      <c r="AC288" s="80">
        <v>8.0988879948797998E-2</v>
      </c>
      <c r="AD288" s="80">
        <v>2.3460436845227001E-2</v>
      </c>
      <c r="AE288" s="80">
        <v>6.3940339780827998E-2</v>
      </c>
      <c r="AF288" s="80">
        <v>1.9445244491353E-2</v>
      </c>
      <c r="AG288" s="29">
        <v>0.55049719568838695</v>
      </c>
      <c r="AH288" s="29">
        <v>6.1453254868248E-2</v>
      </c>
      <c r="AI288" s="29">
        <v>22.205385551265898</v>
      </c>
      <c r="AJ288" s="29">
        <v>0.39595014524486899</v>
      </c>
      <c r="AK288" s="80">
        <v>2.7950454869961199</v>
      </c>
      <c r="AL288" s="80">
        <v>4.1561126737831001E-2</v>
      </c>
      <c r="AM288" s="80">
        <v>6.7151187529447001E-2</v>
      </c>
      <c r="AN288" s="80">
        <v>7.4843681798520004E-3</v>
      </c>
      <c r="AO288" s="80">
        <v>4.1835338788487997E-2</v>
      </c>
      <c r="AP288" s="80">
        <v>4.2440664725389996E-3</v>
      </c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D288" s="2"/>
    </row>
    <row r="289" spans="1:56" s="81" customFormat="1" ht="17.25" customHeight="1" x14ac:dyDescent="0.3">
      <c r="A289" s="79" t="s">
        <v>573</v>
      </c>
      <c r="B289" s="85"/>
      <c r="C289" s="82">
        <v>23.341733030712199</v>
      </c>
      <c r="D289" s="82">
        <v>1.10786881732801</v>
      </c>
      <c r="E289" s="82">
        <v>1.8237187943205999</v>
      </c>
      <c r="F289" s="82">
        <v>0.101876687812297</v>
      </c>
      <c r="G289" s="82">
        <v>0.264021144233682</v>
      </c>
      <c r="H289" s="82">
        <v>24.246820638025529</v>
      </c>
      <c r="I289" s="82">
        <v>1.152337275108918</v>
      </c>
      <c r="J289" s="82">
        <v>1.8237187943205999</v>
      </c>
      <c r="K289" s="82">
        <v>0.101876687812297</v>
      </c>
      <c r="L289" s="82">
        <v>0.264021144233682</v>
      </c>
      <c r="M289" s="29">
        <v>17219.580217786399</v>
      </c>
      <c r="N289" s="29">
        <v>336.19189949049502</v>
      </c>
      <c r="O289" s="27" t="s">
        <v>1</v>
      </c>
      <c r="P289" s="27" t="s">
        <v>1</v>
      </c>
      <c r="Q289" s="29">
        <v>3872.0146897817699</v>
      </c>
      <c r="R289" s="29">
        <v>122.09693501351499</v>
      </c>
      <c r="S289" s="80">
        <v>11.6501403321654</v>
      </c>
      <c r="T289" s="80">
        <v>1.7382609632516901</v>
      </c>
      <c r="U289" s="80">
        <v>253194.916539545</v>
      </c>
      <c r="V289" s="80">
        <v>13866.1531708519</v>
      </c>
      <c r="W289" s="80">
        <v>0.208577594470331</v>
      </c>
      <c r="X289" s="80">
        <v>1.8936983311882E-2</v>
      </c>
      <c r="Y289" s="80">
        <v>394.18757036506503</v>
      </c>
      <c r="Z289" s="80">
        <v>22.075230376716402</v>
      </c>
      <c r="AA289" s="80">
        <v>3.8880138005500302</v>
      </c>
      <c r="AB289" s="80">
        <v>0.42939894583298299</v>
      </c>
      <c r="AC289" s="80">
        <v>0.37445251838604698</v>
      </c>
      <c r="AD289" s="80">
        <v>4.3565072919505003E-2</v>
      </c>
      <c r="AE289" s="80">
        <v>0.245104626143964</v>
      </c>
      <c r="AF289" s="80">
        <v>3.2751619256881997E-2</v>
      </c>
      <c r="AG289" s="29">
        <v>0.42277345704978703</v>
      </c>
      <c r="AH289" s="29">
        <v>4.9775167412600997E-2</v>
      </c>
      <c r="AI289" s="29">
        <v>60.076820985695797</v>
      </c>
      <c r="AJ289" s="29">
        <v>0.84148547923968298</v>
      </c>
      <c r="AK289" s="80">
        <v>9.6840520652703592</v>
      </c>
      <c r="AL289" s="80">
        <v>0.129455613913984</v>
      </c>
      <c r="AM289" s="80">
        <v>0.18797047611294901</v>
      </c>
      <c r="AN289" s="80">
        <v>8.9485624720950004E-3</v>
      </c>
      <c r="AO289" s="80">
        <v>9.6459705153167E-2</v>
      </c>
      <c r="AP289" s="80">
        <v>4.1221264181559997E-3</v>
      </c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D289" s="2"/>
    </row>
    <row r="290" spans="1:56" s="81" customFormat="1" ht="17.25" customHeight="1" x14ac:dyDescent="0.3">
      <c r="A290" s="79" t="s">
        <v>574</v>
      </c>
      <c r="B290" s="85"/>
      <c r="C290" s="82">
        <v>22.829049859244801</v>
      </c>
      <c r="D290" s="82">
        <v>1.4270819088559601</v>
      </c>
      <c r="E290" s="82">
        <v>1.9698691407087701</v>
      </c>
      <c r="F290" s="82">
        <v>0.15470349632559799</v>
      </c>
      <c r="G290" s="82">
        <v>0.25746157992047403</v>
      </c>
      <c r="H290" s="82">
        <v>23.714257915011437</v>
      </c>
      <c r="I290" s="82">
        <v>1.4835395671348954</v>
      </c>
      <c r="J290" s="82">
        <v>1.9698691407087701</v>
      </c>
      <c r="K290" s="82">
        <v>0.15470349632559799</v>
      </c>
      <c r="L290" s="82">
        <v>0.25746157992047403</v>
      </c>
      <c r="M290" s="29">
        <v>17962.2539541228</v>
      </c>
      <c r="N290" s="29">
        <v>380.32867055160102</v>
      </c>
      <c r="O290" s="27" t="s">
        <v>1</v>
      </c>
      <c r="P290" s="27" t="s">
        <v>1</v>
      </c>
      <c r="Q290" s="29">
        <v>3923.9136793339999</v>
      </c>
      <c r="R290" s="29">
        <v>145.85131923252399</v>
      </c>
      <c r="S290" s="80">
        <v>17.106397931366399</v>
      </c>
      <c r="T290" s="80">
        <v>2.2626578872392802</v>
      </c>
      <c r="U290" s="80">
        <v>252697.34384707999</v>
      </c>
      <c r="V290" s="80">
        <v>13967.861302978799</v>
      </c>
      <c r="W290" s="80">
        <v>0.250311201830688</v>
      </c>
      <c r="X290" s="80">
        <v>3.6652877755142997E-2</v>
      </c>
      <c r="Y290" s="80">
        <v>367.83332725613002</v>
      </c>
      <c r="Z290" s="80">
        <v>20.2607827375612</v>
      </c>
      <c r="AA290" s="80">
        <v>3.7277416924184701</v>
      </c>
      <c r="AB290" s="80">
        <v>0.41146995384075502</v>
      </c>
      <c r="AC290" s="80">
        <v>0.33091846717850998</v>
      </c>
      <c r="AD290" s="80">
        <v>4.2900104959257002E-2</v>
      </c>
      <c r="AE290" s="80">
        <v>0.24046871889420701</v>
      </c>
      <c r="AF290" s="80">
        <v>3.4022165711158001E-2</v>
      </c>
      <c r="AG290" s="29">
        <v>0.47092118297529401</v>
      </c>
      <c r="AH290" s="29">
        <v>5.0841009071526999E-2</v>
      </c>
      <c r="AI290" s="29">
        <v>45.575534080324502</v>
      </c>
      <c r="AJ290" s="29">
        <v>0.66442016345480703</v>
      </c>
      <c r="AK290" s="80">
        <v>6.7434042366460396</v>
      </c>
      <c r="AL290" s="80">
        <v>0.103814297325671</v>
      </c>
      <c r="AM290" s="80">
        <v>0.133640079142124</v>
      </c>
      <c r="AN290" s="80">
        <v>1.0461771729908E-2</v>
      </c>
      <c r="AO290" s="80">
        <v>7.4004077418566003E-2</v>
      </c>
      <c r="AP290" s="80">
        <v>6.4701846938990002E-3</v>
      </c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D290" s="2"/>
    </row>
    <row r="291" spans="1:56" s="81" customFormat="1" ht="17.25" customHeight="1" x14ac:dyDescent="0.3">
      <c r="A291" s="79" t="s">
        <v>575</v>
      </c>
      <c r="B291" s="85"/>
      <c r="C291" s="82">
        <v>28.600887463368299</v>
      </c>
      <c r="D291" s="82">
        <v>2.16658867875213</v>
      </c>
      <c r="E291" s="82">
        <v>1.43783663259089</v>
      </c>
      <c r="F291" s="82">
        <v>0.21232580288699701</v>
      </c>
      <c r="G291" s="82">
        <v>-0.79729220639994103</v>
      </c>
      <c r="H291" s="82">
        <v>29.709901467049928</v>
      </c>
      <c r="I291" s="82">
        <v>2.251759198492822</v>
      </c>
      <c r="J291" s="82">
        <v>1.43783663259089</v>
      </c>
      <c r="K291" s="82">
        <v>0.21232580288699701</v>
      </c>
      <c r="L291" s="82">
        <v>-0.79729220639994103</v>
      </c>
      <c r="M291" s="29">
        <v>19657.6848104696</v>
      </c>
      <c r="N291" s="29">
        <v>324.79215835241803</v>
      </c>
      <c r="O291" s="27" t="s">
        <v>1</v>
      </c>
      <c r="P291" s="27" t="s">
        <v>1</v>
      </c>
      <c r="Q291" s="29">
        <v>4964.2570990866598</v>
      </c>
      <c r="R291" s="29">
        <v>192.33825836050099</v>
      </c>
      <c r="S291" s="80">
        <v>18.857484532286598</v>
      </c>
      <c r="T291" s="80">
        <v>3.5923418255127402</v>
      </c>
      <c r="U291" s="80">
        <v>244277.37768583899</v>
      </c>
      <c r="V291" s="80">
        <v>13256.486704421901</v>
      </c>
      <c r="W291" s="80">
        <v>1.3831831838367E-2</v>
      </c>
      <c r="X291" s="80">
        <v>8.0898152755360005E-3</v>
      </c>
      <c r="Y291" s="80">
        <v>657.58039680936895</v>
      </c>
      <c r="Z291" s="80">
        <v>40.258888630947702</v>
      </c>
      <c r="AA291" s="80">
        <v>5.3182182792417203</v>
      </c>
      <c r="AB291" s="80">
        <v>1.4801210823788</v>
      </c>
      <c r="AC291" s="80">
        <v>3.0929156300686E-2</v>
      </c>
      <c r="AD291" s="80">
        <v>2.0755140771805E-2</v>
      </c>
      <c r="AE291" s="80">
        <v>4.3630524257963002E-2</v>
      </c>
      <c r="AF291" s="80">
        <v>2.2972328997478E-2</v>
      </c>
      <c r="AG291" s="29">
        <v>0.37582133681671398</v>
      </c>
      <c r="AH291" s="29">
        <v>7.2255116256495999E-2</v>
      </c>
      <c r="AI291" s="29">
        <v>111.073231782504</v>
      </c>
      <c r="AJ291" s="29">
        <v>1.8172632360671199</v>
      </c>
      <c r="AK291" s="80">
        <v>18.1040883756806</v>
      </c>
      <c r="AL291" s="80">
        <v>0.40163009463444899</v>
      </c>
      <c r="AM291" s="80">
        <v>0.28456977878030798</v>
      </c>
      <c r="AN291" s="80">
        <v>2.5824908189617999E-2</v>
      </c>
      <c r="AO291" s="80">
        <v>0.11518735605368401</v>
      </c>
      <c r="AP291" s="80">
        <v>2.7598995542717001E-2</v>
      </c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D291" s="2"/>
    </row>
    <row r="292" spans="1:56" s="81" customFormat="1" ht="17.25" customHeight="1" x14ac:dyDescent="0.3">
      <c r="A292" s="79" t="s">
        <v>576</v>
      </c>
      <c r="B292" s="85" t="s">
        <v>289</v>
      </c>
      <c r="C292" s="82">
        <v>18.540999977805299</v>
      </c>
      <c r="D292" s="82">
        <v>1.3123787287078399</v>
      </c>
      <c r="E292" s="82">
        <v>2.0864514548714999</v>
      </c>
      <c r="F292" s="82">
        <v>0.113547829031112</v>
      </c>
      <c r="G292" s="82">
        <v>-0.138162331602835</v>
      </c>
      <c r="H292" s="82">
        <v>19.259936711638566</v>
      </c>
      <c r="I292" s="82">
        <v>1.3640716005620506</v>
      </c>
      <c r="J292" s="82">
        <v>2.0864514548714999</v>
      </c>
      <c r="K292" s="82">
        <v>0.113547829031112</v>
      </c>
      <c r="L292" s="82">
        <v>-0.138162331602835</v>
      </c>
      <c r="M292" s="29">
        <v>16989.958358725398</v>
      </c>
      <c r="N292" s="29">
        <v>310.878691942572</v>
      </c>
      <c r="O292" s="27" t="s">
        <v>1</v>
      </c>
      <c r="P292" s="27" t="s">
        <v>1</v>
      </c>
      <c r="Q292" s="29">
        <v>3550.8229874467602</v>
      </c>
      <c r="R292" s="29">
        <v>141.33685122263699</v>
      </c>
      <c r="S292" s="80">
        <v>12.226688114743901</v>
      </c>
      <c r="T292" s="80">
        <v>2.33796784916168</v>
      </c>
      <c r="U292" s="80">
        <v>253628.94428400099</v>
      </c>
      <c r="V292" s="80">
        <v>13825.3655463656</v>
      </c>
      <c r="W292" s="80">
        <v>0.24317952010413799</v>
      </c>
      <c r="X292" s="80">
        <v>3.2057930160412001E-2</v>
      </c>
      <c r="Y292" s="80">
        <v>436.29697282068503</v>
      </c>
      <c r="Z292" s="80">
        <v>25.6395720909413</v>
      </c>
      <c r="AA292" s="80">
        <v>9.9839539912159498</v>
      </c>
      <c r="AB292" s="80">
        <v>2.0029140870470701</v>
      </c>
      <c r="AC292" s="80">
        <v>0.42129354530810198</v>
      </c>
      <c r="AD292" s="80">
        <v>6.2424855746114997E-2</v>
      </c>
      <c r="AE292" s="80">
        <v>0.25932763419735499</v>
      </c>
      <c r="AF292" s="80">
        <v>4.5590971607269E-2</v>
      </c>
      <c r="AG292" s="29">
        <v>0.32296498966633003</v>
      </c>
      <c r="AH292" s="29">
        <v>5.4449224191032E-2</v>
      </c>
      <c r="AI292" s="29">
        <v>82.726010814347106</v>
      </c>
      <c r="AJ292" s="29">
        <v>1.10763343494545</v>
      </c>
      <c r="AK292" s="80">
        <v>14.2999489635678</v>
      </c>
      <c r="AL292" s="80">
        <v>0.13979960360595101</v>
      </c>
      <c r="AM292" s="80">
        <v>0.34529871564777798</v>
      </c>
      <c r="AN292" s="80">
        <v>2.5164483071941E-2</v>
      </c>
      <c r="AO292" s="80">
        <v>0.206001713840337</v>
      </c>
      <c r="AP292" s="80">
        <v>1.8135211566961001E-2</v>
      </c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D292" s="2"/>
    </row>
    <row r="293" spans="1:56" s="81" customFormat="1" ht="17.25" customHeight="1" x14ac:dyDescent="0.3">
      <c r="A293" s="79" t="s">
        <v>577</v>
      </c>
      <c r="B293" s="85" t="s">
        <v>288</v>
      </c>
      <c r="C293" s="82">
        <v>35.950439133738499</v>
      </c>
      <c r="D293" s="82">
        <v>1.5825884305885201</v>
      </c>
      <c r="E293" s="82">
        <v>0.37898832092880103</v>
      </c>
      <c r="F293" s="82">
        <v>3.3000809902016003E-2</v>
      </c>
      <c r="G293" s="82">
        <v>-3.4243671107158001E-2</v>
      </c>
      <c r="H293" s="82">
        <v>37.344435753209993</v>
      </c>
      <c r="I293" s="82">
        <v>1.6464617927120209</v>
      </c>
      <c r="J293" s="82">
        <v>0.37898832092880103</v>
      </c>
      <c r="K293" s="82">
        <v>3.3000809902016003E-2</v>
      </c>
      <c r="L293" s="82">
        <v>-3.4243671107158001E-2</v>
      </c>
      <c r="M293" s="29">
        <v>17295.618283728701</v>
      </c>
      <c r="N293" s="29">
        <v>279.76078014637898</v>
      </c>
      <c r="O293" s="27" t="s">
        <v>1</v>
      </c>
      <c r="P293" s="27" t="s">
        <v>1</v>
      </c>
      <c r="Q293" s="29">
        <v>3466.1470996131402</v>
      </c>
      <c r="R293" s="29">
        <v>146.686313183583</v>
      </c>
      <c r="S293" s="80">
        <v>10.6326685235246</v>
      </c>
      <c r="T293" s="80">
        <v>2.4253494483384799</v>
      </c>
      <c r="U293" s="80">
        <v>252562.71624318699</v>
      </c>
      <c r="V293" s="80">
        <v>13682.827218643601</v>
      </c>
      <c r="W293" s="80">
        <v>0.26172365508023698</v>
      </c>
      <c r="X293" s="80">
        <v>3.8737511836174E-2</v>
      </c>
      <c r="Y293" s="80">
        <v>434.535338005131</v>
      </c>
      <c r="Z293" s="80">
        <v>25.764840990720501</v>
      </c>
      <c r="AA293" s="80">
        <v>2.6627031685356499</v>
      </c>
      <c r="AB293" s="80">
        <v>0.43757403147516399</v>
      </c>
      <c r="AC293" s="80">
        <v>0.34054843786723599</v>
      </c>
      <c r="AD293" s="80">
        <v>6.3190009690290996E-2</v>
      </c>
      <c r="AE293" s="80">
        <v>0.23512085901548499</v>
      </c>
      <c r="AF293" s="80">
        <v>4.9664399353238999E-2</v>
      </c>
      <c r="AG293" s="29">
        <v>0.36043039268326699</v>
      </c>
      <c r="AH293" s="29">
        <v>6.5792204557308998E-2</v>
      </c>
      <c r="AI293" s="29">
        <v>207.520637861051</v>
      </c>
      <c r="AJ293" s="29">
        <v>2.4261134364852799</v>
      </c>
      <c r="AK293" s="80">
        <v>42.574840896932301</v>
      </c>
      <c r="AL293" s="80">
        <v>0.42851651912167399</v>
      </c>
      <c r="AM293" s="80">
        <v>0.53370884273570096</v>
      </c>
      <c r="AN293" s="80">
        <v>2.2734836093384E-2</v>
      </c>
      <c r="AO293" s="80">
        <v>5.6954936089250001E-2</v>
      </c>
      <c r="AP293" s="80">
        <v>4.9729241282419996E-3</v>
      </c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D293" s="2"/>
    </row>
    <row r="294" spans="1:56" s="81" customFormat="1" ht="17.25" customHeight="1" x14ac:dyDescent="0.3">
      <c r="A294" s="79" t="s">
        <v>578</v>
      </c>
      <c r="B294" s="85"/>
      <c r="C294" s="82">
        <v>30.976831060281999</v>
      </c>
      <c r="D294" s="82">
        <v>1.7509685774049799</v>
      </c>
      <c r="E294" s="82">
        <v>1.0098384987331099</v>
      </c>
      <c r="F294" s="82">
        <v>7.7079023898801002E-2</v>
      </c>
      <c r="G294" s="82">
        <v>0.34571876051556899</v>
      </c>
      <c r="H294" s="82">
        <v>32.177973489150077</v>
      </c>
      <c r="I294" s="82">
        <v>1.8205465673914987</v>
      </c>
      <c r="J294" s="82">
        <v>1.0098384987331099</v>
      </c>
      <c r="K294" s="82">
        <v>7.7079023898801002E-2</v>
      </c>
      <c r="L294" s="82">
        <v>0.34571876051556899</v>
      </c>
      <c r="M294" s="29">
        <v>16984.295601811598</v>
      </c>
      <c r="N294" s="29">
        <v>298.36221254276597</v>
      </c>
      <c r="O294" s="27" t="s">
        <v>1</v>
      </c>
      <c r="P294" s="27" t="s">
        <v>1</v>
      </c>
      <c r="Q294" s="29">
        <v>3452.64470497196</v>
      </c>
      <c r="R294" s="29">
        <v>148.26489758981</v>
      </c>
      <c r="S294" s="80">
        <v>7.3032482684104503</v>
      </c>
      <c r="T294" s="80">
        <v>1.5553604315824801</v>
      </c>
      <c r="U294" s="80">
        <v>254036.26957193101</v>
      </c>
      <c r="V294" s="80">
        <v>13716.883441379799</v>
      </c>
      <c r="W294" s="80">
        <v>0.17420198736569101</v>
      </c>
      <c r="X294" s="80">
        <v>2.0314493188591999E-2</v>
      </c>
      <c r="Y294" s="80">
        <v>404.34914595130903</v>
      </c>
      <c r="Z294" s="80">
        <v>24.285105898474502</v>
      </c>
      <c r="AA294" s="80">
        <v>3.1774622494304299</v>
      </c>
      <c r="AB294" s="80">
        <v>0.39268647802599699</v>
      </c>
      <c r="AC294" s="80">
        <v>0.27423357460372499</v>
      </c>
      <c r="AD294" s="80">
        <v>4.3693856688087999E-2</v>
      </c>
      <c r="AE294" s="80">
        <v>0.16377347691438299</v>
      </c>
      <c r="AF294" s="80">
        <v>3.1448354300965001E-2</v>
      </c>
      <c r="AG294" s="29">
        <v>0.37540274180147798</v>
      </c>
      <c r="AH294" s="29">
        <v>5.1063789957947997E-2</v>
      </c>
      <c r="AI294" s="29">
        <v>73.486577692829698</v>
      </c>
      <c r="AJ294" s="29">
        <v>1.1085725062674201</v>
      </c>
      <c r="AK294" s="80">
        <v>12.685211986905401</v>
      </c>
      <c r="AL294" s="80">
        <v>0.18695210705293999</v>
      </c>
      <c r="AM294" s="80">
        <v>0.184482907782936</v>
      </c>
      <c r="AN294" s="80">
        <v>1.3180176668879001E-2</v>
      </c>
      <c r="AO294" s="80">
        <v>5.2435544980267999E-2</v>
      </c>
      <c r="AP294" s="80">
        <v>3.5860183394250001E-3</v>
      </c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D294" s="2"/>
    </row>
    <row r="295" spans="1:56" s="81" customFormat="1" ht="17.25" customHeight="1" x14ac:dyDescent="0.3">
      <c r="A295" s="79" t="s">
        <v>579</v>
      </c>
      <c r="B295" s="85"/>
      <c r="C295" s="82">
        <v>34.307675595900001</v>
      </c>
      <c r="D295" s="82">
        <v>1.5556587596935501</v>
      </c>
      <c r="E295" s="82">
        <v>1.0562936594272501</v>
      </c>
      <c r="F295" s="82">
        <v>6.1841140751047997E-2</v>
      </c>
      <c r="G295" s="82">
        <v>0.46039410754739402</v>
      </c>
      <c r="H295" s="82">
        <v>35.637973221047147</v>
      </c>
      <c r="I295" s="82">
        <v>1.6183036026644588</v>
      </c>
      <c r="J295" s="82">
        <v>1.0562936594272501</v>
      </c>
      <c r="K295" s="82">
        <v>6.1841140751047997E-2</v>
      </c>
      <c r="L295" s="82">
        <v>0.46039410754739402</v>
      </c>
      <c r="M295" s="29">
        <v>17072.705272233099</v>
      </c>
      <c r="N295" s="29">
        <v>305.732021608499</v>
      </c>
      <c r="O295" s="27" t="s">
        <v>1</v>
      </c>
      <c r="P295" s="27" t="s">
        <v>1</v>
      </c>
      <c r="Q295" s="29">
        <v>4227.58745247766</v>
      </c>
      <c r="R295" s="29">
        <v>133.234370458478</v>
      </c>
      <c r="S295" s="80">
        <v>10.637951713155401</v>
      </c>
      <c r="T295" s="80">
        <v>1.6765860160616901</v>
      </c>
      <c r="U295" s="80">
        <v>255344.69124554301</v>
      </c>
      <c r="V295" s="80">
        <v>13959.6650813818</v>
      </c>
      <c r="W295" s="80">
        <v>0.177284702496701</v>
      </c>
      <c r="X295" s="80">
        <v>2.1214335627697999E-2</v>
      </c>
      <c r="Y295" s="80">
        <v>547.277099106881</v>
      </c>
      <c r="Z295" s="80">
        <v>30.396576290546001</v>
      </c>
      <c r="AA295" s="80">
        <v>3.4543574373487802</v>
      </c>
      <c r="AB295" s="80">
        <v>0.39408537199750998</v>
      </c>
      <c r="AC295" s="80">
        <v>0.38306477884736401</v>
      </c>
      <c r="AD295" s="80">
        <v>5.8432185908939997E-2</v>
      </c>
      <c r="AE295" s="80">
        <v>0.269855188996589</v>
      </c>
      <c r="AF295" s="80">
        <v>3.4950959940154E-2</v>
      </c>
      <c r="AG295" s="29">
        <v>0.47506926876437899</v>
      </c>
      <c r="AH295" s="29">
        <v>5.3586896344554998E-2</v>
      </c>
      <c r="AI295" s="29">
        <v>94.240612901296402</v>
      </c>
      <c r="AJ295" s="29">
        <v>1.0672823912634599</v>
      </c>
      <c r="AK295" s="80">
        <v>16.1268583316314</v>
      </c>
      <c r="AL295" s="80">
        <v>0.167858595026706</v>
      </c>
      <c r="AM295" s="80">
        <v>0.21247318682864599</v>
      </c>
      <c r="AN295" s="80">
        <v>9.6835463899859996E-3</v>
      </c>
      <c r="AO295" s="80">
        <v>6.3083026882475995E-2</v>
      </c>
      <c r="AP295" s="80">
        <v>2.937410748953E-3</v>
      </c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D295" s="2"/>
    </row>
    <row r="296" spans="1:56" s="81" customFormat="1" ht="17.25" customHeight="1" x14ac:dyDescent="0.3">
      <c r="A296" s="79" t="s">
        <v>580</v>
      </c>
      <c r="B296" s="85"/>
      <c r="C296" s="82">
        <v>30.1756089853708</v>
      </c>
      <c r="D296" s="82">
        <v>1.3368968402397501</v>
      </c>
      <c r="E296" s="82">
        <v>1.4360897070235299</v>
      </c>
      <c r="F296" s="82">
        <v>7.7553395035906997E-2</v>
      </c>
      <c r="G296" s="82">
        <v>0.27310046945989302</v>
      </c>
      <c r="H296" s="82">
        <v>31.345683619497425</v>
      </c>
      <c r="I296" s="82">
        <v>1.3908271667963199</v>
      </c>
      <c r="J296" s="82">
        <v>1.4360897070235299</v>
      </c>
      <c r="K296" s="82">
        <v>7.7553395035906997E-2</v>
      </c>
      <c r="L296" s="82">
        <v>0.27310046945989302</v>
      </c>
      <c r="M296" s="29">
        <v>16595.877689168101</v>
      </c>
      <c r="N296" s="29">
        <v>268.34114696799497</v>
      </c>
      <c r="O296" s="27" t="s">
        <v>1</v>
      </c>
      <c r="P296" s="27" t="s">
        <v>1</v>
      </c>
      <c r="Q296" s="29">
        <v>4370.6329357993</v>
      </c>
      <c r="R296" s="29">
        <v>127.80531037704</v>
      </c>
      <c r="S296" s="80">
        <v>15.363152353419601</v>
      </c>
      <c r="T296" s="80">
        <v>2.1258710680252699</v>
      </c>
      <c r="U296" s="80">
        <v>251949.985378793</v>
      </c>
      <c r="V296" s="80">
        <v>13660.2928433774</v>
      </c>
      <c r="W296" s="80">
        <v>0.26965933106115703</v>
      </c>
      <c r="X296" s="80">
        <v>2.2675909086499999E-2</v>
      </c>
      <c r="Y296" s="80">
        <v>598.054353649723</v>
      </c>
      <c r="Z296" s="80">
        <v>32.271313409413899</v>
      </c>
      <c r="AA296" s="80">
        <v>4.5107664601242599</v>
      </c>
      <c r="AB296" s="80">
        <v>0.46406416141500101</v>
      </c>
      <c r="AC296" s="80">
        <v>0.48430241638730698</v>
      </c>
      <c r="AD296" s="80">
        <v>6.2650981914270001E-2</v>
      </c>
      <c r="AE296" s="80">
        <v>0.405607855938523</v>
      </c>
      <c r="AF296" s="80">
        <v>4.4241306216093998E-2</v>
      </c>
      <c r="AG296" s="29">
        <v>0.62797564333071498</v>
      </c>
      <c r="AH296" s="29">
        <v>6.2055412286135002E-2</v>
      </c>
      <c r="AI296" s="29">
        <v>93.747349926066306</v>
      </c>
      <c r="AJ296" s="29">
        <v>1.2405592709484601</v>
      </c>
      <c r="AK296" s="80">
        <v>15.820189345275701</v>
      </c>
      <c r="AL296" s="80">
        <v>0.23115586612599001</v>
      </c>
      <c r="AM296" s="80">
        <v>0.23690333249787299</v>
      </c>
      <c r="AN296" s="80">
        <v>1.2068140503029999E-2</v>
      </c>
      <c r="AO296" s="80">
        <v>9.6054200186049002E-2</v>
      </c>
      <c r="AP296" s="80">
        <v>4.9683340959829998E-3</v>
      </c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D296" s="2"/>
    </row>
    <row r="297" spans="1:56" s="81" customFormat="1" ht="17.25" customHeight="1" x14ac:dyDescent="0.3">
      <c r="A297" s="79" t="s">
        <v>581</v>
      </c>
      <c r="B297" s="85"/>
      <c r="C297" s="82">
        <v>31.926431333418599</v>
      </c>
      <c r="D297" s="82">
        <v>1.3930848650969201</v>
      </c>
      <c r="E297" s="82">
        <v>1.0256735208621399</v>
      </c>
      <c r="F297" s="82">
        <v>5.8117641558867998E-2</v>
      </c>
      <c r="G297" s="82">
        <v>0.46139054077033897</v>
      </c>
      <c r="H297" s="82">
        <v>33.164394997367481</v>
      </c>
      <c r="I297" s="82">
        <v>1.4493491691096236</v>
      </c>
      <c r="J297" s="82">
        <v>1.0256735208621399</v>
      </c>
      <c r="K297" s="82">
        <v>5.8117641558867998E-2</v>
      </c>
      <c r="L297" s="82">
        <v>0.46139054077033897</v>
      </c>
      <c r="M297" s="29">
        <v>16804.149006150801</v>
      </c>
      <c r="N297" s="29">
        <v>259.82752309</v>
      </c>
      <c r="O297" s="27" t="s">
        <v>1</v>
      </c>
      <c r="P297" s="27" t="s">
        <v>1</v>
      </c>
      <c r="Q297" s="29">
        <v>3516.9098514881298</v>
      </c>
      <c r="R297" s="29">
        <v>128.32117166638099</v>
      </c>
      <c r="S297" s="80">
        <v>12.7372715132114</v>
      </c>
      <c r="T297" s="80">
        <v>1.94916200679916</v>
      </c>
      <c r="U297" s="80">
        <v>254026.468919242</v>
      </c>
      <c r="V297" s="80">
        <v>13705.9496471942</v>
      </c>
      <c r="W297" s="80">
        <v>0.21170567944573801</v>
      </c>
      <c r="X297" s="80">
        <v>2.0477387702806001E-2</v>
      </c>
      <c r="Y297" s="80">
        <v>453.756217130717</v>
      </c>
      <c r="Z297" s="80">
        <v>25.072159360389499</v>
      </c>
      <c r="AA297" s="80">
        <v>3.7474467341062301</v>
      </c>
      <c r="AB297" s="80">
        <v>0.375414005307736</v>
      </c>
      <c r="AC297" s="80">
        <v>0.46693807524973402</v>
      </c>
      <c r="AD297" s="80">
        <v>5.9434066807141001E-2</v>
      </c>
      <c r="AE297" s="80">
        <v>0.27892373639900903</v>
      </c>
      <c r="AF297" s="80">
        <v>3.7556369096400997E-2</v>
      </c>
      <c r="AG297" s="29">
        <v>0.31785153946695899</v>
      </c>
      <c r="AH297" s="29">
        <v>4.2662177580172003E-2</v>
      </c>
      <c r="AI297" s="29">
        <v>100.95731990924</v>
      </c>
      <c r="AJ297" s="29">
        <v>1.1393771542214099</v>
      </c>
      <c r="AK297" s="80">
        <v>18.1458610905756</v>
      </c>
      <c r="AL297" s="80">
        <v>0.234408627898164</v>
      </c>
      <c r="AM297" s="80">
        <v>0.25722115109411497</v>
      </c>
      <c r="AN297" s="80">
        <v>1.1512043641478001E-2</v>
      </c>
      <c r="AO297" s="80">
        <v>7.3970054956511003E-2</v>
      </c>
      <c r="AP297" s="80">
        <v>3.044217454618E-3</v>
      </c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D297" s="2"/>
    </row>
    <row r="298" spans="1:56" s="81" customFormat="1" ht="17.25" customHeight="1" x14ac:dyDescent="0.3">
      <c r="A298" s="79" t="s">
        <v>582</v>
      </c>
      <c r="B298" s="85"/>
      <c r="C298" s="82">
        <v>30.5135158935398</v>
      </c>
      <c r="D298" s="82">
        <v>3.07193655170957</v>
      </c>
      <c r="E298" s="82">
        <v>1.58690355159068</v>
      </c>
      <c r="F298" s="82">
        <v>0.21328994019125699</v>
      </c>
      <c r="G298" s="82">
        <v>0.67115285888523801</v>
      </c>
      <c r="H298" s="82">
        <v>31.696693040432162</v>
      </c>
      <c r="I298" s="82">
        <v>3.1919837235220312</v>
      </c>
      <c r="J298" s="82">
        <v>1.58690355159068</v>
      </c>
      <c r="K298" s="82">
        <v>0.21328994019125699</v>
      </c>
      <c r="L298" s="82">
        <v>0.67115285888523801</v>
      </c>
      <c r="M298" s="29">
        <v>17355.988847603901</v>
      </c>
      <c r="N298" s="29">
        <v>283.03085488661702</v>
      </c>
      <c r="O298" s="27" t="s">
        <v>1</v>
      </c>
      <c r="P298" s="27" t="s">
        <v>1</v>
      </c>
      <c r="Q298" s="29">
        <v>4488.8661740594098</v>
      </c>
      <c r="R298" s="29">
        <v>168.66093161278201</v>
      </c>
      <c r="S298" s="80">
        <v>8.3246592361306195</v>
      </c>
      <c r="T298" s="80">
        <v>2.1349431277151401</v>
      </c>
      <c r="U298" s="80">
        <v>250181.85498882501</v>
      </c>
      <c r="V298" s="80">
        <v>13560.631180407299</v>
      </c>
      <c r="W298" s="80">
        <v>0.10436740854658</v>
      </c>
      <c r="X298" s="80">
        <v>2.0391908871868002E-2</v>
      </c>
      <c r="Y298" s="80">
        <v>422.23526276782502</v>
      </c>
      <c r="Z298" s="80">
        <v>25.140635377359299</v>
      </c>
      <c r="AA298" s="80">
        <v>2.9773627187062401</v>
      </c>
      <c r="AB298" s="80">
        <v>0.46366396791206599</v>
      </c>
      <c r="AC298" s="80">
        <v>0.136629594205608</v>
      </c>
      <c r="AD298" s="80">
        <v>3.9962691326361002E-2</v>
      </c>
      <c r="AE298" s="80">
        <v>0.11915409959250201</v>
      </c>
      <c r="AF298" s="80">
        <v>3.4835650253449001E-2</v>
      </c>
      <c r="AG298" s="29">
        <v>0.50635417885178902</v>
      </c>
      <c r="AH298" s="29">
        <v>7.6964454072459998E-2</v>
      </c>
      <c r="AI298" s="29">
        <v>46.865771130186801</v>
      </c>
      <c r="AJ298" s="29">
        <v>0.61504032759364802</v>
      </c>
      <c r="AK298" s="80">
        <v>6.64399548561257</v>
      </c>
      <c r="AL298" s="80">
        <v>7.5919705972137E-2</v>
      </c>
      <c r="AM298" s="80">
        <v>9.7966906442750995E-2</v>
      </c>
      <c r="AN298" s="80">
        <v>9.7420671884659998E-3</v>
      </c>
      <c r="AO298" s="80">
        <v>4.3575838780396003E-2</v>
      </c>
      <c r="AP298" s="80">
        <v>3.8463249246209999E-3</v>
      </c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D298" s="2"/>
    </row>
    <row r="299" spans="1:56" s="81" customFormat="1" ht="17.25" customHeight="1" x14ac:dyDescent="0.3">
      <c r="A299" s="79" t="s">
        <v>583</v>
      </c>
      <c r="B299" s="85"/>
      <c r="C299" s="82">
        <v>33.322506833985102</v>
      </c>
      <c r="D299" s="82">
        <v>1.85708197860047</v>
      </c>
      <c r="E299" s="82">
        <v>0.94573277170636005</v>
      </c>
      <c r="F299" s="82">
        <v>6.8458644018453002E-2</v>
      </c>
      <c r="G299" s="82">
        <v>0.218998554615223</v>
      </c>
      <c r="H299" s="82">
        <v>34.614604037751874</v>
      </c>
      <c r="I299" s="82">
        <v>1.9309278258662423</v>
      </c>
      <c r="J299" s="82">
        <v>0.94573277170636005</v>
      </c>
      <c r="K299" s="82">
        <v>6.8458644018453002E-2</v>
      </c>
      <c r="L299" s="82">
        <v>0.218998554615223</v>
      </c>
      <c r="M299" s="29">
        <v>17308.849913572401</v>
      </c>
      <c r="N299" s="29">
        <v>267.63126171601499</v>
      </c>
      <c r="O299" s="27" t="s">
        <v>1</v>
      </c>
      <c r="P299" s="27" t="s">
        <v>1</v>
      </c>
      <c r="Q299" s="29">
        <v>4193.4802537392698</v>
      </c>
      <c r="R299" s="29">
        <v>132.11686728659899</v>
      </c>
      <c r="S299" s="80">
        <v>10.574349850476199</v>
      </c>
      <c r="T299" s="80">
        <v>1.7523906433596901</v>
      </c>
      <c r="U299" s="80">
        <v>252723.82579786301</v>
      </c>
      <c r="V299" s="80">
        <v>13635.6657862018</v>
      </c>
      <c r="W299" s="80">
        <v>8.8766082075092997E-2</v>
      </c>
      <c r="X299" s="80">
        <v>1.3200527536160999E-2</v>
      </c>
      <c r="Y299" s="80">
        <v>456.34925238092598</v>
      </c>
      <c r="Z299" s="80">
        <v>24.872061070424699</v>
      </c>
      <c r="AA299" s="80">
        <v>2.8891657206057499</v>
      </c>
      <c r="AB299" s="80">
        <v>0.32574611418983301</v>
      </c>
      <c r="AC299" s="80">
        <v>0.150341991774607</v>
      </c>
      <c r="AD299" s="80">
        <v>2.9454585485595E-2</v>
      </c>
      <c r="AE299" s="80">
        <v>0.119859171842967</v>
      </c>
      <c r="AF299" s="80">
        <v>2.4529920617048999E-2</v>
      </c>
      <c r="AG299" s="29">
        <v>0.39803071824619901</v>
      </c>
      <c r="AH299" s="29">
        <v>4.7705843859709003E-2</v>
      </c>
      <c r="AI299" s="29">
        <v>70.9570225435601</v>
      </c>
      <c r="AJ299" s="29">
        <v>0.70921020413008795</v>
      </c>
      <c r="AK299" s="80">
        <v>11.8570434384796</v>
      </c>
      <c r="AL299" s="80">
        <v>0.11171695700015299</v>
      </c>
      <c r="AM299" s="80">
        <v>0.16090446534293901</v>
      </c>
      <c r="AN299" s="80">
        <v>1.0670864006491001E-2</v>
      </c>
      <c r="AO299" s="80">
        <v>4.2972350853961998E-2</v>
      </c>
      <c r="AP299" s="80">
        <v>2.057858015541E-3</v>
      </c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D299" s="2"/>
    </row>
    <row r="300" spans="1:56" s="81" customFormat="1" ht="17.25" customHeight="1" x14ac:dyDescent="0.3">
      <c r="A300" s="79" t="s">
        <v>584</v>
      </c>
      <c r="B300" s="85"/>
      <c r="C300" s="82">
        <v>36.401685944517503</v>
      </c>
      <c r="D300" s="82">
        <v>1.49609177887541</v>
      </c>
      <c r="E300" s="82">
        <v>0.64937710283882899</v>
      </c>
      <c r="F300" s="82">
        <v>4.354379585926E-2</v>
      </c>
      <c r="G300" s="82">
        <v>0.34799214847932203</v>
      </c>
      <c r="H300" s="82">
        <v>37.813179889304919</v>
      </c>
      <c r="I300" s="82">
        <v>1.5568228765984777</v>
      </c>
      <c r="J300" s="82">
        <v>0.64937710283882899</v>
      </c>
      <c r="K300" s="82">
        <v>4.354379585926E-2</v>
      </c>
      <c r="L300" s="82">
        <v>0.34799214847932203</v>
      </c>
      <c r="M300" s="29">
        <v>16927.851254045101</v>
      </c>
      <c r="N300" s="29">
        <v>261.74022028515498</v>
      </c>
      <c r="O300" s="27" t="s">
        <v>1</v>
      </c>
      <c r="P300" s="27" t="s">
        <v>1</v>
      </c>
      <c r="Q300" s="29">
        <v>3220.9131289987599</v>
      </c>
      <c r="R300" s="29">
        <v>109.23504623777001</v>
      </c>
      <c r="S300" s="80">
        <v>9.6158760600019306</v>
      </c>
      <c r="T300" s="80">
        <v>1.6674743576172499</v>
      </c>
      <c r="U300" s="80">
        <v>254733.160034781</v>
      </c>
      <c r="V300" s="80">
        <v>13744.079031454399</v>
      </c>
      <c r="W300" s="80">
        <v>0.17108284140732899</v>
      </c>
      <c r="X300" s="80">
        <v>1.8744332166236E-2</v>
      </c>
      <c r="Y300" s="80">
        <v>362.25530776221399</v>
      </c>
      <c r="Z300" s="80">
        <v>20.398798281306501</v>
      </c>
      <c r="AA300" s="80">
        <v>2.8906302365393199</v>
      </c>
      <c r="AB300" s="80">
        <v>0.32681911676335401</v>
      </c>
      <c r="AC300" s="80">
        <v>0.31460116106372898</v>
      </c>
      <c r="AD300" s="80">
        <v>4.2861380897129001E-2</v>
      </c>
      <c r="AE300" s="80">
        <v>0.237905613668106</v>
      </c>
      <c r="AF300" s="80">
        <v>3.4708823865254E-2</v>
      </c>
      <c r="AG300" s="29">
        <v>0.27453301782425998</v>
      </c>
      <c r="AH300" s="29">
        <v>3.9652739996401003E-2</v>
      </c>
      <c r="AI300" s="29">
        <v>125.54225360882801</v>
      </c>
      <c r="AJ300" s="29">
        <v>1.2288022895327599</v>
      </c>
      <c r="AK300" s="80">
        <v>23.401683973934801</v>
      </c>
      <c r="AL300" s="80">
        <v>0.20346050634791399</v>
      </c>
      <c r="AM300" s="80">
        <v>0.290518650079583</v>
      </c>
      <c r="AN300" s="80">
        <v>1.2161943063979001E-2</v>
      </c>
      <c r="AO300" s="80">
        <v>5.2981159073027001E-2</v>
      </c>
      <c r="AP300" s="80">
        <v>3.1168799620140001E-3</v>
      </c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D300" s="2"/>
    </row>
    <row r="301" spans="1:56" s="81" customFormat="1" ht="17.25" customHeight="1" x14ac:dyDescent="0.3">
      <c r="A301" s="79" t="s">
        <v>585</v>
      </c>
      <c r="B301" s="85"/>
      <c r="C301" s="82">
        <v>30.133065086557501</v>
      </c>
      <c r="D301" s="82">
        <v>1.3977442808553799</v>
      </c>
      <c r="E301" s="82">
        <v>1.1518944776565001</v>
      </c>
      <c r="F301" s="82">
        <v>6.7857716579971999E-2</v>
      </c>
      <c r="G301" s="82">
        <v>0.295723294202072</v>
      </c>
      <c r="H301" s="82">
        <v>31.301490059301567</v>
      </c>
      <c r="I301" s="82">
        <v>1.4539374457671244</v>
      </c>
      <c r="J301" s="82">
        <v>1.1518944776565001</v>
      </c>
      <c r="K301" s="82">
        <v>6.7857716579971999E-2</v>
      </c>
      <c r="L301" s="82">
        <v>0.295723294202072</v>
      </c>
      <c r="M301" s="29">
        <v>16921.682907961502</v>
      </c>
      <c r="N301" s="29">
        <v>261.64484466786701</v>
      </c>
      <c r="O301" s="27" t="s">
        <v>1</v>
      </c>
      <c r="P301" s="27" t="s">
        <v>1</v>
      </c>
      <c r="Q301" s="29">
        <v>3746.5496063134601</v>
      </c>
      <c r="R301" s="29">
        <v>130.108770634704</v>
      </c>
      <c r="S301" s="80">
        <v>11.9037890463484</v>
      </c>
      <c r="T301" s="80">
        <v>1.89865290403797</v>
      </c>
      <c r="U301" s="80">
        <v>252407.69184774999</v>
      </c>
      <c r="V301" s="80">
        <v>13618.6088392607</v>
      </c>
      <c r="W301" s="80">
        <v>0.21214711462819499</v>
      </c>
      <c r="X301" s="80">
        <v>2.4575580277208998E-2</v>
      </c>
      <c r="Y301" s="80">
        <v>478.36043831612398</v>
      </c>
      <c r="Z301" s="80">
        <v>26.269731755490799</v>
      </c>
      <c r="AA301" s="80">
        <v>3.5089288701523502</v>
      </c>
      <c r="AB301" s="80">
        <v>0.36619658868948202</v>
      </c>
      <c r="AC301" s="80">
        <v>0.47073663490193202</v>
      </c>
      <c r="AD301" s="80">
        <v>5.3036621303047003E-2</v>
      </c>
      <c r="AE301" s="80">
        <v>0.277922162434385</v>
      </c>
      <c r="AF301" s="80">
        <v>3.7940539364199E-2</v>
      </c>
      <c r="AG301" s="29">
        <v>0.441017013459435</v>
      </c>
      <c r="AH301" s="29">
        <v>5.0944589641958998E-2</v>
      </c>
      <c r="AI301" s="29">
        <v>90.981517243834503</v>
      </c>
      <c r="AJ301" s="29">
        <v>0.76678434695294895</v>
      </c>
      <c r="AK301" s="80">
        <v>15.4996892004747</v>
      </c>
      <c r="AL301" s="80">
        <v>0.12901084688568601</v>
      </c>
      <c r="AM301" s="80">
        <v>0.23255508944058001</v>
      </c>
      <c r="AN301" s="80">
        <v>1.0785226675033E-2</v>
      </c>
      <c r="AO301" s="80">
        <v>7.5216217355925999E-2</v>
      </c>
      <c r="AP301" s="80">
        <v>3.414032150161E-3</v>
      </c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D301" s="2"/>
    </row>
    <row r="302" spans="1:56" s="81" customFormat="1" ht="17.25" customHeight="1" x14ac:dyDescent="0.3">
      <c r="A302" s="79" t="s">
        <v>586</v>
      </c>
      <c r="B302" s="85"/>
      <c r="C302" s="82">
        <v>43.357304318323202</v>
      </c>
      <c r="D302" s="82">
        <v>1.6145787125155799</v>
      </c>
      <c r="E302" s="82">
        <v>0.40728541497757798</v>
      </c>
      <c r="F302" s="82">
        <v>3.0669086157058999E-2</v>
      </c>
      <c r="G302" s="82">
        <v>2.514195510363E-3</v>
      </c>
      <c r="H302" s="82">
        <v>45.038505914339815</v>
      </c>
      <c r="I302" s="82">
        <v>1.6807589289428386</v>
      </c>
      <c r="J302" s="82">
        <v>0.40728541497757798</v>
      </c>
      <c r="K302" s="82">
        <v>3.0669086157058999E-2</v>
      </c>
      <c r="L302" s="82">
        <v>2.514195510363E-3</v>
      </c>
      <c r="M302" s="29">
        <v>19348.0019653903</v>
      </c>
      <c r="N302" s="29">
        <v>331.90567376341102</v>
      </c>
      <c r="O302" s="27" t="s">
        <v>1</v>
      </c>
      <c r="P302" s="27" t="s">
        <v>1</v>
      </c>
      <c r="Q302" s="29">
        <v>5526.5390728029497</v>
      </c>
      <c r="R302" s="29">
        <v>188.73001176099999</v>
      </c>
      <c r="S302" s="80">
        <v>19.6449655444064</v>
      </c>
      <c r="T302" s="80">
        <v>2.99991460217647</v>
      </c>
      <c r="U302" s="80">
        <v>245315.521399074</v>
      </c>
      <c r="V302" s="80">
        <v>13314.8164488413</v>
      </c>
      <c r="W302" s="80">
        <v>1.6714671520799999E-3</v>
      </c>
      <c r="X302" s="80">
        <v>2.238290499743E-3</v>
      </c>
      <c r="Y302" s="80">
        <v>802.229521185522</v>
      </c>
      <c r="Z302" s="80">
        <v>45.461612378032797</v>
      </c>
      <c r="AA302" s="80">
        <v>3.2374927456730598</v>
      </c>
      <c r="AB302" s="80">
        <v>0.42268249942449798</v>
      </c>
      <c r="AC302" s="80">
        <v>4.066915342441E-3</v>
      </c>
      <c r="AD302" s="80">
        <v>5.99023881216E-3</v>
      </c>
      <c r="AE302" s="80">
        <v>3.5830798417003998E-2</v>
      </c>
      <c r="AF302" s="80">
        <v>1.6570794748771999E-2</v>
      </c>
      <c r="AG302" s="29">
        <v>0.45640336521747199</v>
      </c>
      <c r="AH302" s="29">
        <v>6.9352950374027E-2</v>
      </c>
      <c r="AI302" s="29">
        <v>276.74933343358703</v>
      </c>
      <c r="AJ302" s="29">
        <v>2.2999925302448001</v>
      </c>
      <c r="AK302" s="80">
        <v>51.5769375559195</v>
      </c>
      <c r="AL302" s="80">
        <v>0.42430345189908503</v>
      </c>
      <c r="AM302" s="80">
        <v>0.53490203024662097</v>
      </c>
      <c r="AN302" s="80">
        <v>2.2113652713717999E-2</v>
      </c>
      <c r="AO302" s="80">
        <v>6.1770742671064999E-2</v>
      </c>
      <c r="AP302" s="80">
        <v>5.3090819158539996E-3</v>
      </c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D302" s="2"/>
    </row>
    <row r="303" spans="1:56" s="81" customFormat="1" ht="17.25" customHeight="1" x14ac:dyDescent="0.3">
      <c r="A303" s="79" t="s">
        <v>587</v>
      </c>
      <c r="B303" s="85"/>
      <c r="C303" s="82">
        <v>32.785203116658899</v>
      </c>
      <c r="D303" s="82">
        <v>1.1693097857004</v>
      </c>
      <c r="E303" s="82">
        <v>0.842838751378016</v>
      </c>
      <c r="F303" s="82">
        <v>5.0961553385754997E-2</v>
      </c>
      <c r="G303" s="82">
        <v>0.13476795417863599</v>
      </c>
      <c r="H303" s="82">
        <v>34.056466094651796</v>
      </c>
      <c r="I303" s="82">
        <v>1.2174719097872602</v>
      </c>
      <c r="J303" s="82">
        <v>0.842838751378016</v>
      </c>
      <c r="K303" s="82">
        <v>5.0961553385754997E-2</v>
      </c>
      <c r="L303" s="82">
        <v>0.13476795417863599</v>
      </c>
      <c r="M303" s="29">
        <v>16460.7546963395</v>
      </c>
      <c r="N303" s="29">
        <v>254.517924077945</v>
      </c>
      <c r="O303" s="27" t="s">
        <v>1</v>
      </c>
      <c r="P303" s="27" t="s">
        <v>1</v>
      </c>
      <c r="Q303" s="29">
        <v>3964.94174780404</v>
      </c>
      <c r="R303" s="29">
        <v>140.177104407656</v>
      </c>
      <c r="S303" s="80">
        <v>13.5346067900095</v>
      </c>
      <c r="T303" s="80">
        <v>2.0490296828174799</v>
      </c>
      <c r="U303" s="80">
        <v>251380.460937881</v>
      </c>
      <c r="V303" s="80">
        <v>13563.184791575401</v>
      </c>
      <c r="W303" s="80">
        <v>0.296000570694048</v>
      </c>
      <c r="X303" s="80">
        <v>2.4562229394708E-2</v>
      </c>
      <c r="Y303" s="80">
        <v>514.19021842529901</v>
      </c>
      <c r="Z303" s="80">
        <v>27.989648147378801</v>
      </c>
      <c r="AA303" s="80">
        <v>4.4162803238497501</v>
      </c>
      <c r="AB303" s="80">
        <v>0.49664135583451902</v>
      </c>
      <c r="AC303" s="80">
        <v>0.44914429588194299</v>
      </c>
      <c r="AD303" s="80">
        <v>5.1994195845565E-2</v>
      </c>
      <c r="AE303" s="80">
        <v>0.358042983867144</v>
      </c>
      <c r="AF303" s="80">
        <v>4.3260793863552999E-2</v>
      </c>
      <c r="AG303" s="29">
        <v>0.50977132372650402</v>
      </c>
      <c r="AH303" s="29">
        <v>5.5035269328015002E-2</v>
      </c>
      <c r="AI303" s="29">
        <v>156.79880909840099</v>
      </c>
      <c r="AJ303" s="29">
        <v>1.16014005176468</v>
      </c>
      <c r="AK303" s="80">
        <v>28.914448400444702</v>
      </c>
      <c r="AL303" s="80">
        <v>0.205545505360512</v>
      </c>
      <c r="AM303" s="80">
        <v>0.398628922982731</v>
      </c>
      <c r="AN303" s="80">
        <v>1.4228702992214E-2</v>
      </c>
      <c r="AO303" s="80">
        <v>9.4559278552835996E-2</v>
      </c>
      <c r="AP303" s="80">
        <v>5.1654866776219997E-3</v>
      </c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D303" s="2"/>
    </row>
    <row r="304" spans="1:56" s="81" customFormat="1" ht="17.25" customHeight="1" x14ac:dyDescent="0.3">
      <c r="A304" s="79" t="s">
        <v>588</v>
      </c>
      <c r="B304" s="85" t="s">
        <v>291</v>
      </c>
      <c r="C304" s="82">
        <v>8.8389356639403101</v>
      </c>
      <c r="D304" s="82">
        <v>0.98806373390948898</v>
      </c>
      <c r="E304" s="82">
        <v>2.8337929397641202</v>
      </c>
      <c r="F304" s="82">
        <v>0.15560368962850399</v>
      </c>
      <c r="G304" s="82">
        <v>-0.82842360437972196</v>
      </c>
      <c r="H304" s="82">
        <v>9.1816699039706489</v>
      </c>
      <c r="I304" s="82">
        <v>1.0266193654221645</v>
      </c>
      <c r="J304" s="82">
        <v>2.8337929397641202</v>
      </c>
      <c r="K304" s="82">
        <v>0.15560368962850399</v>
      </c>
      <c r="L304" s="82">
        <v>-0.82842360437972196</v>
      </c>
      <c r="M304" s="29">
        <v>18168.166817538</v>
      </c>
      <c r="N304" s="29">
        <v>354.62363934195503</v>
      </c>
      <c r="O304" s="27" t="s">
        <v>1</v>
      </c>
      <c r="P304" s="27" t="s">
        <v>1</v>
      </c>
      <c r="Q304" s="29">
        <v>9423.5207747820896</v>
      </c>
      <c r="R304" s="29">
        <v>855.63511836356304</v>
      </c>
      <c r="S304" s="80">
        <v>80.477778780005195</v>
      </c>
      <c r="T304" s="80">
        <v>15.485341194548999</v>
      </c>
      <c r="U304" s="80">
        <v>247394.35447368701</v>
      </c>
      <c r="V304" s="80">
        <v>14003.889824661999</v>
      </c>
      <c r="W304" s="80">
        <v>0.31361555381184703</v>
      </c>
      <c r="X304" s="80">
        <v>2.2455658191453998E-2</v>
      </c>
      <c r="Y304" s="80">
        <v>821.53037634248801</v>
      </c>
      <c r="Z304" s="80">
        <v>65.040140729554196</v>
      </c>
      <c r="AA304" s="80">
        <v>26.449645793484301</v>
      </c>
      <c r="AB304" s="80">
        <v>7.5594339374143296</v>
      </c>
      <c r="AC304" s="80">
        <v>11.0956218147715</v>
      </c>
      <c r="AD304" s="80">
        <v>0.26446169094100802</v>
      </c>
      <c r="AE304" s="80">
        <v>8.3350220716143895</v>
      </c>
      <c r="AF304" s="80">
        <v>0.200675548259096</v>
      </c>
      <c r="AG304" s="29">
        <v>6.3147842075471701</v>
      </c>
      <c r="AH304" s="29">
        <v>1.8238971195799201</v>
      </c>
      <c r="AI304" s="29">
        <v>113.90926493910899</v>
      </c>
      <c r="AJ304" s="29">
        <v>2.59158344525994</v>
      </c>
      <c r="AK304" s="80">
        <v>18.820105018925201</v>
      </c>
      <c r="AL304" s="80">
        <v>0.33055259528999198</v>
      </c>
      <c r="AM304" s="80">
        <v>0.93146978306482298</v>
      </c>
      <c r="AN304" s="80">
        <v>0.22374015513759399</v>
      </c>
      <c r="AO304" s="80">
        <v>0.73094059685644697</v>
      </c>
      <c r="AP304" s="80">
        <v>0.20602171432213601</v>
      </c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D304" s="2"/>
    </row>
    <row r="305" spans="1:56" s="81" customFormat="1" ht="17.25" customHeight="1" x14ac:dyDescent="0.3">
      <c r="A305" s="79" t="s">
        <v>589</v>
      </c>
      <c r="B305" s="85" t="s">
        <v>289</v>
      </c>
      <c r="C305" s="82">
        <v>9.4455949296172204</v>
      </c>
      <c r="D305" s="82">
        <v>1.5604413135030899</v>
      </c>
      <c r="E305" s="82">
        <v>2.86432312374912</v>
      </c>
      <c r="F305" s="82">
        <v>0.18110548767340601</v>
      </c>
      <c r="G305" s="82">
        <v>-0.83775468643232098</v>
      </c>
      <c r="H305" s="82">
        <v>9.8118526921942149</v>
      </c>
      <c r="I305" s="82">
        <v>1.6211239135454985</v>
      </c>
      <c r="J305" s="82">
        <v>2.86432312374912</v>
      </c>
      <c r="K305" s="82">
        <v>0.18110548767340601</v>
      </c>
      <c r="L305" s="82">
        <v>-0.83775468643232098</v>
      </c>
      <c r="M305" s="29">
        <v>18433.6881645266</v>
      </c>
      <c r="N305" s="29">
        <v>336.682192882143</v>
      </c>
      <c r="O305" s="27" t="s">
        <v>1</v>
      </c>
      <c r="P305" s="27" t="s">
        <v>1</v>
      </c>
      <c r="Q305" s="29">
        <v>5297.48294017838</v>
      </c>
      <c r="R305" s="29">
        <v>180.70608420595201</v>
      </c>
      <c r="S305" s="80">
        <v>41.253568139586697</v>
      </c>
      <c r="T305" s="80">
        <v>6.2467467425593703</v>
      </c>
      <c r="U305" s="80">
        <v>244960.97061550099</v>
      </c>
      <c r="V305" s="80">
        <v>13496.119443044099</v>
      </c>
      <c r="W305" s="80">
        <v>2.2843597239210001E-3</v>
      </c>
      <c r="X305" s="80">
        <v>2.475176895792E-3</v>
      </c>
      <c r="Y305" s="80">
        <v>608.99750359935297</v>
      </c>
      <c r="Z305" s="80">
        <v>34.261570908016303</v>
      </c>
      <c r="AA305" s="80">
        <v>19.646009086560198</v>
      </c>
      <c r="AB305" s="80">
        <v>4.02403505653277</v>
      </c>
      <c r="AC305" s="80">
        <v>3.5301531960100002E-3</v>
      </c>
      <c r="AD305" s="80">
        <v>5.2160911904460001E-3</v>
      </c>
      <c r="AE305" s="80">
        <v>4.6695907878903001E-2</v>
      </c>
      <c r="AF305" s="80">
        <v>1.7725401023286E-2</v>
      </c>
      <c r="AG305" s="29">
        <v>0.56170190502863504</v>
      </c>
      <c r="AH305" s="29">
        <v>6.6077532203816E-2</v>
      </c>
      <c r="AI305" s="29">
        <v>81.935972589213605</v>
      </c>
      <c r="AJ305" s="29">
        <v>1.03324136214309</v>
      </c>
      <c r="AK305" s="80">
        <v>13.1475005503756</v>
      </c>
      <c r="AL305" s="80">
        <v>0.152958054966923</v>
      </c>
      <c r="AM305" s="80">
        <v>0.63291929681484604</v>
      </c>
      <c r="AN305" s="80">
        <v>0.101677985916285</v>
      </c>
      <c r="AO305" s="80">
        <v>0.50793049386162803</v>
      </c>
      <c r="AP305" s="80">
        <v>0.100554689739624</v>
      </c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D305" s="2"/>
    </row>
    <row r="306" spans="1:56" s="81" customFormat="1" ht="17.25" customHeight="1" x14ac:dyDescent="0.3">
      <c r="A306" s="79" t="s">
        <v>590</v>
      </c>
      <c r="B306" s="85" t="s">
        <v>289</v>
      </c>
      <c r="C306" s="82">
        <v>14.854293829622</v>
      </c>
      <c r="D306" s="82">
        <v>1.46160683383432</v>
      </c>
      <c r="E306" s="82">
        <v>2.4692122825139</v>
      </c>
      <c r="F306" s="82">
        <v>0.17981197485117001</v>
      </c>
      <c r="G306" s="82">
        <v>-0.64508071137925604</v>
      </c>
      <c r="H306" s="82">
        <v>15.430276651586935</v>
      </c>
      <c r="I306" s="82">
        <v>1.5187452279213927</v>
      </c>
      <c r="J306" s="82">
        <v>2.4692122825139</v>
      </c>
      <c r="K306" s="82">
        <v>0.17981197485117001</v>
      </c>
      <c r="L306" s="82">
        <v>-0.64508071137925604</v>
      </c>
      <c r="M306" s="29">
        <v>18879.652998510701</v>
      </c>
      <c r="N306" s="29">
        <v>358.998700687498</v>
      </c>
      <c r="O306" s="27" t="s">
        <v>1</v>
      </c>
      <c r="P306" s="27" t="s">
        <v>1</v>
      </c>
      <c r="Q306" s="29">
        <v>5457.5362378895397</v>
      </c>
      <c r="R306" s="29">
        <v>142.94485084655901</v>
      </c>
      <c r="S306" s="80">
        <v>39.312609260621201</v>
      </c>
      <c r="T306" s="80">
        <v>5.2761979288777301</v>
      </c>
      <c r="U306" s="80">
        <v>245330.990155254</v>
      </c>
      <c r="V306" s="80">
        <v>13344.735923779799</v>
      </c>
      <c r="W306" s="80">
        <v>1.059870886328E-2</v>
      </c>
      <c r="X306" s="80">
        <v>4.3648279651050002E-3</v>
      </c>
      <c r="Y306" s="80">
        <v>660.45170218233204</v>
      </c>
      <c r="Z306" s="80">
        <v>35.0928555981233</v>
      </c>
      <c r="AA306" s="80">
        <v>13.7682906161939</v>
      </c>
      <c r="AB306" s="80">
        <v>2.7430106392309801</v>
      </c>
      <c r="AC306" s="80">
        <v>4.5884008793176001E-2</v>
      </c>
      <c r="AD306" s="80">
        <v>1.5575891070924001E-2</v>
      </c>
      <c r="AE306" s="80">
        <v>6.6430877132478E-2</v>
      </c>
      <c r="AF306" s="80">
        <v>1.7505704784609999E-2</v>
      </c>
      <c r="AG306" s="29">
        <v>0.564192842575026</v>
      </c>
      <c r="AH306" s="29">
        <v>5.5007886519819998E-2</v>
      </c>
      <c r="AI306" s="29">
        <v>104.803491115089</v>
      </c>
      <c r="AJ306" s="29">
        <v>1.2281655048454601</v>
      </c>
      <c r="AK306" s="80">
        <v>16.955604486751099</v>
      </c>
      <c r="AL306" s="80">
        <v>0.20619324722086699</v>
      </c>
      <c r="AM306" s="80">
        <v>0.51315686469169597</v>
      </c>
      <c r="AN306" s="80">
        <v>6.3640128167818999E-2</v>
      </c>
      <c r="AO306" s="80">
        <v>0.35898544046255798</v>
      </c>
      <c r="AP306" s="80">
        <v>6.4239010237448005E-2</v>
      </c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D306" s="2"/>
    </row>
    <row r="307" spans="1:56" s="81" customFormat="1" ht="17.25" customHeight="1" x14ac:dyDescent="0.3">
      <c r="A307" s="79" t="s">
        <v>591</v>
      </c>
      <c r="B307" s="85" t="s">
        <v>289</v>
      </c>
      <c r="C307" s="82">
        <v>1.20798108437368</v>
      </c>
      <c r="D307" s="82">
        <v>0.31640302232312101</v>
      </c>
      <c r="E307" s="82">
        <v>3.4261209779495201</v>
      </c>
      <c r="F307" s="82">
        <v>0.143387238399413</v>
      </c>
      <c r="G307" s="82">
        <v>-0.79132313679913902</v>
      </c>
      <c r="H307" s="82">
        <v>1.2548211672371492</v>
      </c>
      <c r="I307" s="82">
        <v>0.32868588305430346</v>
      </c>
      <c r="J307" s="82">
        <v>3.4261209779495201</v>
      </c>
      <c r="K307" s="82">
        <v>0.143387238399413</v>
      </c>
      <c r="L307" s="82">
        <v>-0.79132313679913902</v>
      </c>
      <c r="M307" s="29">
        <v>17442.635512984201</v>
      </c>
      <c r="N307" s="29">
        <v>288.93096365630697</v>
      </c>
      <c r="O307" s="27" t="s">
        <v>1</v>
      </c>
      <c r="P307" s="27" t="s">
        <v>1</v>
      </c>
      <c r="Q307" s="29">
        <v>4072.5739375051198</v>
      </c>
      <c r="R307" s="29">
        <v>141.51642066071</v>
      </c>
      <c r="S307" s="80">
        <v>8.5712994250003103</v>
      </c>
      <c r="T307" s="80">
        <v>1.5383919450196</v>
      </c>
      <c r="U307" s="80">
        <v>252640.80554080501</v>
      </c>
      <c r="V307" s="80">
        <v>13701.2407228989</v>
      </c>
      <c r="W307" s="80">
        <v>4.1065787254207002E-2</v>
      </c>
      <c r="X307" s="80">
        <v>8.8054539431300007E-3</v>
      </c>
      <c r="Y307" s="80">
        <v>433.04549160748797</v>
      </c>
      <c r="Z307" s="80">
        <v>24.044150484218399</v>
      </c>
      <c r="AA307" s="80">
        <v>125.432670787128</v>
      </c>
      <c r="AB307" s="80">
        <v>39.757367341829799</v>
      </c>
      <c r="AC307" s="80">
        <v>2.4573630185998001E-2</v>
      </c>
      <c r="AD307" s="80">
        <v>1.1675199169145001E-2</v>
      </c>
      <c r="AE307" s="80">
        <v>2.8585314586272999E-2</v>
      </c>
      <c r="AF307" s="80">
        <v>1.1760453945113001E-2</v>
      </c>
      <c r="AG307" s="29">
        <v>0.27207172425099901</v>
      </c>
      <c r="AH307" s="29">
        <v>3.861324495685E-2</v>
      </c>
      <c r="AI307" s="29">
        <v>68.077304598107403</v>
      </c>
      <c r="AJ307" s="29">
        <v>0.58219947181893394</v>
      </c>
      <c r="AK307" s="80">
        <v>10.748246448648199</v>
      </c>
      <c r="AL307" s="80">
        <v>8.9110980467170003E-2</v>
      </c>
      <c r="AM307" s="80">
        <v>3.91189306472234</v>
      </c>
      <c r="AN307" s="80">
        <v>1.1613106093330601</v>
      </c>
      <c r="AO307" s="80">
        <v>3.7417014285549901</v>
      </c>
      <c r="AP307" s="80">
        <v>1.10701361687612</v>
      </c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D307" s="2"/>
    </row>
    <row r="308" spans="1:56" s="81" customFormat="1" ht="17.25" customHeight="1" x14ac:dyDescent="0.3">
      <c r="A308" s="79" t="s">
        <v>592</v>
      </c>
      <c r="B308" s="85"/>
      <c r="C308" s="82">
        <v>33.959178248297803</v>
      </c>
      <c r="D308" s="82">
        <v>3.57080914974398</v>
      </c>
      <c r="E308" s="82">
        <v>1.22820389306294</v>
      </c>
      <c r="F308" s="82">
        <v>0.20070841517395799</v>
      </c>
      <c r="G308" s="82">
        <v>-0.45878938417278797</v>
      </c>
      <c r="H308" s="82">
        <v>35.275962710986903</v>
      </c>
      <c r="I308" s="82">
        <v>3.7102614212140566</v>
      </c>
      <c r="J308" s="82">
        <v>1.22820389306294</v>
      </c>
      <c r="K308" s="82">
        <v>0.20070841517395799</v>
      </c>
      <c r="L308" s="82">
        <v>-0.45878938417278797</v>
      </c>
      <c r="M308" s="29">
        <v>17515.4385772038</v>
      </c>
      <c r="N308" s="29">
        <v>296.815546782583</v>
      </c>
      <c r="O308" s="27" t="s">
        <v>1</v>
      </c>
      <c r="P308" s="27" t="s">
        <v>1</v>
      </c>
      <c r="Q308" s="29">
        <v>4374.0817931112397</v>
      </c>
      <c r="R308" s="29">
        <v>181.87878952667</v>
      </c>
      <c r="S308" s="80">
        <v>11.2620706186769</v>
      </c>
      <c r="T308" s="80">
        <v>2.7678568427629702</v>
      </c>
      <c r="U308" s="80">
        <v>249803.843083566</v>
      </c>
      <c r="V308" s="80">
        <v>13571.7329954086</v>
      </c>
      <c r="W308" s="80">
        <v>4.1642298195585001E-2</v>
      </c>
      <c r="X308" s="80">
        <v>1.426475537862E-2</v>
      </c>
      <c r="Y308" s="80">
        <v>530.37082274065904</v>
      </c>
      <c r="Z308" s="80">
        <v>31.483669921635499</v>
      </c>
      <c r="AA308" s="80">
        <v>2.95347362185522</v>
      </c>
      <c r="AB308" s="80">
        <v>0.510305787313862</v>
      </c>
      <c r="AC308" s="80">
        <v>3.210750609959E-3</v>
      </c>
      <c r="AD308" s="80">
        <v>6.7882364384820003E-3</v>
      </c>
      <c r="AE308" s="80">
        <v>3.0859629777930001E-2</v>
      </c>
      <c r="AF308" s="80">
        <v>1.9657162051722001E-2</v>
      </c>
      <c r="AG308" s="29">
        <v>0.25427362954530403</v>
      </c>
      <c r="AH308" s="29">
        <v>5.9282452725958001E-2</v>
      </c>
      <c r="AI308" s="29">
        <v>85.6115471277963</v>
      </c>
      <c r="AJ308" s="29">
        <v>0.99880546634643197</v>
      </c>
      <c r="AK308" s="80">
        <v>13.679956760043</v>
      </c>
      <c r="AL308" s="80">
        <v>0.155116924822194</v>
      </c>
      <c r="AM308" s="80">
        <v>0.181170255058129</v>
      </c>
      <c r="AN308" s="80">
        <v>2.0834032920515E-2</v>
      </c>
      <c r="AO308" s="80">
        <v>6.3065306252278006E-2</v>
      </c>
      <c r="AP308" s="80">
        <v>1.4106653543051E-2</v>
      </c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D308" s="2"/>
    </row>
    <row r="309" spans="1:56" s="81" customFormat="1" ht="17.25" customHeight="1" x14ac:dyDescent="0.3">
      <c r="A309" s="79" t="s">
        <v>593</v>
      </c>
      <c r="B309" s="85"/>
      <c r="C309" s="82">
        <v>33.396435154490298</v>
      </c>
      <c r="D309" s="82">
        <v>3.6218290346470399</v>
      </c>
      <c r="E309" s="82">
        <v>1.3699454971435501</v>
      </c>
      <c r="F309" s="82">
        <v>0.20178215500782401</v>
      </c>
      <c r="G309" s="82">
        <v>-0.51157052382402901</v>
      </c>
      <c r="H309" s="82">
        <v>34.691398966603188</v>
      </c>
      <c r="I309" s="82">
        <v>3.7632135010997247</v>
      </c>
      <c r="J309" s="82">
        <v>1.3699454971435501</v>
      </c>
      <c r="K309" s="82">
        <v>0.20178215500782401</v>
      </c>
      <c r="L309" s="82">
        <v>-0.51157052382402901</v>
      </c>
      <c r="M309" s="29">
        <v>16502.029965009398</v>
      </c>
      <c r="N309" s="29">
        <v>359.451487415825</v>
      </c>
      <c r="O309" s="27" t="s">
        <v>1</v>
      </c>
      <c r="P309" s="27" t="s">
        <v>1</v>
      </c>
      <c r="Q309" s="29">
        <v>5436.9717608001301</v>
      </c>
      <c r="R309" s="29">
        <v>208.92754560537099</v>
      </c>
      <c r="S309" s="80">
        <v>13.5588896122891</v>
      </c>
      <c r="T309" s="80">
        <v>2.7687722182217498</v>
      </c>
      <c r="U309" s="80">
        <v>251204.265447324</v>
      </c>
      <c r="V309" s="80">
        <v>13977.9362077438</v>
      </c>
      <c r="W309" s="80">
        <v>1.0748650310684E-2</v>
      </c>
      <c r="X309" s="80">
        <v>6.521345762726E-3</v>
      </c>
      <c r="Y309" s="80">
        <v>661.11854810121599</v>
      </c>
      <c r="Z309" s="80">
        <v>37.516071476647802</v>
      </c>
      <c r="AA309" s="80">
        <v>3.0683322942704399</v>
      </c>
      <c r="AB309" s="80">
        <v>0.4699596185346</v>
      </c>
      <c r="AC309" s="80">
        <v>2.5669667774360001E-3</v>
      </c>
      <c r="AD309" s="80">
        <v>5.4626395832429999E-3</v>
      </c>
      <c r="AE309" s="80">
        <v>2.0787673158606999E-2</v>
      </c>
      <c r="AF309" s="80">
        <v>1.4314076208691E-2</v>
      </c>
      <c r="AG309" s="29">
        <v>0.36379909221298401</v>
      </c>
      <c r="AH309" s="29">
        <v>6.7437859097573993E-2</v>
      </c>
      <c r="AI309" s="29">
        <v>91.771592368444701</v>
      </c>
      <c r="AJ309" s="29">
        <v>1.1936950529606201</v>
      </c>
      <c r="AK309" s="80">
        <v>13.806681150338401</v>
      </c>
      <c r="AL309" s="80">
        <v>0.17886307921971101</v>
      </c>
      <c r="AM309" s="80">
        <v>0.18365338672104201</v>
      </c>
      <c r="AN309" s="80">
        <v>2.1989291685818001E-2</v>
      </c>
      <c r="AO309" s="80">
        <v>7.0682058820909999E-2</v>
      </c>
      <c r="AP309" s="80">
        <v>1.6062857839419999E-2</v>
      </c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D309" s="2"/>
    </row>
    <row r="310" spans="1:56" s="81" customFormat="1" ht="17.25" customHeight="1" x14ac:dyDescent="0.3">
      <c r="A310" s="79" t="s">
        <v>594</v>
      </c>
      <c r="B310" s="85"/>
      <c r="C310" s="82">
        <v>35.147251451170099</v>
      </c>
      <c r="D310" s="82">
        <v>1.73141144509304</v>
      </c>
      <c r="E310" s="82">
        <v>1.11618752085061</v>
      </c>
      <c r="F310" s="82">
        <v>7.2909935194158004E-2</v>
      </c>
      <c r="G310" s="82">
        <v>-3.8255136082288997E-2</v>
      </c>
      <c r="H310" s="82">
        <v>36.510104058460371</v>
      </c>
      <c r="I310" s="82">
        <v>1.8007390083016259</v>
      </c>
      <c r="J310" s="82">
        <v>1.11618752085061</v>
      </c>
      <c r="K310" s="82">
        <v>7.2909935194158004E-2</v>
      </c>
      <c r="L310" s="82">
        <v>-3.8255136082288997E-2</v>
      </c>
      <c r="M310" s="29">
        <v>17628.942920179201</v>
      </c>
      <c r="N310" s="29">
        <v>321.19556371661201</v>
      </c>
      <c r="O310" s="27" t="s">
        <v>1</v>
      </c>
      <c r="P310" s="27" t="s">
        <v>1</v>
      </c>
      <c r="Q310" s="29">
        <v>5616.7493246131098</v>
      </c>
      <c r="R310" s="29">
        <v>153.96387444748501</v>
      </c>
      <c r="S310" s="80">
        <v>30.161427971794499</v>
      </c>
      <c r="T310" s="80">
        <v>4.1635995109958701</v>
      </c>
      <c r="U310" s="80">
        <v>248082.23791209</v>
      </c>
      <c r="V310" s="80">
        <v>13579.6868125357</v>
      </c>
      <c r="W310" s="80">
        <v>1.8140297314879999E-3</v>
      </c>
      <c r="X310" s="80">
        <v>1.877091594127E-3</v>
      </c>
      <c r="Y310" s="80">
        <v>698.07826584538498</v>
      </c>
      <c r="Z310" s="80">
        <v>38.589863762901501</v>
      </c>
      <c r="AA310" s="80">
        <v>3.3961689271928499</v>
      </c>
      <c r="AB310" s="80">
        <v>0.49496187751798698</v>
      </c>
      <c r="AC310" s="80">
        <v>3.9484913653080001E-3</v>
      </c>
      <c r="AD310" s="80">
        <v>4.7478393388049999E-3</v>
      </c>
      <c r="AE310" s="80">
        <v>3.4145708897835997E-2</v>
      </c>
      <c r="AF310" s="80">
        <v>1.304219142718E-2</v>
      </c>
      <c r="AG310" s="29">
        <v>0.50911835520833804</v>
      </c>
      <c r="AH310" s="29">
        <v>7.3132772191114997E-2</v>
      </c>
      <c r="AI310" s="29">
        <v>102.82673014280201</v>
      </c>
      <c r="AJ310" s="29">
        <v>1.2145335222297899</v>
      </c>
      <c r="AK310" s="80">
        <v>17.159879723727698</v>
      </c>
      <c r="AL310" s="80">
        <v>0.17327657503857799</v>
      </c>
      <c r="AM310" s="80">
        <v>0.220261653757651</v>
      </c>
      <c r="AN310" s="80">
        <v>1.2465107408138E-2</v>
      </c>
      <c r="AO310" s="80">
        <v>6.9331954207957E-2</v>
      </c>
      <c r="AP310" s="80">
        <v>5.5187193697879998E-3</v>
      </c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D310" s="2"/>
    </row>
    <row r="311" spans="1:56" s="81" customFormat="1" ht="17.25" customHeight="1" x14ac:dyDescent="0.3">
      <c r="A311" s="79" t="s">
        <v>595</v>
      </c>
      <c r="B311" s="85" t="s">
        <v>289</v>
      </c>
      <c r="C311" s="82">
        <v>23.221065920080999</v>
      </c>
      <c r="D311" s="82">
        <v>2.33826203278602</v>
      </c>
      <c r="E311" s="82">
        <v>2.1526209026793799</v>
      </c>
      <c r="F311" s="82">
        <v>0.30172384019641901</v>
      </c>
      <c r="G311" s="82">
        <v>-0.83973175382284804</v>
      </c>
      <c r="H311" s="82">
        <v>24.121474598614753</v>
      </c>
      <c r="I311" s="82">
        <v>2.4296378885952876</v>
      </c>
      <c r="J311" s="82">
        <v>2.1526209026793799</v>
      </c>
      <c r="K311" s="82">
        <v>0.30172384019641901</v>
      </c>
      <c r="L311" s="82">
        <v>-0.83973175382284804</v>
      </c>
      <c r="M311" s="29">
        <v>15332.939814686601</v>
      </c>
      <c r="N311" s="29">
        <v>237.079531506167</v>
      </c>
      <c r="O311" s="27" t="s">
        <v>1</v>
      </c>
      <c r="P311" s="27" t="s">
        <v>1</v>
      </c>
      <c r="Q311" s="29">
        <v>5598.9163321613396</v>
      </c>
      <c r="R311" s="29">
        <v>144.60746108186299</v>
      </c>
      <c r="S311" s="80">
        <v>12.896512633481199</v>
      </c>
      <c r="T311" s="80">
        <v>1.94014144295878</v>
      </c>
      <c r="U311" s="80">
        <v>249781.56173673901</v>
      </c>
      <c r="V311" s="80">
        <v>13476.916490342701</v>
      </c>
      <c r="W311" s="80">
        <v>9.1698556968559993E-3</v>
      </c>
      <c r="X311" s="80">
        <v>4.1736244239410003E-3</v>
      </c>
      <c r="Y311" s="80">
        <v>603.51127678749106</v>
      </c>
      <c r="Z311" s="80">
        <v>32.444423883444998</v>
      </c>
      <c r="AA311" s="80">
        <v>7.0532027625132301</v>
      </c>
      <c r="AB311" s="80">
        <v>0.52587164506515205</v>
      </c>
      <c r="AC311" s="80">
        <v>5.2079340872739997E-3</v>
      </c>
      <c r="AD311" s="80">
        <v>5.3920295866830004E-3</v>
      </c>
      <c r="AE311" s="80">
        <v>1.9895411034442E-2</v>
      </c>
      <c r="AF311" s="80">
        <v>9.8425806370069993E-3</v>
      </c>
      <c r="AG311" s="29">
        <v>0.32742387201642997</v>
      </c>
      <c r="AH311" s="29">
        <v>4.2567230114497999E-2</v>
      </c>
      <c r="AI311" s="29">
        <v>89.263046761339993</v>
      </c>
      <c r="AJ311" s="29">
        <v>1.1957201148713701</v>
      </c>
      <c r="AK311" s="80">
        <v>14.2289082377117</v>
      </c>
      <c r="AL311" s="80">
        <v>0.23120712357030099</v>
      </c>
      <c r="AM311" s="80">
        <v>0.27689230976694901</v>
      </c>
      <c r="AN311" s="80">
        <v>4.7728275556863001E-2</v>
      </c>
      <c r="AO311" s="80">
        <v>0.16839972613559501</v>
      </c>
      <c r="AP311" s="80">
        <v>5.2742272096443998E-2</v>
      </c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D311" s="2"/>
    </row>
    <row r="312" spans="1:56" s="81" customFormat="1" ht="17.25" customHeight="1" x14ac:dyDescent="0.3">
      <c r="A312" s="79" t="s">
        <v>596</v>
      </c>
      <c r="B312" s="85" t="s">
        <v>289</v>
      </c>
      <c r="C312" s="82">
        <v>0.12388786265580901</v>
      </c>
      <c r="D312" s="82">
        <v>1.692758151027E-2</v>
      </c>
      <c r="E312" s="82">
        <v>3.5228594763475001</v>
      </c>
      <c r="F312" s="82">
        <v>2.0920198612474E-2</v>
      </c>
      <c r="G312" s="82">
        <v>-0.21283081516415001</v>
      </c>
      <c r="H312" s="82">
        <v>0.12869167773838119</v>
      </c>
      <c r="I312" s="82">
        <v>1.7586743192594106E-2</v>
      </c>
      <c r="J312" s="82">
        <v>3.5228594763475001</v>
      </c>
      <c r="K312" s="82">
        <v>2.0920198612474E-2</v>
      </c>
      <c r="L312" s="82">
        <v>-0.21283081516415001</v>
      </c>
      <c r="M312" s="29">
        <v>16939.422452274201</v>
      </c>
      <c r="N312" s="29">
        <v>261.91913537177697</v>
      </c>
      <c r="O312" s="27" t="s">
        <v>1</v>
      </c>
      <c r="P312" s="27" t="s">
        <v>1</v>
      </c>
      <c r="Q312" s="29">
        <v>5356.0769201548501</v>
      </c>
      <c r="R312" s="29">
        <v>149.564398397617</v>
      </c>
      <c r="S312" s="80">
        <v>25.70792579003</v>
      </c>
      <c r="T312" s="80">
        <v>3.6319301313544101</v>
      </c>
      <c r="U312" s="80">
        <v>248647.589218368</v>
      </c>
      <c r="V312" s="80">
        <v>13415.733219543299</v>
      </c>
      <c r="W312" s="80">
        <v>3.648642309889E-3</v>
      </c>
      <c r="X312" s="80">
        <v>2.6633038937590001E-3</v>
      </c>
      <c r="Y312" s="80">
        <v>690.41901272853602</v>
      </c>
      <c r="Z312" s="80">
        <v>36.875225972546801</v>
      </c>
      <c r="AA312" s="80">
        <v>2252.8808772382299</v>
      </c>
      <c r="AB312" s="80">
        <v>602.21991712999295</v>
      </c>
      <c r="AC312" s="80">
        <v>1.5329681808618999E-2</v>
      </c>
      <c r="AD312" s="80">
        <v>9.36051839982E-3</v>
      </c>
      <c r="AE312" s="80">
        <v>5.5234663225131E-2</v>
      </c>
      <c r="AF312" s="80">
        <v>1.659611184297E-2</v>
      </c>
      <c r="AG312" s="29">
        <v>0.54354335060683301</v>
      </c>
      <c r="AH312" s="29">
        <v>5.5718354980530002E-2</v>
      </c>
      <c r="AI312" s="29">
        <v>108.582331807797</v>
      </c>
      <c r="AJ312" s="29">
        <v>1.3562430358787601</v>
      </c>
      <c r="AK312" s="80">
        <v>18.265906621078798</v>
      </c>
      <c r="AL312" s="80">
        <v>0.25123653319066402</v>
      </c>
      <c r="AM312" s="80">
        <v>65.330340149211196</v>
      </c>
      <c r="AN312" s="80">
        <v>16.242344418742501</v>
      </c>
      <c r="AO312" s="80">
        <v>64.324751893440606</v>
      </c>
      <c r="AP312" s="80">
        <v>16.067140567496502</v>
      </c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D312" s="2"/>
    </row>
    <row r="313" spans="1:56" s="81" customFormat="1" ht="17.25" customHeight="1" x14ac:dyDescent="0.3">
      <c r="A313" s="79" t="s">
        <v>597</v>
      </c>
      <c r="B313" s="85"/>
      <c r="C313" s="82">
        <v>34.796609357295203</v>
      </c>
      <c r="D313" s="82">
        <v>1.7340807627083299</v>
      </c>
      <c r="E313" s="82">
        <v>1.11997815845385</v>
      </c>
      <c r="F313" s="82">
        <v>0.14274427488557301</v>
      </c>
      <c r="G313" s="82">
        <v>-0.639888380223543</v>
      </c>
      <c r="H313" s="82">
        <v>36.145865638496446</v>
      </c>
      <c r="I313" s="82">
        <v>1.8034650515028463</v>
      </c>
      <c r="J313" s="82">
        <v>1.11997815845385</v>
      </c>
      <c r="K313" s="82">
        <v>0.14274427488557301</v>
      </c>
      <c r="L313" s="82">
        <v>-0.639888380223543</v>
      </c>
      <c r="M313" s="29">
        <v>19316.106262227</v>
      </c>
      <c r="N313" s="29">
        <v>302.22029685045698</v>
      </c>
      <c r="O313" s="27" t="s">
        <v>1</v>
      </c>
      <c r="P313" s="27" t="s">
        <v>1</v>
      </c>
      <c r="Q313" s="29">
        <v>5422.4271396430604</v>
      </c>
      <c r="R313" s="29">
        <v>162.15636965718201</v>
      </c>
      <c r="S313" s="80">
        <v>31.587612189188899</v>
      </c>
      <c r="T313" s="80">
        <v>4.7074613125972302</v>
      </c>
      <c r="U313" s="80">
        <v>245191.620832413</v>
      </c>
      <c r="V313" s="80">
        <v>13256.3567894515</v>
      </c>
      <c r="W313" s="80">
        <v>7.8977486595019995E-3</v>
      </c>
      <c r="X313" s="80">
        <v>3.8390588054480002E-3</v>
      </c>
      <c r="Y313" s="80">
        <v>781.929460957831</v>
      </c>
      <c r="Z313" s="80">
        <v>41.0463866070207</v>
      </c>
      <c r="AA313" s="80">
        <v>4.9292382531185304</v>
      </c>
      <c r="AB313" s="80">
        <v>0.885695951810759</v>
      </c>
      <c r="AC313" s="80">
        <v>6.4998442825900003E-3</v>
      </c>
      <c r="AD313" s="80">
        <v>5.9754437936500003E-3</v>
      </c>
      <c r="AE313" s="80">
        <v>5.7818067692304E-2</v>
      </c>
      <c r="AF313" s="80">
        <v>1.6612219614757E-2</v>
      </c>
      <c r="AG313" s="29">
        <v>0.48853258143950901</v>
      </c>
      <c r="AH313" s="29">
        <v>5.2017541990917002E-2</v>
      </c>
      <c r="AI313" s="29">
        <v>150.091820561937</v>
      </c>
      <c r="AJ313" s="29">
        <v>1.17821783343576</v>
      </c>
      <c r="AK313" s="80">
        <v>25.6962676546094</v>
      </c>
      <c r="AL313" s="80">
        <v>0.18266827185485701</v>
      </c>
      <c r="AM313" s="80">
        <v>0.33338291180100699</v>
      </c>
      <c r="AN313" s="80">
        <v>2.0460041073043E-2</v>
      </c>
      <c r="AO313" s="80">
        <v>0.105274918956314</v>
      </c>
      <c r="AP313" s="80">
        <v>1.9002580087646999E-2</v>
      </c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D313" s="2"/>
    </row>
    <row r="314" spans="1:56" s="81" customFormat="1" ht="17.25" customHeight="1" x14ac:dyDescent="0.3">
      <c r="A314" s="79" t="s">
        <v>598</v>
      </c>
      <c r="B314" s="85" t="s">
        <v>289</v>
      </c>
      <c r="C314" s="82">
        <v>0.575113903949248</v>
      </c>
      <c r="D314" s="82">
        <v>2.8531708431871999E-2</v>
      </c>
      <c r="E314" s="82">
        <v>3.5193293791044802</v>
      </c>
      <c r="F314" s="82">
        <v>3.2481150463196003E-2</v>
      </c>
      <c r="G314" s="82">
        <v>8.3261410770789999E-3</v>
      </c>
      <c r="H314" s="82">
        <v>0.5974142390003413</v>
      </c>
      <c r="I314" s="82">
        <v>2.9673642724356578E-2</v>
      </c>
      <c r="J314" s="82">
        <v>3.5193293791044802</v>
      </c>
      <c r="K314" s="82">
        <v>3.2481150463196003E-2</v>
      </c>
      <c r="L314" s="82">
        <v>8.3261410770789999E-3</v>
      </c>
      <c r="M314" s="29">
        <v>18662.467651485898</v>
      </c>
      <c r="N314" s="29">
        <v>432.68927496935299</v>
      </c>
      <c r="O314" s="27" t="s">
        <v>1</v>
      </c>
      <c r="P314" s="27" t="s">
        <v>1</v>
      </c>
      <c r="Q314" s="29">
        <v>4822.7068286923804</v>
      </c>
      <c r="R314" s="29">
        <v>179.35885112541999</v>
      </c>
      <c r="S314" s="80">
        <v>15.5302944918422</v>
      </c>
      <c r="T314" s="80">
        <v>2.5269993160209698</v>
      </c>
      <c r="U314" s="80">
        <v>246185.42257231599</v>
      </c>
      <c r="V314" s="80">
        <v>13562.489303213701</v>
      </c>
      <c r="W314" s="80">
        <v>1.2867697601287999E-2</v>
      </c>
      <c r="X314" s="80">
        <v>5.936207623976E-3</v>
      </c>
      <c r="Y314" s="80">
        <v>628.90721767588502</v>
      </c>
      <c r="Z314" s="80">
        <v>35.296470210351004</v>
      </c>
      <c r="AA314" s="80">
        <v>417.02148225692503</v>
      </c>
      <c r="AB314" s="80">
        <v>23.5510638294069</v>
      </c>
      <c r="AC314" s="80">
        <v>5.6925292299479999E-3</v>
      </c>
      <c r="AD314" s="80">
        <v>6.768833689389E-3</v>
      </c>
      <c r="AE314" s="80">
        <v>1.5578181186013999E-2</v>
      </c>
      <c r="AF314" s="80">
        <v>1.0455767415676999E-2</v>
      </c>
      <c r="AG314" s="29">
        <v>0.37833382119728798</v>
      </c>
      <c r="AH314" s="29">
        <v>5.4642148322726E-2</v>
      </c>
      <c r="AI314" s="29">
        <v>94.862532500099903</v>
      </c>
      <c r="AJ314" s="29">
        <v>1.05634890182006</v>
      </c>
      <c r="AK314" s="80">
        <v>15.5851519113234</v>
      </c>
      <c r="AL314" s="80">
        <v>0.150599523704951</v>
      </c>
      <c r="AM314" s="80">
        <v>12.269313019386299</v>
      </c>
      <c r="AN314" s="80">
        <v>0.68113188543837899</v>
      </c>
      <c r="AO314" s="80">
        <v>12.178388588275</v>
      </c>
      <c r="AP314" s="80">
        <v>0.67583525719887005</v>
      </c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D314" s="2"/>
    </row>
    <row r="315" spans="1:56" s="81" customFormat="1" ht="17.25" customHeight="1" x14ac:dyDescent="0.3">
      <c r="A315" s="79" t="s">
        <v>599</v>
      </c>
      <c r="B315" s="85"/>
      <c r="C315" s="82">
        <v>33.064498041761198</v>
      </c>
      <c r="D315" s="82">
        <v>2.7802034212061901</v>
      </c>
      <c r="E315" s="82">
        <v>0.98958467672225503</v>
      </c>
      <c r="F315" s="82">
        <v>0.11565861407634399</v>
      </c>
      <c r="G315" s="82">
        <v>-0.108081793167846</v>
      </c>
      <c r="H315" s="82">
        <v>34.346590822972345</v>
      </c>
      <c r="I315" s="82">
        <v>2.8892153769293678</v>
      </c>
      <c r="J315" s="82">
        <v>0.98958467672225503</v>
      </c>
      <c r="K315" s="82">
        <v>0.11565861407634399</v>
      </c>
      <c r="L315" s="82">
        <v>-0.108081793167846</v>
      </c>
      <c r="M315" s="29">
        <v>17477.5937763984</v>
      </c>
      <c r="N315" s="29">
        <v>309.82698036079501</v>
      </c>
      <c r="O315" s="27" t="s">
        <v>1</v>
      </c>
      <c r="P315" s="27" t="s">
        <v>1</v>
      </c>
      <c r="Q315" s="29">
        <v>5557.2403066505403</v>
      </c>
      <c r="R315" s="29">
        <v>158.913381827584</v>
      </c>
      <c r="S315" s="80">
        <v>18.235283057732499</v>
      </c>
      <c r="T315" s="80">
        <v>2.6571749426554998</v>
      </c>
      <c r="U315" s="80">
        <v>251033.777506838</v>
      </c>
      <c r="V315" s="80">
        <v>13613.2851314079</v>
      </c>
      <c r="W315" s="80" t="s">
        <v>109</v>
      </c>
      <c r="X315" s="80">
        <v>1.965841193154E-3</v>
      </c>
      <c r="Y315" s="80">
        <v>406.81722841532098</v>
      </c>
      <c r="Z315" s="80">
        <v>22.838936561029598</v>
      </c>
      <c r="AA315" s="80">
        <v>1.99579284391326</v>
      </c>
      <c r="AB315" s="80">
        <v>0.30078228349977698</v>
      </c>
      <c r="AC315" s="80">
        <v>1.4753914220749999E-3</v>
      </c>
      <c r="AD315" s="80">
        <v>3.2864419359840001E-3</v>
      </c>
      <c r="AE315" s="80">
        <v>1.8928862243849001E-2</v>
      </c>
      <c r="AF315" s="80">
        <v>1.0992025957439E-2</v>
      </c>
      <c r="AG315" s="29">
        <v>0.362625569911812</v>
      </c>
      <c r="AH315" s="29">
        <v>5.1086873745602002E-2</v>
      </c>
      <c r="AI315" s="29">
        <v>55.322655579699003</v>
      </c>
      <c r="AJ315" s="29">
        <v>0.63998607225357096</v>
      </c>
      <c r="AK315" s="80">
        <v>8.3747356874757592</v>
      </c>
      <c r="AL315" s="80">
        <v>8.2014629082278995E-2</v>
      </c>
      <c r="AM315" s="80">
        <v>0.114758079415134</v>
      </c>
      <c r="AN315" s="80">
        <v>9.6858293749490006E-3</v>
      </c>
      <c r="AO315" s="80">
        <v>3.2151136152545001E-2</v>
      </c>
      <c r="AP315" s="80">
        <v>5.5178681967019997E-3</v>
      </c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D315" s="2"/>
    </row>
    <row r="316" spans="1:56" s="81" customFormat="1" ht="17.25" customHeight="1" x14ac:dyDescent="0.3">
      <c r="A316" s="79" t="s">
        <v>600</v>
      </c>
      <c r="B316" s="85" t="s">
        <v>289</v>
      </c>
      <c r="C316" s="82">
        <v>19.4554944147255</v>
      </c>
      <c r="D316" s="82">
        <v>2.5272114485930901</v>
      </c>
      <c r="E316" s="82">
        <v>2.19896525927413</v>
      </c>
      <c r="F316" s="82">
        <v>0.32986574100440902</v>
      </c>
      <c r="G316" s="82">
        <v>-0.90496245945777998</v>
      </c>
      <c r="H316" s="82">
        <v>20.209891136929141</v>
      </c>
      <c r="I316" s="82">
        <v>2.6256655857815998</v>
      </c>
      <c r="J316" s="82">
        <v>2.19896525927413</v>
      </c>
      <c r="K316" s="82">
        <v>0.32986574100440902</v>
      </c>
      <c r="L316" s="82">
        <v>-0.90496245945777998</v>
      </c>
      <c r="M316" s="29">
        <v>18034.014489856101</v>
      </c>
      <c r="N316" s="29">
        <v>366.12599834037701</v>
      </c>
      <c r="O316" s="27" t="s">
        <v>1</v>
      </c>
      <c r="P316" s="27" t="s">
        <v>1</v>
      </c>
      <c r="Q316" s="29">
        <v>5261.9652014680696</v>
      </c>
      <c r="R316" s="29">
        <v>177.95876850099501</v>
      </c>
      <c r="S316" s="80">
        <v>13.2375002819117</v>
      </c>
      <c r="T316" s="80">
        <v>2.1376124526532401</v>
      </c>
      <c r="U316" s="80">
        <v>249164.63252487199</v>
      </c>
      <c r="V316" s="80">
        <v>13934.646267271301</v>
      </c>
      <c r="W316" s="80">
        <v>3.09667149006E-3</v>
      </c>
      <c r="X316" s="80">
        <v>2.665063326776E-3</v>
      </c>
      <c r="Y316" s="80">
        <v>620.10668583181405</v>
      </c>
      <c r="Z316" s="80">
        <v>36.002508841499797</v>
      </c>
      <c r="AA316" s="80">
        <v>9.3523731683786107</v>
      </c>
      <c r="AB316" s="80">
        <v>3.0292952158279398</v>
      </c>
      <c r="AC316" s="80">
        <v>1.1466354786456001E-2</v>
      </c>
      <c r="AD316" s="80">
        <v>8.7937324108690006E-3</v>
      </c>
      <c r="AE316" s="80">
        <v>1.8897684801227999E-2</v>
      </c>
      <c r="AF316" s="80">
        <v>1.0540046831404E-2</v>
      </c>
      <c r="AG316" s="29">
        <v>0.377187788467504</v>
      </c>
      <c r="AH316" s="29">
        <v>5.0514451128122001E-2</v>
      </c>
      <c r="AI316" s="29">
        <v>92.674501302072599</v>
      </c>
      <c r="AJ316" s="29">
        <v>1.1511942990002599</v>
      </c>
      <c r="AK316" s="80">
        <v>15.1217580803192</v>
      </c>
      <c r="AL316" s="80">
        <v>0.18278466186863601</v>
      </c>
      <c r="AM316" s="80">
        <v>0.35017500115188699</v>
      </c>
      <c r="AN316" s="80">
        <v>7.6432464824444005E-2</v>
      </c>
      <c r="AO316" s="80">
        <v>0.21579464356746</v>
      </c>
      <c r="AP316" s="80">
        <v>7.5008440340727997E-2</v>
      </c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D316" s="2"/>
    </row>
    <row r="317" spans="1:56" s="81" customFormat="1" ht="17.25" customHeight="1" x14ac:dyDescent="0.3">
      <c r="A317" s="79" t="s">
        <v>601</v>
      </c>
      <c r="B317" s="85"/>
      <c r="C317" s="82">
        <v>28.1565312681074</v>
      </c>
      <c r="D317" s="82">
        <v>1.27865923268235</v>
      </c>
      <c r="E317" s="82">
        <v>1.3805293187668</v>
      </c>
      <c r="F317" s="82">
        <v>9.8314441798123001E-2</v>
      </c>
      <c r="G317" s="82">
        <v>-0.37690146327315199</v>
      </c>
      <c r="H317" s="82">
        <v>29.248315133605445</v>
      </c>
      <c r="I317" s="82">
        <v>1.3301438513492327</v>
      </c>
      <c r="J317" s="82">
        <v>1.3805293187668</v>
      </c>
      <c r="K317" s="82">
        <v>9.8314441798123001E-2</v>
      </c>
      <c r="L317" s="82">
        <v>-0.37690146327315199</v>
      </c>
      <c r="M317" s="29">
        <v>20100.822818323599</v>
      </c>
      <c r="N317" s="29">
        <v>462.18240504993901</v>
      </c>
      <c r="O317" s="27" t="s">
        <v>1</v>
      </c>
      <c r="P317" s="27" t="s">
        <v>1</v>
      </c>
      <c r="Q317" s="29">
        <v>5078.0329141741604</v>
      </c>
      <c r="R317" s="29">
        <v>188.48507247947799</v>
      </c>
      <c r="S317" s="80">
        <v>13.1782011942965</v>
      </c>
      <c r="T317" s="80">
        <v>2.5694545040204799</v>
      </c>
      <c r="U317" s="80">
        <v>247919.73202550301</v>
      </c>
      <c r="V317" s="80">
        <v>14087.1971930564</v>
      </c>
      <c r="W317" s="80">
        <v>2.4128744819773E-2</v>
      </c>
      <c r="X317" s="80">
        <v>9.1571792331359998E-3</v>
      </c>
      <c r="Y317" s="80">
        <v>709.61905210389205</v>
      </c>
      <c r="Z317" s="80">
        <v>39.699447236126801</v>
      </c>
      <c r="AA317" s="80">
        <v>8.4796054755660197</v>
      </c>
      <c r="AB317" s="80">
        <v>1.1684863067828899</v>
      </c>
      <c r="AC317" s="80">
        <v>2.2664369988001001E-2</v>
      </c>
      <c r="AD317" s="80">
        <v>1.5217128852161E-2</v>
      </c>
      <c r="AE317" s="80">
        <v>3.3187264854415997E-2</v>
      </c>
      <c r="AF317" s="80">
        <v>1.7190518083182001E-2</v>
      </c>
      <c r="AG317" s="29">
        <v>0.36800469275324099</v>
      </c>
      <c r="AH317" s="29">
        <v>6.9756504666315999E-2</v>
      </c>
      <c r="AI317" s="29">
        <v>197.16680423283401</v>
      </c>
      <c r="AJ317" s="29">
        <v>2.43680834493551</v>
      </c>
      <c r="AK317" s="80">
        <v>35.082646758449698</v>
      </c>
      <c r="AL317" s="80">
        <v>0.46220084529137201</v>
      </c>
      <c r="AM317" s="80">
        <v>0.56220833759559496</v>
      </c>
      <c r="AN317" s="80">
        <v>3.1300806258698001E-2</v>
      </c>
      <c r="AO317" s="80">
        <v>0.218294293489534</v>
      </c>
      <c r="AP317" s="80">
        <v>2.1506072421885E-2</v>
      </c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D317" s="2"/>
    </row>
    <row r="318" spans="1:56" s="81" customFormat="1" ht="17.25" customHeight="1" x14ac:dyDescent="0.3">
      <c r="A318" s="79" t="s">
        <v>602</v>
      </c>
      <c r="B318" s="85"/>
      <c r="C318" s="82">
        <v>25.446067581197902</v>
      </c>
      <c r="D318" s="82">
        <v>2.6282320001105002</v>
      </c>
      <c r="E318" s="82">
        <v>1.7438698700647699</v>
      </c>
      <c r="F318" s="82">
        <v>0.21453435411362701</v>
      </c>
      <c r="G318" s="82">
        <v>-0.54969870889111305</v>
      </c>
      <c r="H318" s="82">
        <v>26.432751834346391</v>
      </c>
      <c r="I318" s="82">
        <v>2.7309000121322864</v>
      </c>
      <c r="J318" s="82">
        <v>1.7438698700647699</v>
      </c>
      <c r="K318" s="82">
        <v>0.21453435411362701</v>
      </c>
      <c r="L318" s="82">
        <v>-0.54969870889111305</v>
      </c>
      <c r="M318" s="29">
        <v>19936.042307912201</v>
      </c>
      <c r="N318" s="29">
        <v>335.83696738544597</v>
      </c>
      <c r="O318" s="27" t="s">
        <v>1</v>
      </c>
      <c r="P318" s="27" t="s">
        <v>1</v>
      </c>
      <c r="Q318" s="29">
        <v>4821.4835017407004</v>
      </c>
      <c r="R318" s="29">
        <v>185.00777439726301</v>
      </c>
      <c r="S318" s="80">
        <v>14.8155950789983</v>
      </c>
      <c r="T318" s="80">
        <v>2.84388147774375</v>
      </c>
      <c r="U318" s="80">
        <v>243406.40084857901</v>
      </c>
      <c r="V318" s="80">
        <v>13245.419369519699</v>
      </c>
      <c r="W318" s="80">
        <v>2.0483690155744E-2</v>
      </c>
      <c r="X318" s="80">
        <v>8.7938610030239995E-3</v>
      </c>
      <c r="Y318" s="80">
        <v>657.17330298622699</v>
      </c>
      <c r="Z318" s="80">
        <v>38.352967861872997</v>
      </c>
      <c r="AA318" s="80">
        <v>7.1274438104164703</v>
      </c>
      <c r="AB318" s="80">
        <v>1.4420106355826501</v>
      </c>
      <c r="AC318" s="80">
        <v>7.9579756839459996E-3</v>
      </c>
      <c r="AD318" s="80">
        <v>9.3978227087530009E-3</v>
      </c>
      <c r="AE318" s="80">
        <v>4.3294699303077E-2</v>
      </c>
      <c r="AF318" s="80">
        <v>2.0465934890948001E-2</v>
      </c>
      <c r="AG318" s="29">
        <v>0.50814529578523604</v>
      </c>
      <c r="AH318" s="29">
        <v>7.5140429335242995E-2</v>
      </c>
      <c r="AI318" s="29">
        <v>121.16063383844001</v>
      </c>
      <c r="AJ318" s="29">
        <v>1.32958511179771</v>
      </c>
      <c r="AK318" s="80">
        <v>21.2586651567347</v>
      </c>
      <c r="AL318" s="80">
        <v>0.204916108599562</v>
      </c>
      <c r="AM318" s="80">
        <v>0.37673955951895999</v>
      </c>
      <c r="AN318" s="80">
        <v>4.0028222925757001E-2</v>
      </c>
      <c r="AO318" s="80">
        <v>0.18423676472738201</v>
      </c>
      <c r="AP318" s="80">
        <v>3.7510729900475E-2</v>
      </c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D318" s="2"/>
    </row>
    <row r="319" spans="1:56" s="81" customFormat="1" ht="17.25" customHeight="1" x14ac:dyDescent="0.3">
      <c r="A319" s="79" t="s">
        <v>603</v>
      </c>
      <c r="B319" s="85" t="s">
        <v>289</v>
      </c>
      <c r="C319" s="82">
        <v>1.3952876973264201</v>
      </c>
      <c r="D319" s="82">
        <v>0.35892295366545302</v>
      </c>
      <c r="E319" s="82">
        <v>3.4617789569789901</v>
      </c>
      <c r="F319" s="82">
        <v>5.8546253148241002E-2</v>
      </c>
      <c r="G319" s="82">
        <v>-0.81767160202691302</v>
      </c>
      <c r="H319" s="82">
        <v>1.4493906896717303</v>
      </c>
      <c r="I319" s="82">
        <v>0.37285704221592941</v>
      </c>
      <c r="J319" s="82">
        <v>3.4617789569789901</v>
      </c>
      <c r="K319" s="82">
        <v>5.8546253148241002E-2</v>
      </c>
      <c r="L319" s="82">
        <v>-0.81767160202691302</v>
      </c>
      <c r="M319" s="29">
        <v>20095.4156994191</v>
      </c>
      <c r="N319" s="29">
        <v>370.04897798905802</v>
      </c>
      <c r="O319" s="27" t="s">
        <v>1</v>
      </c>
      <c r="P319" s="27" t="s">
        <v>1</v>
      </c>
      <c r="Q319" s="29">
        <v>4985.5485629857403</v>
      </c>
      <c r="R319" s="29">
        <v>159.63355164292301</v>
      </c>
      <c r="S319" s="80">
        <v>21.162426269092499</v>
      </c>
      <c r="T319" s="80">
        <v>2.55454001249193</v>
      </c>
      <c r="U319" s="80">
        <v>246995.897323863</v>
      </c>
      <c r="V319" s="80">
        <v>13665.4046045823</v>
      </c>
      <c r="W319" s="80">
        <v>2.6481220472595001E-2</v>
      </c>
      <c r="X319" s="80">
        <v>6.9482143909120001E-3</v>
      </c>
      <c r="Y319" s="80">
        <v>636.93914861515998</v>
      </c>
      <c r="Z319" s="80">
        <v>34.0395553559785</v>
      </c>
      <c r="AA319" s="80">
        <v>191.21001810929599</v>
      </c>
      <c r="AB319" s="80">
        <v>25.6770497939413</v>
      </c>
      <c r="AC319" s="80">
        <v>0.13492545320508301</v>
      </c>
      <c r="AD319" s="80">
        <v>2.6935230125331E-2</v>
      </c>
      <c r="AE319" s="80">
        <v>0.113698261258401</v>
      </c>
      <c r="AF319" s="80">
        <v>2.2900594136585E-2</v>
      </c>
      <c r="AG319" s="29">
        <v>0.47323975111134697</v>
      </c>
      <c r="AH319" s="29">
        <v>5.0252850246055997E-2</v>
      </c>
      <c r="AI319" s="29">
        <v>107.430995677393</v>
      </c>
      <c r="AJ319" s="29">
        <v>1.4959132279637299</v>
      </c>
      <c r="AK319" s="80">
        <v>17.740984756720501</v>
      </c>
      <c r="AL319" s="80">
        <v>0.220506640375286</v>
      </c>
      <c r="AM319" s="80">
        <v>5.6850107854816896</v>
      </c>
      <c r="AN319" s="80">
        <v>0.68050258380242401</v>
      </c>
      <c r="AO319" s="80">
        <v>5.5716959770754197</v>
      </c>
      <c r="AP319" s="80">
        <v>0.68999747105174603</v>
      </c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D319" s="2"/>
    </row>
    <row r="320" spans="1:56" s="81" customFormat="1" ht="17.25" customHeight="1" x14ac:dyDescent="0.3">
      <c r="A320" s="79" t="s">
        <v>604</v>
      </c>
      <c r="B320" s="85" t="s">
        <v>289</v>
      </c>
      <c r="C320" s="82">
        <v>23.770141719783599</v>
      </c>
      <c r="D320" s="82">
        <v>1.76246031284065</v>
      </c>
      <c r="E320" s="82">
        <v>1.8220857281362399</v>
      </c>
      <c r="F320" s="82">
        <v>0.185797071051546</v>
      </c>
      <c r="G320" s="82">
        <v>-0.79049370957930898</v>
      </c>
      <c r="H320" s="82">
        <v>24.691841092591535</v>
      </c>
      <c r="I320" s="82">
        <v>1.831785509564688</v>
      </c>
      <c r="J320" s="82">
        <v>1.8220857281362399</v>
      </c>
      <c r="K320" s="82">
        <v>0.185797071051546</v>
      </c>
      <c r="L320" s="82">
        <v>-0.79049370957930898</v>
      </c>
      <c r="M320" s="29">
        <v>19615.747306249701</v>
      </c>
      <c r="N320" s="29">
        <v>358.82429986898501</v>
      </c>
      <c r="O320" s="27" t="s">
        <v>1</v>
      </c>
      <c r="P320" s="27" t="s">
        <v>1</v>
      </c>
      <c r="Q320" s="29">
        <v>4856.9920780418597</v>
      </c>
      <c r="R320" s="29">
        <v>164.04493341949299</v>
      </c>
      <c r="S320" s="80">
        <v>14.0522790353098</v>
      </c>
      <c r="T320" s="80">
        <v>1.95423459258082</v>
      </c>
      <c r="U320" s="80">
        <v>245414.090156627</v>
      </c>
      <c r="V320" s="80">
        <v>13553.026045471501</v>
      </c>
      <c r="W320" s="80">
        <v>4.2485040475841999E-2</v>
      </c>
      <c r="X320" s="80">
        <v>8.5461703640509999E-3</v>
      </c>
      <c r="Y320" s="80">
        <v>677.03441602079704</v>
      </c>
      <c r="Z320" s="80">
        <v>36.841390386650097</v>
      </c>
      <c r="AA320" s="80">
        <v>7.2989942581377703</v>
      </c>
      <c r="AB320" s="80">
        <v>1.2695103800582099</v>
      </c>
      <c r="AC320" s="80">
        <v>6.1530782631694002E-2</v>
      </c>
      <c r="AD320" s="80">
        <v>1.7643523301548999E-2</v>
      </c>
      <c r="AE320" s="80">
        <v>8.6691157759340998E-2</v>
      </c>
      <c r="AF320" s="80">
        <v>1.9546807679015999E-2</v>
      </c>
      <c r="AG320" s="29">
        <v>0.51998636757954497</v>
      </c>
      <c r="AH320" s="29">
        <v>5.1221262523314999E-2</v>
      </c>
      <c r="AI320" s="29">
        <v>111.81473870133701</v>
      </c>
      <c r="AJ320" s="29">
        <v>1.2897231062814201</v>
      </c>
      <c r="AK320" s="80">
        <v>18.857397942005399</v>
      </c>
      <c r="AL320" s="80">
        <v>0.21244572175097301</v>
      </c>
      <c r="AM320" s="80">
        <v>0.35996396011479298</v>
      </c>
      <c r="AN320" s="80">
        <v>3.6842756155084998E-2</v>
      </c>
      <c r="AO320" s="80">
        <v>0.18315125499284299</v>
      </c>
      <c r="AP320" s="80">
        <v>3.7194598730946E-2</v>
      </c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D320" s="2"/>
    </row>
    <row r="321" spans="1:56" s="81" customFormat="1" ht="17.25" customHeight="1" x14ac:dyDescent="0.3">
      <c r="A321" s="79" t="s">
        <v>605</v>
      </c>
      <c r="B321" s="85"/>
      <c r="C321" s="82">
        <v>29.4633217986209</v>
      </c>
      <c r="D321" s="82">
        <v>1.7504415098583701</v>
      </c>
      <c r="E321" s="82">
        <v>1.4321992199442699</v>
      </c>
      <c r="F321" s="82">
        <v>0.12805416682982201</v>
      </c>
      <c r="G321" s="82">
        <v>-0.42601519076634398</v>
      </c>
      <c r="H321" s="82">
        <v>30.605777133669466</v>
      </c>
      <c r="I321" s="82">
        <v>1.819839117165102</v>
      </c>
      <c r="J321" s="82">
        <v>1.4321992199442699</v>
      </c>
      <c r="K321" s="82">
        <v>0.12805416682982201</v>
      </c>
      <c r="L321" s="82">
        <v>-0.42601519076634398</v>
      </c>
      <c r="M321" s="29">
        <v>19647.886749655601</v>
      </c>
      <c r="N321" s="29">
        <v>313.73264445400798</v>
      </c>
      <c r="O321" s="27" t="s">
        <v>1</v>
      </c>
      <c r="P321" s="27" t="s">
        <v>1</v>
      </c>
      <c r="Q321" s="29">
        <v>4171.6623250227303</v>
      </c>
      <c r="R321" s="29">
        <v>129.453373875458</v>
      </c>
      <c r="S321" s="80">
        <v>8.5559576656067104</v>
      </c>
      <c r="T321" s="80">
        <v>1.5406751574131701</v>
      </c>
      <c r="U321" s="80">
        <v>246206.72770212399</v>
      </c>
      <c r="V321" s="80">
        <v>13370.871042189199</v>
      </c>
      <c r="W321" s="80">
        <v>6.5308312546473998E-2</v>
      </c>
      <c r="X321" s="80">
        <v>1.1128257675989E-2</v>
      </c>
      <c r="Y321" s="80">
        <v>481.65032078513798</v>
      </c>
      <c r="Z321" s="80">
        <v>26.0212873244921</v>
      </c>
      <c r="AA321" s="80">
        <v>3.8145087334370502</v>
      </c>
      <c r="AB321" s="80">
        <v>0.511639911167318</v>
      </c>
      <c r="AC321" s="80">
        <v>0.222387098351886</v>
      </c>
      <c r="AD321" s="80">
        <v>3.5292343244450998E-2</v>
      </c>
      <c r="AE321" s="80">
        <v>0.122251276502698</v>
      </c>
      <c r="AF321" s="80">
        <v>2.4378015682087001E-2</v>
      </c>
      <c r="AG321" s="29">
        <v>0.38861158158872</v>
      </c>
      <c r="AH321" s="29">
        <v>4.6335100650890998E-2</v>
      </c>
      <c r="AI321" s="29">
        <v>78.303715161848999</v>
      </c>
      <c r="AJ321" s="29">
        <v>0.65429561380169998</v>
      </c>
      <c r="AK321" s="80">
        <v>13.0355083567432</v>
      </c>
      <c r="AL321" s="80">
        <v>0.121697770220571</v>
      </c>
      <c r="AM321" s="80">
        <v>0.199193806126401</v>
      </c>
      <c r="AN321" s="80">
        <v>1.5505636944186E-2</v>
      </c>
      <c r="AO321" s="80">
        <v>8.0968851371885003E-2</v>
      </c>
      <c r="AP321" s="80">
        <v>1.1687713526724999E-2</v>
      </c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D321" s="2"/>
    </row>
    <row r="322" spans="1:56" s="81" customFormat="1" ht="17.25" customHeight="1" x14ac:dyDescent="0.3">
      <c r="A322" s="79" t="s">
        <v>606</v>
      </c>
      <c r="B322" s="85"/>
      <c r="C322" s="82">
        <v>35.389648275822204</v>
      </c>
      <c r="D322" s="82">
        <v>2.5232355729186602</v>
      </c>
      <c r="E322" s="82">
        <v>0.84582434391781502</v>
      </c>
      <c r="F322" s="82">
        <v>0.13827974820966299</v>
      </c>
      <c r="G322" s="82">
        <v>-0.19447747635801699</v>
      </c>
      <c r="H322" s="82">
        <v>36.761899943660211</v>
      </c>
      <c r="I322" s="82">
        <v>2.6226001889573687</v>
      </c>
      <c r="J322" s="82">
        <v>0.84582434391781502</v>
      </c>
      <c r="K322" s="82">
        <v>0.13827974820966299</v>
      </c>
      <c r="L322" s="82">
        <v>-0.19447747635801699</v>
      </c>
      <c r="M322" s="29">
        <v>19157.191462721901</v>
      </c>
      <c r="N322" s="29">
        <v>314.34128668701402</v>
      </c>
      <c r="O322" s="27" t="s">
        <v>1</v>
      </c>
      <c r="P322" s="27" t="s">
        <v>1</v>
      </c>
      <c r="Q322" s="29">
        <v>5074.8979267138402</v>
      </c>
      <c r="R322" s="29">
        <v>184.96756586636701</v>
      </c>
      <c r="S322" s="80">
        <v>16.668443117122401</v>
      </c>
      <c r="T322" s="80">
        <v>3.17531585320652</v>
      </c>
      <c r="U322" s="80">
        <v>246786.83551726301</v>
      </c>
      <c r="V322" s="80">
        <v>13384.1410343595</v>
      </c>
      <c r="W322" s="80">
        <v>3.2755071036995001E-2</v>
      </c>
      <c r="X322" s="80">
        <v>1.1696202639327E-2</v>
      </c>
      <c r="Y322" s="80">
        <v>653.12925691702696</v>
      </c>
      <c r="Z322" s="80">
        <v>38.169990400055298</v>
      </c>
      <c r="AA322" s="80">
        <v>2.6864361087587199</v>
      </c>
      <c r="AB322" s="80">
        <v>0.45012329029706499</v>
      </c>
      <c r="AC322" s="80">
        <v>7.0207223275117997E-2</v>
      </c>
      <c r="AD322" s="80">
        <v>2.9370057733620999E-2</v>
      </c>
      <c r="AE322" s="80">
        <v>9.5984142979348999E-2</v>
      </c>
      <c r="AF322" s="80">
        <v>3.2047398673615002E-2</v>
      </c>
      <c r="AG322" s="29">
        <v>0.47305183405671503</v>
      </c>
      <c r="AH322" s="29">
        <v>7.7478895140014006E-2</v>
      </c>
      <c r="AI322" s="29">
        <v>96.411135576118099</v>
      </c>
      <c r="AJ322" s="29">
        <v>0.86639639180933803</v>
      </c>
      <c r="AK322" s="80">
        <v>15.7282820012637</v>
      </c>
      <c r="AL322" s="80">
        <v>0.14011900534455601</v>
      </c>
      <c r="AM322" s="80">
        <v>0.200216358018771</v>
      </c>
      <c r="AN322" s="80">
        <v>1.4271158104389999E-2</v>
      </c>
      <c r="AO322" s="80">
        <v>4.7782049551629999E-2</v>
      </c>
      <c r="AP322" s="80">
        <v>9.3855600553219998E-3</v>
      </c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D322" s="2"/>
    </row>
    <row r="323" spans="1:56" s="81" customFormat="1" ht="17.25" customHeight="1" x14ac:dyDescent="0.3">
      <c r="A323" s="79" t="s">
        <v>607</v>
      </c>
      <c r="B323" s="85"/>
      <c r="C323" s="82">
        <v>39.471381744779897</v>
      </c>
      <c r="D323" s="82">
        <v>2.4913576355243099</v>
      </c>
      <c r="E323" s="82">
        <v>0.64153057723927798</v>
      </c>
      <c r="F323" s="82">
        <v>0.111639383921632</v>
      </c>
      <c r="G323" s="82">
        <v>-0.32551337912751999</v>
      </c>
      <c r="H323" s="82">
        <v>41.001904710393809</v>
      </c>
      <c r="I323" s="82">
        <v>2.5898823180128607</v>
      </c>
      <c r="J323" s="82">
        <v>0.64153057723927798</v>
      </c>
      <c r="K323" s="82">
        <v>0.111639383921632</v>
      </c>
      <c r="L323" s="82">
        <v>-0.32551337912751999</v>
      </c>
      <c r="M323" s="29">
        <v>18155.7567786533</v>
      </c>
      <c r="N323" s="29">
        <v>333.38092221347102</v>
      </c>
      <c r="O323" s="27" t="s">
        <v>1</v>
      </c>
      <c r="P323" s="27" t="s">
        <v>1</v>
      </c>
      <c r="Q323" s="29">
        <v>5197.8024348948302</v>
      </c>
      <c r="R323" s="29">
        <v>209.023605048387</v>
      </c>
      <c r="S323" s="80">
        <v>13.5391140738889</v>
      </c>
      <c r="T323" s="80">
        <v>2.53203759623658</v>
      </c>
      <c r="U323" s="80">
        <v>250433.75848510399</v>
      </c>
      <c r="V323" s="80">
        <v>13710.534657763401</v>
      </c>
      <c r="W323" s="80">
        <v>2.6579685729120001E-3</v>
      </c>
      <c r="X323" s="80">
        <v>2.9423821401970002E-3</v>
      </c>
      <c r="Y323" s="80">
        <v>669.737229594209</v>
      </c>
      <c r="Z323" s="80">
        <v>37.151682935011003</v>
      </c>
      <c r="AA323" s="80">
        <v>2.25267264430925</v>
      </c>
      <c r="AB323" s="80">
        <v>0.36446112147680598</v>
      </c>
      <c r="AC323" s="80">
        <v>4.429775177546E-3</v>
      </c>
      <c r="AD323" s="80">
        <v>6.5143806286990001E-3</v>
      </c>
      <c r="AE323" s="80">
        <v>1.6463679750956001E-2</v>
      </c>
      <c r="AF323" s="80">
        <v>1.1720065560529E-2</v>
      </c>
      <c r="AG323" s="29">
        <v>0.47159119751331602</v>
      </c>
      <c r="AH323" s="29">
        <v>6.7260431359972006E-2</v>
      </c>
      <c r="AI323" s="29">
        <v>107.014426742943</v>
      </c>
      <c r="AJ323" s="29">
        <v>1.1416076728484701</v>
      </c>
      <c r="AK323" s="80">
        <v>17.931341441966101</v>
      </c>
      <c r="AL323" s="80">
        <v>0.17023301887224401</v>
      </c>
      <c r="AM323" s="80">
        <v>0.20359291055130499</v>
      </c>
      <c r="AN323" s="80">
        <v>1.6259711528244999E-2</v>
      </c>
      <c r="AO323" s="80">
        <v>3.7266899479962E-2</v>
      </c>
      <c r="AP323" s="80">
        <v>8.0137448398029994E-3</v>
      </c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D323" s="2"/>
    </row>
    <row r="324" spans="1:56" s="81" customFormat="1" ht="17.25" customHeight="1" x14ac:dyDescent="0.3">
      <c r="A324" s="79" t="s">
        <v>608</v>
      </c>
      <c r="B324" s="85" t="s">
        <v>629</v>
      </c>
      <c r="C324" s="82">
        <v>20.877944038079999</v>
      </c>
      <c r="D324" s="82">
        <v>2.40746441068843</v>
      </c>
      <c r="E324" s="82">
        <v>1.9791087054915399</v>
      </c>
      <c r="F324" s="82">
        <v>0.21465651475827699</v>
      </c>
      <c r="G324" s="82">
        <v>-0.55714555489780604</v>
      </c>
      <c r="H324" s="82">
        <v>21.687496970168816</v>
      </c>
      <c r="I324" s="82">
        <v>2.5013714002909526</v>
      </c>
      <c r="J324" s="82">
        <v>1.9791087054915399</v>
      </c>
      <c r="K324" s="82">
        <v>0.21465651475827699</v>
      </c>
      <c r="L324" s="82">
        <v>-0.55714555489780604</v>
      </c>
      <c r="M324" s="29">
        <v>18327.363696345899</v>
      </c>
      <c r="N324" s="29">
        <v>294.375201317554</v>
      </c>
      <c r="O324" s="27" t="s">
        <v>1</v>
      </c>
      <c r="P324" s="27" t="s">
        <v>1</v>
      </c>
      <c r="Q324" s="29">
        <v>5875.0610952313</v>
      </c>
      <c r="R324" s="29">
        <v>187.867833399533</v>
      </c>
      <c r="S324" s="80">
        <v>33.122031325564102</v>
      </c>
      <c r="T324" s="80">
        <v>4.1782642155946501</v>
      </c>
      <c r="U324" s="80">
        <v>245800.29151229601</v>
      </c>
      <c r="V324" s="80">
        <v>13305.118859512701</v>
      </c>
      <c r="W324" s="80" t="s">
        <v>111</v>
      </c>
      <c r="X324" s="80">
        <v>1.9066217538410001E-3</v>
      </c>
      <c r="Y324" s="80">
        <v>683.74359151782596</v>
      </c>
      <c r="Z324" s="80">
        <v>39.072506110560703</v>
      </c>
      <c r="AA324" s="80">
        <v>8.3951613030959198</v>
      </c>
      <c r="AB324" s="80">
        <v>1.5424771476105501</v>
      </c>
      <c r="AC324" s="80">
        <v>1.609300055882E-2</v>
      </c>
      <c r="AD324" s="80">
        <v>1.2300980294168999E-2</v>
      </c>
      <c r="AE324" s="80">
        <v>4.2253208690152998E-2</v>
      </c>
      <c r="AF324" s="80">
        <v>1.8570817538362001E-2</v>
      </c>
      <c r="AG324" s="29">
        <v>0.35882816492278502</v>
      </c>
      <c r="AH324" s="29">
        <v>5.7372490503531999E-2</v>
      </c>
      <c r="AI324" s="29">
        <v>95.981559931542293</v>
      </c>
      <c r="AJ324" s="29">
        <v>0.900201004703166</v>
      </c>
      <c r="AK324" s="80">
        <v>15.781838851924199</v>
      </c>
      <c r="AL324" s="80">
        <v>0.16375256573299299</v>
      </c>
      <c r="AM324" s="80">
        <v>0.339155812502624</v>
      </c>
      <c r="AN324" s="80">
        <v>4.4961023943157E-2</v>
      </c>
      <c r="AO324" s="80">
        <v>0.190637028966508</v>
      </c>
      <c r="AP324" s="80">
        <v>3.7331867990971997E-2</v>
      </c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D324" s="2"/>
    </row>
    <row r="325" spans="1:56" s="81" customFormat="1" ht="17.25" customHeight="1" x14ac:dyDescent="0.3">
      <c r="A325" s="79" t="s">
        <v>609</v>
      </c>
      <c r="B325" s="85" t="s">
        <v>289</v>
      </c>
      <c r="C325" s="82">
        <v>0.55844371659709402</v>
      </c>
      <c r="D325" s="82">
        <v>0.17274360820440801</v>
      </c>
      <c r="E325" s="82">
        <v>3.5382726573299901</v>
      </c>
      <c r="F325" s="82">
        <v>0.26853947691652502</v>
      </c>
      <c r="G325" s="82">
        <v>-0.94243754139015401</v>
      </c>
      <c r="H325" s="82">
        <v>0.58009765662840995</v>
      </c>
      <c r="I325" s="82">
        <v>0.17944737746488548</v>
      </c>
      <c r="J325" s="82">
        <v>3.5382726573299901</v>
      </c>
      <c r="K325" s="82">
        <v>0.26853947691652502</v>
      </c>
      <c r="L325" s="82">
        <v>-0.94243754139015401</v>
      </c>
      <c r="M325" s="29">
        <v>18687.151219373802</v>
      </c>
      <c r="N325" s="29">
        <v>353.04289996348803</v>
      </c>
      <c r="O325" s="27" t="s">
        <v>1</v>
      </c>
      <c r="P325" s="27" t="s">
        <v>1</v>
      </c>
      <c r="Q325" s="29">
        <v>4810.43794573182</v>
      </c>
      <c r="R325" s="29">
        <v>153.24998043961699</v>
      </c>
      <c r="S325" s="80">
        <v>11.6009791613922</v>
      </c>
      <c r="T325" s="80">
        <v>1.81559349290433</v>
      </c>
      <c r="U325" s="80">
        <v>246266.49605776701</v>
      </c>
      <c r="V325" s="80">
        <v>13441.015052807201</v>
      </c>
      <c r="W325" s="80">
        <v>4.756390186679E-2</v>
      </c>
      <c r="X325" s="80">
        <v>9.4374493221349998E-3</v>
      </c>
      <c r="Y325" s="80">
        <v>534.04531979396199</v>
      </c>
      <c r="Z325" s="80">
        <v>28.562925286333801</v>
      </c>
      <c r="AA325" s="80">
        <v>271.55388572499999</v>
      </c>
      <c r="AB325" s="80">
        <v>129.59529379375601</v>
      </c>
      <c r="AC325" s="80">
        <v>6.5662192453368004E-2</v>
      </c>
      <c r="AD325" s="80">
        <v>1.9023832548056001E-2</v>
      </c>
      <c r="AE325" s="80">
        <v>7.2835651861758E-2</v>
      </c>
      <c r="AF325" s="80">
        <v>1.8691972319149999E-2</v>
      </c>
      <c r="AG325" s="29">
        <v>0.38078185643052398</v>
      </c>
      <c r="AH325" s="29">
        <v>4.5558489612509002E-2</v>
      </c>
      <c r="AI325" s="29">
        <v>75.579851859459097</v>
      </c>
      <c r="AJ325" s="29">
        <v>0.78601925289441998</v>
      </c>
      <c r="AK325" s="80">
        <v>11.8022234263659</v>
      </c>
      <c r="AL325" s="80">
        <v>0.126236961705463</v>
      </c>
      <c r="AM325" s="80">
        <v>9.1322897952842599</v>
      </c>
      <c r="AN325" s="80">
        <v>4.2477665003128804</v>
      </c>
      <c r="AO325" s="80">
        <v>8.9073461802950895</v>
      </c>
      <c r="AP325" s="80">
        <v>4.1885481458018896</v>
      </c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D325" s="2"/>
    </row>
    <row r="326" spans="1:56" s="81" customFormat="1" ht="17.25" customHeight="1" x14ac:dyDescent="0.3">
      <c r="A326" s="79" t="s">
        <v>610</v>
      </c>
      <c r="B326" s="85" t="s">
        <v>289</v>
      </c>
      <c r="C326" s="82">
        <v>16.314864276167601</v>
      </c>
      <c r="D326" s="82">
        <v>2.1019452167995198</v>
      </c>
      <c r="E326" s="82">
        <v>2.4018938343909699</v>
      </c>
      <c r="F326" s="82">
        <v>0.24423677430408999</v>
      </c>
      <c r="G326" s="82">
        <v>-0.88399677392293796</v>
      </c>
      <c r="H326" s="82">
        <v>16.947481462386346</v>
      </c>
      <c r="I326" s="82">
        <v>2.1838383238356185</v>
      </c>
      <c r="J326" s="82">
        <v>2.4018938343909699</v>
      </c>
      <c r="K326" s="82">
        <v>0.24423677430408999</v>
      </c>
      <c r="L326" s="82">
        <v>-0.88399677392293796</v>
      </c>
      <c r="M326" s="29">
        <v>19325.985876271301</v>
      </c>
      <c r="N326" s="29">
        <v>322.116562885007</v>
      </c>
      <c r="O326" s="27" t="s">
        <v>1</v>
      </c>
      <c r="P326" s="27" t="s">
        <v>1</v>
      </c>
      <c r="Q326" s="29">
        <v>4898.9035623292702</v>
      </c>
      <c r="R326" s="29">
        <v>142.85240873999101</v>
      </c>
      <c r="S326" s="80">
        <v>17.472438395977001</v>
      </c>
      <c r="T326" s="80">
        <v>2.2847021764063</v>
      </c>
      <c r="U326" s="80">
        <v>246006.82507001399</v>
      </c>
      <c r="V326" s="80">
        <v>13372.1297693018</v>
      </c>
      <c r="W326" s="80">
        <v>3.8907701467509E-2</v>
      </c>
      <c r="X326" s="80">
        <v>8.4617616702140006E-3</v>
      </c>
      <c r="Y326" s="80">
        <v>663.47357094229403</v>
      </c>
      <c r="Z326" s="80">
        <v>35.437482914640903</v>
      </c>
      <c r="AA326" s="80">
        <v>12.3831751584827</v>
      </c>
      <c r="AB326" s="80">
        <v>2.58306147062877</v>
      </c>
      <c r="AC326" s="80">
        <v>0.113222942817684</v>
      </c>
      <c r="AD326" s="80">
        <v>2.4783484441471999E-2</v>
      </c>
      <c r="AE326" s="80">
        <v>0.102185908300716</v>
      </c>
      <c r="AF326" s="80">
        <v>2.1955127306377002E-2</v>
      </c>
      <c r="AG326" s="29">
        <v>0.52508903631307102</v>
      </c>
      <c r="AH326" s="29">
        <v>5.8114923381052001E-2</v>
      </c>
      <c r="AI326" s="29">
        <v>99.4935345116957</v>
      </c>
      <c r="AJ326" s="29">
        <v>0.86126204119109595</v>
      </c>
      <c r="AK326" s="80">
        <v>16.654513231027298</v>
      </c>
      <c r="AL326" s="80">
        <v>0.13150417158549799</v>
      </c>
      <c r="AM326" s="80">
        <v>0.45763843197229698</v>
      </c>
      <c r="AN326" s="80">
        <v>6.772592346813E-2</v>
      </c>
      <c r="AO326" s="80">
        <v>0.31127041657754301</v>
      </c>
      <c r="AP326" s="80">
        <v>6.8916337833152999E-2</v>
      </c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D326" s="2"/>
    </row>
    <row r="327" spans="1:56" s="81" customFormat="1" ht="17.25" customHeight="1" x14ac:dyDescent="0.3">
      <c r="A327" s="79" t="s">
        <v>611</v>
      </c>
      <c r="B327" s="85" t="s">
        <v>289</v>
      </c>
      <c r="C327" s="82">
        <v>18.901166939019799</v>
      </c>
      <c r="D327" s="82">
        <v>1.78454501307896</v>
      </c>
      <c r="E327" s="82">
        <v>2.1290432467464302</v>
      </c>
      <c r="F327" s="82">
        <v>0.17230528942794299</v>
      </c>
      <c r="G327" s="82">
        <v>-0.744749300685142</v>
      </c>
      <c r="H327" s="82">
        <v>19.63406933053281</v>
      </c>
      <c r="I327" s="82">
        <v>1.8543567510669712</v>
      </c>
      <c r="J327" s="82">
        <v>2.1290432467464302</v>
      </c>
      <c r="K327" s="82">
        <v>0.17230528942794299</v>
      </c>
      <c r="L327" s="82">
        <v>-0.744749300685142</v>
      </c>
      <c r="M327" s="29">
        <v>19152.761731131599</v>
      </c>
      <c r="N327" s="29">
        <v>348.46539879589199</v>
      </c>
      <c r="O327" s="27" t="s">
        <v>1</v>
      </c>
      <c r="P327" s="27" t="s">
        <v>1</v>
      </c>
      <c r="Q327" s="29">
        <v>4868.4671589207001</v>
      </c>
      <c r="R327" s="29">
        <v>138.444012072091</v>
      </c>
      <c r="S327" s="80">
        <v>11.368548859537</v>
      </c>
      <c r="T327" s="80">
        <v>1.7551243441799</v>
      </c>
      <c r="U327" s="80">
        <v>247213.635261749</v>
      </c>
      <c r="V327" s="80">
        <v>13644.690842841799</v>
      </c>
      <c r="W327" s="80">
        <v>4.0480224890900003E-3</v>
      </c>
      <c r="X327" s="80">
        <v>2.6818375278120001E-3</v>
      </c>
      <c r="Y327" s="80">
        <v>692.71121827431398</v>
      </c>
      <c r="Z327" s="80">
        <v>36.769559481346199</v>
      </c>
      <c r="AA327" s="80">
        <v>9.2989918647235292</v>
      </c>
      <c r="AB327" s="80">
        <v>1.7082192241873</v>
      </c>
      <c r="AC327" s="80">
        <v>1.9250349269566001E-2</v>
      </c>
      <c r="AD327" s="80">
        <v>1.0032493827639001E-2</v>
      </c>
      <c r="AE327" s="80">
        <v>2.5941440804376999E-2</v>
      </c>
      <c r="AF327" s="80">
        <v>1.0865061912885001E-2</v>
      </c>
      <c r="AG327" s="29">
        <v>0.52534344772155495</v>
      </c>
      <c r="AH327" s="29">
        <v>5.2359481319163001E-2</v>
      </c>
      <c r="AI327" s="29">
        <v>104.06515707804</v>
      </c>
      <c r="AJ327" s="29">
        <v>1.1346541908880301</v>
      </c>
      <c r="AK327" s="80">
        <v>17.450814127944199</v>
      </c>
      <c r="AL327" s="80">
        <v>0.18850017268230601</v>
      </c>
      <c r="AM327" s="80">
        <v>0.41680850348545201</v>
      </c>
      <c r="AN327" s="80">
        <v>5.1549757490318003E-2</v>
      </c>
      <c r="AO327" s="80">
        <v>0.25071629463731399</v>
      </c>
      <c r="AP327" s="80">
        <v>4.8556522882595002E-2</v>
      </c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D327" s="2"/>
    </row>
    <row r="328" spans="1:56" s="81" customFormat="1" ht="17.25" customHeight="1" x14ac:dyDescent="0.3">
      <c r="A328" s="79" t="s">
        <v>612</v>
      </c>
      <c r="B328" s="85" t="s">
        <v>289</v>
      </c>
      <c r="C328" s="82">
        <v>5.0774658097948002</v>
      </c>
      <c r="D328" s="82">
        <v>1.26020748206023</v>
      </c>
      <c r="E328" s="82">
        <v>3.1403532624470198</v>
      </c>
      <c r="F328" s="82">
        <v>0.27294794948151702</v>
      </c>
      <c r="G328" s="82">
        <v>-0.96059410025444303</v>
      </c>
      <c r="H328" s="82">
        <v>5.2743471371133746</v>
      </c>
      <c r="I328" s="82">
        <v>1.3091355346859401</v>
      </c>
      <c r="J328" s="82">
        <v>3.1403532624470198</v>
      </c>
      <c r="K328" s="82">
        <v>0.27294794948151702</v>
      </c>
      <c r="L328" s="82">
        <v>-0.96059410025444303</v>
      </c>
      <c r="M328" s="29">
        <v>19621.831148404599</v>
      </c>
      <c r="N328" s="29">
        <v>336.97399720017802</v>
      </c>
      <c r="O328" s="27" t="s">
        <v>1</v>
      </c>
      <c r="P328" s="27" t="s">
        <v>1</v>
      </c>
      <c r="Q328" s="29">
        <v>4850.3866731491398</v>
      </c>
      <c r="R328" s="29">
        <v>153.20946699359601</v>
      </c>
      <c r="S328" s="80">
        <v>14.5226585004621</v>
      </c>
      <c r="T328" s="80">
        <v>2.2471262390372502</v>
      </c>
      <c r="U328" s="80">
        <v>245521.99324572901</v>
      </c>
      <c r="V328" s="80">
        <v>13406.001764445</v>
      </c>
      <c r="W328" s="80">
        <v>3.5720812497406003E-2</v>
      </c>
      <c r="X328" s="80">
        <v>9.029643333733E-3</v>
      </c>
      <c r="Y328" s="80">
        <v>652.37780861706699</v>
      </c>
      <c r="Z328" s="80">
        <v>34.828333427824198</v>
      </c>
      <c r="AA328" s="80">
        <v>50.185112219277102</v>
      </c>
      <c r="AB328" s="80">
        <v>15.6402549870031</v>
      </c>
      <c r="AC328" s="80">
        <v>7.1792327329414998E-2</v>
      </c>
      <c r="AD328" s="80">
        <v>2.1965566955415999E-2</v>
      </c>
      <c r="AE328" s="80">
        <v>4.9047147050800002E-2</v>
      </c>
      <c r="AF328" s="80">
        <v>1.6929582004476001E-2</v>
      </c>
      <c r="AG328" s="29">
        <v>0.46804929705179499</v>
      </c>
      <c r="AH328" s="29">
        <v>5.7481515302721997E-2</v>
      </c>
      <c r="AI328" s="29">
        <v>111.68801518886499</v>
      </c>
      <c r="AJ328" s="29">
        <v>1.1426784501820499</v>
      </c>
      <c r="AK328" s="80">
        <v>19.036735776132399</v>
      </c>
      <c r="AL328" s="80">
        <v>0.18146447363693199</v>
      </c>
      <c r="AM328" s="80">
        <v>1.6496295095165401</v>
      </c>
      <c r="AN328" s="80">
        <v>0.44437513759659902</v>
      </c>
      <c r="AO328" s="80">
        <v>1.4316698602798801</v>
      </c>
      <c r="AP328" s="80">
        <v>0.424342534703751</v>
      </c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D328" s="2"/>
    </row>
    <row r="329" spans="1:56" s="81" customFormat="1" ht="17.25" customHeight="1" x14ac:dyDescent="0.3">
      <c r="A329" s="79" t="s">
        <v>613</v>
      </c>
      <c r="B329" s="85"/>
      <c r="C329" s="82">
        <v>31.175631537670998</v>
      </c>
      <c r="D329" s="82">
        <v>1.77092735976987</v>
      </c>
      <c r="E329" s="82">
        <v>1.2872187209102399</v>
      </c>
      <c r="F329" s="82">
        <v>9.5163829257245994E-2</v>
      </c>
      <c r="G329" s="82">
        <v>-0.46160574377639602</v>
      </c>
      <c r="H329" s="82">
        <v>32.384482556478652</v>
      </c>
      <c r="I329" s="82">
        <v>1.8412817290927854</v>
      </c>
      <c r="J329" s="82">
        <v>1.2872187209102399</v>
      </c>
      <c r="K329" s="82">
        <v>9.5163829257245994E-2</v>
      </c>
      <c r="L329" s="82">
        <v>-0.46160574377639602</v>
      </c>
      <c r="M329" s="29">
        <v>19896.300242465801</v>
      </c>
      <c r="N329" s="29">
        <v>312.26612881732302</v>
      </c>
      <c r="O329" s="27" t="s">
        <v>1</v>
      </c>
      <c r="P329" s="27" t="s">
        <v>1</v>
      </c>
      <c r="Q329" s="29">
        <v>4797.4380454865604</v>
      </c>
      <c r="R329" s="29">
        <v>153.16497993815801</v>
      </c>
      <c r="S329" s="80">
        <v>16.1864331508819</v>
      </c>
      <c r="T329" s="80">
        <v>2.4453549510495298</v>
      </c>
      <c r="U329" s="80">
        <v>246131.56987989799</v>
      </c>
      <c r="V329" s="80">
        <v>13296.499899438601</v>
      </c>
      <c r="W329" s="80">
        <v>3.0042649254004E-2</v>
      </c>
      <c r="X329" s="80">
        <v>8.5029811207009993E-3</v>
      </c>
      <c r="Y329" s="80">
        <v>608.53277479148096</v>
      </c>
      <c r="Z329" s="80">
        <v>33.124961793460301</v>
      </c>
      <c r="AA329" s="80">
        <v>4.2322943256580503</v>
      </c>
      <c r="AB329" s="80">
        <v>0.53374575015429904</v>
      </c>
      <c r="AC329" s="80">
        <v>7.5699562592638006E-2</v>
      </c>
      <c r="AD329" s="80">
        <v>2.3162060572136999E-2</v>
      </c>
      <c r="AE329" s="80">
        <v>7.7867195427462996E-2</v>
      </c>
      <c r="AF329" s="80">
        <v>2.1907513857181999E-2</v>
      </c>
      <c r="AG329" s="29">
        <v>0.464643353828677</v>
      </c>
      <c r="AH329" s="29">
        <v>5.6995788857981997E-2</v>
      </c>
      <c r="AI329" s="29">
        <v>99.794857307278093</v>
      </c>
      <c r="AJ329" s="29">
        <v>0.80567746563181197</v>
      </c>
      <c r="AK329" s="80">
        <v>16.399582176517001</v>
      </c>
      <c r="AL329" s="80">
        <v>0.1244070989341</v>
      </c>
      <c r="AM329" s="80">
        <v>0.23691852647994999</v>
      </c>
      <c r="AN329" s="80">
        <v>1.9412041998309999E-2</v>
      </c>
      <c r="AO329" s="80">
        <v>8.6291869926319001E-2</v>
      </c>
      <c r="AP329" s="80">
        <v>1.2500184523569E-2</v>
      </c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D329" s="2"/>
    </row>
    <row r="330" spans="1:56" s="81" customFormat="1" ht="17.25" customHeight="1" x14ac:dyDescent="0.3">
      <c r="A330" s="79" t="s">
        <v>614</v>
      </c>
      <c r="B330" s="85" t="s">
        <v>289</v>
      </c>
      <c r="C330" s="82">
        <v>0.32278374665528498</v>
      </c>
      <c r="D330" s="82">
        <v>2.4859079289200999E-2</v>
      </c>
      <c r="E330" s="82">
        <v>3.51318062256412</v>
      </c>
      <c r="F330" s="82">
        <v>2.1919510250074999E-2</v>
      </c>
      <c r="G330" s="82">
        <v>-4.3022215301787001E-2</v>
      </c>
      <c r="H330" s="82">
        <v>0.33529985111742866</v>
      </c>
      <c r="I330" s="82">
        <v>2.5835879165947845E-2</v>
      </c>
      <c r="J330" s="82">
        <v>3.51318062256412</v>
      </c>
      <c r="K330" s="82">
        <v>2.1919510250074999E-2</v>
      </c>
      <c r="L330" s="82">
        <v>-4.3022215301787001E-2</v>
      </c>
      <c r="M330" s="29">
        <v>18722.951753748301</v>
      </c>
      <c r="N330" s="29">
        <v>324.82708891226599</v>
      </c>
      <c r="O330" s="27" t="s">
        <v>1</v>
      </c>
      <c r="P330" s="27" t="s">
        <v>1</v>
      </c>
      <c r="Q330" s="29">
        <v>5490.3667404999396</v>
      </c>
      <c r="R330" s="29">
        <v>141.36755450276701</v>
      </c>
      <c r="S330" s="80">
        <v>50.692186220259302</v>
      </c>
      <c r="T330" s="80">
        <v>6.2773197930345903</v>
      </c>
      <c r="U330" s="80">
        <v>247440.262581282</v>
      </c>
      <c r="V330" s="80">
        <v>13469.0716524786</v>
      </c>
      <c r="W330" s="80">
        <v>3.3980387545469999E-3</v>
      </c>
      <c r="X330" s="80">
        <v>2.4738494074469999E-3</v>
      </c>
      <c r="Y330" s="80">
        <v>723.42530962656701</v>
      </c>
      <c r="Z330" s="80">
        <v>37.787032929428101</v>
      </c>
      <c r="AA330" s="80">
        <v>915.26069151678598</v>
      </c>
      <c r="AB330" s="80">
        <v>82.283669985491002</v>
      </c>
      <c r="AC330" s="80">
        <v>8.9215497823820003E-3</v>
      </c>
      <c r="AD330" s="80">
        <v>6.8760858881100001E-3</v>
      </c>
      <c r="AE330" s="80">
        <v>3.3967522631373002E-2</v>
      </c>
      <c r="AF330" s="80">
        <v>1.2516556012996E-2</v>
      </c>
      <c r="AG330" s="29">
        <v>0.58265300952868404</v>
      </c>
      <c r="AH330" s="29">
        <v>5.7251408043863999E-2</v>
      </c>
      <c r="AI330" s="29">
        <v>114.28506528407399</v>
      </c>
      <c r="AJ330" s="29">
        <v>1.0873385116116401</v>
      </c>
      <c r="AK330" s="80">
        <v>19.315473595505299</v>
      </c>
      <c r="AL330" s="80">
        <v>0.16195621017180101</v>
      </c>
      <c r="AM330" s="80">
        <v>26.821519519089499</v>
      </c>
      <c r="AN330" s="80">
        <v>2.2683530522027699</v>
      </c>
      <c r="AO330" s="80">
        <v>26.566658862916899</v>
      </c>
      <c r="AP330" s="80">
        <v>2.2386456637592902</v>
      </c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D330" s="2"/>
    </row>
    <row r="331" spans="1:56" s="81" customFormat="1" ht="17.25" customHeight="1" x14ac:dyDescent="0.3">
      <c r="A331" s="79" t="s">
        <v>615</v>
      </c>
      <c r="B331" s="85"/>
      <c r="C331" s="82">
        <v>29.124105904972101</v>
      </c>
      <c r="D331" s="82">
        <v>1.86950695433975</v>
      </c>
      <c r="E331" s="82">
        <v>1.5833727293449</v>
      </c>
      <c r="F331" s="82">
        <v>0.180774676704859</v>
      </c>
      <c r="G331" s="82">
        <v>-0.24801404579057401</v>
      </c>
      <c r="H331" s="82">
        <v>30.253407970675102</v>
      </c>
      <c r="I331" s="82">
        <v>1.9433917956822373</v>
      </c>
      <c r="J331" s="82">
        <v>1.5833727293449</v>
      </c>
      <c r="K331" s="82">
        <v>0.180774676704859</v>
      </c>
      <c r="L331" s="82">
        <v>-0.24801404579057401</v>
      </c>
      <c r="M331" s="29">
        <v>18755.686637373899</v>
      </c>
      <c r="N331" s="29">
        <v>314.51959370719601</v>
      </c>
      <c r="O331" s="27" t="s">
        <v>1</v>
      </c>
      <c r="P331" s="27" t="s">
        <v>1</v>
      </c>
      <c r="Q331" s="29">
        <v>5515.4805270930001</v>
      </c>
      <c r="R331" s="29">
        <v>167.452615343459</v>
      </c>
      <c r="S331" s="80">
        <v>40.918900168912401</v>
      </c>
      <c r="T331" s="80">
        <v>5.9635165624939699</v>
      </c>
      <c r="U331" s="80">
        <v>243743.08778140799</v>
      </c>
      <c r="V331" s="80">
        <v>13201.6454902936</v>
      </c>
      <c r="W331" s="80">
        <v>6.3928205035349997E-3</v>
      </c>
      <c r="X331" s="80">
        <v>4.1885137205760004E-3</v>
      </c>
      <c r="Y331" s="80">
        <v>632.21810865066504</v>
      </c>
      <c r="Z331" s="80">
        <v>34.711281168828997</v>
      </c>
      <c r="AA331" s="80">
        <v>3.5184619046268102</v>
      </c>
      <c r="AB331" s="80">
        <v>0.51193092564663301</v>
      </c>
      <c r="AC331" s="80">
        <v>5.2117720643486999E-2</v>
      </c>
      <c r="AD331" s="80">
        <v>2.0523051266639999E-2</v>
      </c>
      <c r="AE331" s="80">
        <v>3.8000124461953E-2</v>
      </c>
      <c r="AF331" s="80">
        <v>1.6339926724851E-2</v>
      </c>
      <c r="AG331" s="29">
        <v>0.44913241533806803</v>
      </c>
      <c r="AH331" s="29">
        <v>6.2291965909182997E-2</v>
      </c>
      <c r="AI331" s="29">
        <v>82.235033793311302</v>
      </c>
      <c r="AJ331" s="29">
        <v>1.05567268678607</v>
      </c>
      <c r="AK331" s="80">
        <v>13.2486244378366</v>
      </c>
      <c r="AL331" s="80">
        <v>0.18859980270037499</v>
      </c>
      <c r="AM331" s="80">
        <v>0.20531547199881101</v>
      </c>
      <c r="AN331" s="80">
        <v>1.4241417467742001E-2</v>
      </c>
      <c r="AO331" s="80">
        <v>9.1724851669431007E-2</v>
      </c>
      <c r="AP331" s="80">
        <v>1.3876678509622001E-2</v>
      </c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D331" s="2"/>
    </row>
    <row r="332" spans="1:56" s="81" customFormat="1" ht="17.25" customHeight="1" x14ac:dyDescent="0.3">
      <c r="A332" s="79" t="s">
        <v>616</v>
      </c>
      <c r="B332" s="85" t="s">
        <v>102</v>
      </c>
      <c r="C332" s="82">
        <v>32.558733425064801</v>
      </c>
      <c r="D332" s="82">
        <v>2.22254483503656</v>
      </c>
      <c r="E332" s="82">
        <v>0.95072365681570603</v>
      </c>
      <c r="F332" s="82">
        <v>0.119268572471008</v>
      </c>
      <c r="G332" s="82">
        <v>8.7552060432989007E-2</v>
      </c>
      <c r="H332" s="82">
        <v>33.821214925220374</v>
      </c>
      <c r="I332" s="82">
        <v>2.3101903922660485</v>
      </c>
      <c r="J332" s="82">
        <v>0.95072365681570603</v>
      </c>
      <c r="K332" s="82">
        <v>0.119268572471008</v>
      </c>
      <c r="L332" s="82">
        <v>8.7552060432989007E-2</v>
      </c>
      <c r="M332" s="29">
        <v>19000.618004674099</v>
      </c>
      <c r="N332" s="29">
        <v>362.26071763887899</v>
      </c>
      <c r="O332" s="27" t="s">
        <v>1</v>
      </c>
      <c r="P332" s="27" t="s">
        <v>1</v>
      </c>
      <c r="Q332" s="29">
        <v>5628.8951693410399</v>
      </c>
      <c r="R332" s="29">
        <v>262.222908469635</v>
      </c>
      <c r="S332" s="80">
        <v>25.8860009968638</v>
      </c>
      <c r="T332" s="80">
        <v>4.6772541088553901</v>
      </c>
      <c r="U332" s="80">
        <v>244555.64056046199</v>
      </c>
      <c r="V332" s="80">
        <v>13420.154035323299</v>
      </c>
      <c r="W332" s="80">
        <v>2.5851075203173E-2</v>
      </c>
      <c r="X332" s="80">
        <v>1.2216168249359E-2</v>
      </c>
      <c r="Y332" s="80">
        <v>741.58098441549805</v>
      </c>
      <c r="Z332" s="80">
        <v>44.738837841002002</v>
      </c>
      <c r="AA332" s="80">
        <v>4.3447368176055097</v>
      </c>
      <c r="AB332" s="80">
        <v>1.80991755626233</v>
      </c>
      <c r="AC332" s="80">
        <v>1.2362665499399E-2</v>
      </c>
      <c r="AD332" s="80">
        <v>1.4490354384486001E-2</v>
      </c>
      <c r="AE332" s="80">
        <v>4.7541981270524003E-2</v>
      </c>
      <c r="AF332" s="80">
        <v>2.6502646964256998E-2</v>
      </c>
      <c r="AG332" s="29">
        <v>0.55426080869488303</v>
      </c>
      <c r="AH332" s="29">
        <v>9.6897059338017996E-2</v>
      </c>
      <c r="AI332" s="29">
        <v>130.430249245412</v>
      </c>
      <c r="AJ332" s="29">
        <v>1.41590256050442</v>
      </c>
      <c r="AK332" s="80">
        <v>22.450399878676201</v>
      </c>
      <c r="AL332" s="80">
        <v>0.22867444288205299</v>
      </c>
      <c r="AM332" s="80">
        <v>0.31122833087933299</v>
      </c>
      <c r="AN332" s="80">
        <v>2.1260904851833001E-2</v>
      </c>
      <c r="AO332" s="80">
        <v>8.3399338533617001E-2</v>
      </c>
      <c r="AP332" s="80">
        <v>1.0361616021045E-2</v>
      </c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D332" s="2"/>
    </row>
    <row r="333" spans="1:56" s="81" customFormat="1" ht="17.25" customHeight="1" x14ac:dyDescent="0.3">
      <c r="A333" s="79" t="s">
        <v>617</v>
      </c>
      <c r="B333" s="85"/>
      <c r="C333" s="82">
        <v>31.984361993358199</v>
      </c>
      <c r="D333" s="82">
        <v>1.99931572651046</v>
      </c>
      <c r="E333" s="82">
        <v>1.23766378432973</v>
      </c>
      <c r="F333" s="82">
        <v>0.13116706326363201</v>
      </c>
      <c r="G333" s="82">
        <v>-0.47875117087081898</v>
      </c>
      <c r="H333" s="82">
        <v>33.224571948202701</v>
      </c>
      <c r="I333" s="82">
        <v>2.0784120017637511</v>
      </c>
      <c r="J333" s="82">
        <v>1.23766378432973</v>
      </c>
      <c r="K333" s="82">
        <v>0.13116706326363201</v>
      </c>
      <c r="L333" s="82">
        <v>-0.47875117087081898</v>
      </c>
      <c r="M333" s="29">
        <v>18883.749142094901</v>
      </c>
      <c r="N333" s="29">
        <v>303.98941420479503</v>
      </c>
      <c r="O333" s="27" t="s">
        <v>1</v>
      </c>
      <c r="P333" s="27" t="s">
        <v>1</v>
      </c>
      <c r="Q333" s="29">
        <v>4624.5568868846303</v>
      </c>
      <c r="R333" s="29">
        <v>211.66435377272299</v>
      </c>
      <c r="S333" s="80">
        <v>8.6916530852243401</v>
      </c>
      <c r="T333" s="80">
        <v>2.0176452086118699</v>
      </c>
      <c r="U333" s="80">
        <v>245873.64825393699</v>
      </c>
      <c r="V333" s="80">
        <v>13311.7099433208</v>
      </c>
      <c r="W333" s="80">
        <v>1.0959437739521001E-2</v>
      </c>
      <c r="X333" s="80">
        <v>6.0491315630069997E-3</v>
      </c>
      <c r="Y333" s="80">
        <v>608.99230356773899</v>
      </c>
      <c r="Z333" s="80">
        <v>33.821008454192203</v>
      </c>
      <c r="AA333" s="80">
        <v>3.5496085489873299</v>
      </c>
      <c r="AB333" s="80">
        <v>0.65768529863911795</v>
      </c>
      <c r="AC333" s="80">
        <v>4.5451200843849996E-3</v>
      </c>
      <c r="AD333" s="80">
        <v>6.6822302515080001E-3</v>
      </c>
      <c r="AE333" s="80">
        <v>2.7311022462222001E-2</v>
      </c>
      <c r="AF333" s="80">
        <v>1.5275700584819999E-2</v>
      </c>
      <c r="AG333" s="29">
        <v>0.354475488181488</v>
      </c>
      <c r="AH333" s="29">
        <v>5.8941714906697001E-2</v>
      </c>
      <c r="AI333" s="29">
        <v>93.211443085135997</v>
      </c>
      <c r="AJ333" s="29">
        <v>0.88552658772061399</v>
      </c>
      <c r="AK333" s="80">
        <v>15.7563085090654</v>
      </c>
      <c r="AL333" s="80">
        <v>0.13165713589853001</v>
      </c>
      <c r="AM333" s="80">
        <v>0.22312640082922799</v>
      </c>
      <c r="AN333" s="80">
        <v>1.8146630297936998E-2</v>
      </c>
      <c r="AO333" s="80">
        <v>7.7979430957897E-2</v>
      </c>
      <c r="AP333" s="80">
        <v>1.2459933530054E-2</v>
      </c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D333" s="2"/>
    </row>
    <row r="334" spans="1:56" s="81" customFormat="1" ht="17.25" customHeight="1" x14ac:dyDescent="0.3">
      <c r="A334" s="79" t="s">
        <v>618</v>
      </c>
      <c r="B334" s="85"/>
      <c r="C334" s="82">
        <v>21.827655614921198</v>
      </c>
      <c r="D334" s="82">
        <v>1.96749510572266</v>
      </c>
      <c r="E334" s="82">
        <v>2.0256669630398498</v>
      </c>
      <c r="F334" s="82">
        <v>0.21098385273824899</v>
      </c>
      <c r="G334" s="82">
        <v>0.14046625561078099</v>
      </c>
      <c r="H334" s="82">
        <v>22.674034097948756</v>
      </c>
      <c r="I334" s="82">
        <v>2.0445297541909682</v>
      </c>
      <c r="J334" s="82">
        <v>2.0256669630398498</v>
      </c>
      <c r="K334" s="82">
        <v>0.21098385273824899</v>
      </c>
      <c r="L334" s="82">
        <v>0.14046625561078099</v>
      </c>
      <c r="M334" s="29">
        <v>19876.904767445201</v>
      </c>
      <c r="N334" s="29">
        <v>394.38052197388703</v>
      </c>
      <c r="O334" s="27" t="s">
        <v>1</v>
      </c>
      <c r="P334" s="27" t="s">
        <v>1</v>
      </c>
      <c r="Q334" s="29">
        <v>4285.7324366632301</v>
      </c>
      <c r="R334" s="29">
        <v>154.800802464269</v>
      </c>
      <c r="S334" s="80">
        <v>12.2405091744895</v>
      </c>
      <c r="T334" s="80">
        <v>2.4358177510769798</v>
      </c>
      <c r="U334" s="80">
        <v>251129.70217728199</v>
      </c>
      <c r="V334" s="80">
        <v>14075.949787425099</v>
      </c>
      <c r="W334" s="80">
        <v>8.6174583894037995E-2</v>
      </c>
      <c r="X334" s="80">
        <v>1.7414277260959E-2</v>
      </c>
      <c r="Y334" s="80">
        <v>403.29761689201803</v>
      </c>
      <c r="Z334" s="80">
        <v>29.0359893565949</v>
      </c>
      <c r="AA334" s="80">
        <v>3.42990087072259</v>
      </c>
      <c r="AB334" s="80">
        <v>0.49876370679481102</v>
      </c>
      <c r="AC334" s="80">
        <v>0.28533431902509099</v>
      </c>
      <c r="AD334" s="80">
        <v>5.3582710951159997E-2</v>
      </c>
      <c r="AE334" s="80">
        <v>0.27053314778977899</v>
      </c>
      <c r="AF334" s="80">
        <v>4.8366130566840998E-2</v>
      </c>
      <c r="AG334" s="29">
        <v>0.74902280422010203</v>
      </c>
      <c r="AH334" s="29">
        <v>0.13472754198819301</v>
      </c>
      <c r="AI334" s="29">
        <v>34.3063987138313</v>
      </c>
      <c r="AJ334" s="29">
        <v>1.1506529522686899</v>
      </c>
      <c r="AK334" s="80">
        <v>5.0911455435514599</v>
      </c>
      <c r="AL334" s="80">
        <v>0.138022137460272</v>
      </c>
      <c r="AM334" s="80">
        <v>0.104949511336102</v>
      </c>
      <c r="AN334" s="80">
        <v>1.114973130593E-2</v>
      </c>
      <c r="AO334" s="80">
        <v>5.9986650209608E-2</v>
      </c>
      <c r="AP334" s="80">
        <v>5.7420371916719996E-3</v>
      </c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D334" s="2"/>
    </row>
    <row r="335" spans="1:56" s="81" customFormat="1" ht="17.25" customHeight="1" x14ac:dyDescent="0.3">
      <c r="A335" s="79" t="s">
        <v>619</v>
      </c>
      <c r="B335" s="85"/>
      <c r="C335" s="82">
        <v>13.084562721850601</v>
      </c>
      <c r="D335" s="82">
        <v>0.73439619961230196</v>
      </c>
      <c r="E335" s="82">
        <v>2.66959008908883</v>
      </c>
      <c r="F335" s="82">
        <v>0.12255292415057099</v>
      </c>
      <c r="G335" s="82">
        <v>-6.3731574616975997E-2</v>
      </c>
      <c r="H335" s="82">
        <v>13.591923317187666</v>
      </c>
      <c r="I335" s="82">
        <v>0.76358884540455785</v>
      </c>
      <c r="J335" s="82">
        <v>2.66959008908883</v>
      </c>
      <c r="K335" s="82">
        <v>0.12255292415057099</v>
      </c>
      <c r="L335" s="82">
        <v>-6.3731574616975997E-2</v>
      </c>
      <c r="M335" s="29">
        <v>16452.283471990901</v>
      </c>
      <c r="N335" s="29">
        <v>278.42722008883499</v>
      </c>
      <c r="O335" s="27" t="s">
        <v>1</v>
      </c>
      <c r="P335" s="27" t="s">
        <v>1</v>
      </c>
      <c r="Q335" s="29">
        <v>3859.6497223983201</v>
      </c>
      <c r="R335" s="29">
        <v>123.22535629271999</v>
      </c>
      <c r="S335" s="80">
        <v>15.4557013229139</v>
      </c>
      <c r="T335" s="80">
        <v>2.1641006877153699</v>
      </c>
      <c r="U335" s="80">
        <v>254619.490795241</v>
      </c>
      <c r="V335" s="80">
        <v>13944.820697938099</v>
      </c>
      <c r="W335" s="80">
        <v>0.333238740430991</v>
      </c>
      <c r="X335" s="80">
        <v>2.9914412008527E-2</v>
      </c>
      <c r="Y335" s="80">
        <v>547.00117706194396</v>
      </c>
      <c r="Z335" s="80">
        <v>31.322768753621901</v>
      </c>
      <c r="AA335" s="80">
        <v>17.142152480527699</v>
      </c>
      <c r="AB335" s="80">
        <v>3.4501554122892402</v>
      </c>
      <c r="AC335" s="80">
        <v>0.64330417357928205</v>
      </c>
      <c r="AD335" s="80">
        <v>6.6460703049683004E-2</v>
      </c>
      <c r="AE335" s="80">
        <v>0.45063545040250003</v>
      </c>
      <c r="AF335" s="80">
        <v>4.8441249869912002E-2</v>
      </c>
      <c r="AG335" s="29">
        <v>0.51571303334826402</v>
      </c>
      <c r="AH335" s="29">
        <v>5.4988700772786003E-2</v>
      </c>
      <c r="AI335" s="29">
        <v>98.358839799175101</v>
      </c>
      <c r="AJ335" s="29">
        <v>1.5642419704646</v>
      </c>
      <c r="AK335" s="80">
        <v>17.381494027063901</v>
      </c>
      <c r="AL335" s="80">
        <v>0.278058466780992</v>
      </c>
      <c r="AM335" s="80">
        <v>0.59896234430391304</v>
      </c>
      <c r="AN335" s="80">
        <v>3.0936198272550001E-2</v>
      </c>
      <c r="AO335" s="80">
        <v>0.45149519181326397</v>
      </c>
      <c r="AP335" s="80">
        <v>3.0190678614518001E-2</v>
      </c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D335" s="2"/>
    </row>
    <row r="336" spans="1:56" s="81" customFormat="1" ht="17.25" customHeight="1" x14ac:dyDescent="0.3">
      <c r="A336" s="79" t="s">
        <v>620</v>
      </c>
      <c r="B336" s="85"/>
      <c r="C336" s="82">
        <v>33.185776934545203</v>
      </c>
      <c r="D336" s="82">
        <v>2.2712662715336802</v>
      </c>
      <c r="E336" s="82">
        <v>1.3109690540890999</v>
      </c>
      <c r="F336" s="82">
        <v>0.11207336721496</v>
      </c>
      <c r="G336" s="82">
        <v>0.47214494924920197</v>
      </c>
      <c r="H336" s="82">
        <v>34.472572366701037</v>
      </c>
      <c r="I336" s="82">
        <v>2.3608253575119416</v>
      </c>
      <c r="J336" s="82">
        <v>1.3109690540890999</v>
      </c>
      <c r="K336" s="82">
        <v>0.11207336721496</v>
      </c>
      <c r="L336" s="82">
        <v>0.47214494924920197</v>
      </c>
      <c r="M336" s="29">
        <v>17265.8180505899</v>
      </c>
      <c r="N336" s="29">
        <v>331.61452369520401</v>
      </c>
      <c r="O336" s="27" t="s">
        <v>1</v>
      </c>
      <c r="P336" s="27" t="s">
        <v>1</v>
      </c>
      <c r="Q336" s="29">
        <v>2996.7926435286299</v>
      </c>
      <c r="R336" s="29">
        <v>122.763540573791</v>
      </c>
      <c r="S336" s="80">
        <v>10.849039247372</v>
      </c>
      <c r="T336" s="80">
        <v>2.2154323007811101</v>
      </c>
      <c r="U336" s="80">
        <v>253437.751103302</v>
      </c>
      <c r="V336" s="80">
        <v>13799.8656240456</v>
      </c>
      <c r="W336" s="80">
        <v>0.251954029588836</v>
      </c>
      <c r="X336" s="80">
        <v>2.9004218233441001E-2</v>
      </c>
      <c r="Y336" s="80">
        <v>360.771154243909</v>
      </c>
      <c r="Z336" s="80">
        <v>21.6142634394784</v>
      </c>
      <c r="AA336" s="80">
        <v>2.7955530130938202</v>
      </c>
      <c r="AB336" s="80">
        <v>0.40966213066393897</v>
      </c>
      <c r="AC336" s="80">
        <v>0.31799819461765599</v>
      </c>
      <c r="AD336" s="80">
        <v>5.5504216529711999E-2</v>
      </c>
      <c r="AE336" s="80">
        <v>0.22825126221716299</v>
      </c>
      <c r="AF336" s="80">
        <v>4.3067541383121001E-2</v>
      </c>
      <c r="AG336" s="29">
        <v>0.28614229817693598</v>
      </c>
      <c r="AH336" s="29">
        <v>5.2021935283248999E-2</v>
      </c>
      <c r="AI336" s="29">
        <v>72.109996803585005</v>
      </c>
      <c r="AJ336" s="29">
        <v>1.26295447815381</v>
      </c>
      <c r="AK336" s="80">
        <v>12.6010787146996</v>
      </c>
      <c r="AL336" s="80">
        <v>0.199133083742808</v>
      </c>
      <c r="AM336" s="80">
        <v>0.17075211185375599</v>
      </c>
      <c r="AN336" s="80">
        <v>1.3811806911545E-2</v>
      </c>
      <c r="AO336" s="80">
        <v>6.3203387691533996E-2</v>
      </c>
      <c r="AP336" s="80">
        <v>3.3539032374990002E-3</v>
      </c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D336" s="2"/>
    </row>
    <row r="337" spans="1:56" s="81" customFormat="1" ht="17.25" customHeight="1" x14ac:dyDescent="0.3">
      <c r="A337" s="79" t="s">
        <v>621</v>
      </c>
      <c r="B337" s="85"/>
      <c r="C337" s="82">
        <v>27.5500195383466</v>
      </c>
      <c r="D337" s="82">
        <v>1.2107248156848101</v>
      </c>
      <c r="E337" s="82">
        <v>1.1999939830791799</v>
      </c>
      <c r="F337" s="82">
        <v>6.6469675481283005E-2</v>
      </c>
      <c r="G337" s="82">
        <v>0.408780611674114</v>
      </c>
      <c r="H337" s="82">
        <v>28.618285602078409</v>
      </c>
      <c r="I337" s="82">
        <v>1.259596286593031</v>
      </c>
      <c r="J337" s="82">
        <v>1.1999939830791799</v>
      </c>
      <c r="K337" s="82">
        <v>6.6469675481283005E-2</v>
      </c>
      <c r="L337" s="82">
        <v>0.408780611674114</v>
      </c>
      <c r="M337" s="29">
        <v>16750.6197296379</v>
      </c>
      <c r="N337" s="29">
        <v>337.90925779380098</v>
      </c>
      <c r="O337" s="27" t="s">
        <v>1</v>
      </c>
      <c r="P337" s="27" t="s">
        <v>1</v>
      </c>
      <c r="Q337" s="29">
        <v>3239.5446527843001</v>
      </c>
      <c r="R337" s="29">
        <v>102.700296635187</v>
      </c>
      <c r="S337" s="80">
        <v>14.412021210671201</v>
      </c>
      <c r="T337" s="80">
        <v>2.0500550425418398</v>
      </c>
      <c r="U337" s="80">
        <v>252514.73421955199</v>
      </c>
      <c r="V337" s="80">
        <v>13736.282547956</v>
      </c>
      <c r="W337" s="80">
        <v>0.21716133301490401</v>
      </c>
      <c r="X337" s="80">
        <v>2.0708557011726001E-2</v>
      </c>
      <c r="Y337" s="80">
        <v>429.92578524688003</v>
      </c>
      <c r="Z337" s="80">
        <v>23.871145186424499</v>
      </c>
      <c r="AA337" s="80">
        <v>4.2052134809125601</v>
      </c>
      <c r="AB337" s="80">
        <v>0.45869691479188601</v>
      </c>
      <c r="AC337" s="80">
        <v>0.45222544198255799</v>
      </c>
      <c r="AD337" s="80">
        <v>5.0895631445864002E-2</v>
      </c>
      <c r="AE337" s="80">
        <v>0.28483833224850502</v>
      </c>
      <c r="AF337" s="80">
        <v>3.7382368707898003E-2</v>
      </c>
      <c r="AG337" s="29">
        <v>0.36352070419895099</v>
      </c>
      <c r="AH337" s="29">
        <v>4.5344616757774001E-2</v>
      </c>
      <c r="AI337" s="29">
        <v>81.430531356162604</v>
      </c>
      <c r="AJ337" s="29">
        <v>1.2038168294888101</v>
      </c>
      <c r="AK337" s="80">
        <v>15.1095075754</v>
      </c>
      <c r="AL337" s="80">
        <v>0.21373568916595501</v>
      </c>
      <c r="AM337" s="80">
        <v>0.24791683139143</v>
      </c>
      <c r="AN337" s="80">
        <v>1.1031593810734999E-2</v>
      </c>
      <c r="AO337" s="80">
        <v>8.3792747433239001E-2</v>
      </c>
      <c r="AP337" s="80">
        <v>3.34959941612E-3</v>
      </c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D337" s="2"/>
    </row>
    <row r="338" spans="1:56" s="81" customFormat="1" ht="17.25" customHeight="1" x14ac:dyDescent="0.3">
      <c r="A338" s="79" t="s">
        <v>622</v>
      </c>
      <c r="B338" s="85"/>
      <c r="C338" s="82">
        <v>31.895613667908201</v>
      </c>
      <c r="D338" s="82">
        <v>1.45621922439894</v>
      </c>
      <c r="E338" s="82">
        <v>1.15139135718726</v>
      </c>
      <c r="F338" s="82">
        <v>7.1478936410801996E-2</v>
      </c>
      <c r="G338" s="82">
        <v>0.13331297595231401</v>
      </c>
      <c r="H338" s="82">
        <v>33.132382361153624</v>
      </c>
      <c r="I338" s="82">
        <v>1.5148301852174024</v>
      </c>
      <c r="J338" s="82">
        <v>1.15139135718726</v>
      </c>
      <c r="K338" s="82">
        <v>7.1478936410801996E-2</v>
      </c>
      <c r="L338" s="82">
        <v>0.13331297595231401</v>
      </c>
      <c r="M338" s="29">
        <v>16834.888245023001</v>
      </c>
      <c r="N338" s="29">
        <v>474.03106770189299</v>
      </c>
      <c r="O338" s="27" t="s">
        <v>1</v>
      </c>
      <c r="P338" s="27" t="s">
        <v>1</v>
      </c>
      <c r="Q338" s="29">
        <v>3859.5360119322499</v>
      </c>
      <c r="R338" s="29">
        <v>132.51567457234501</v>
      </c>
      <c r="S338" s="80">
        <v>11.137316470532101</v>
      </c>
      <c r="T338" s="80">
        <v>1.75118300167614</v>
      </c>
      <c r="U338" s="80">
        <v>258340.20920233999</v>
      </c>
      <c r="V338" s="80">
        <v>14697.6457420683</v>
      </c>
      <c r="W338" s="80">
        <v>0.18420804165825999</v>
      </c>
      <c r="X338" s="80">
        <v>1.8833821101670999E-2</v>
      </c>
      <c r="Y338" s="80">
        <v>479.95105068674502</v>
      </c>
      <c r="Z338" s="80">
        <v>26.379167688272702</v>
      </c>
      <c r="AA338" s="80">
        <v>3.8113481144383701</v>
      </c>
      <c r="AB338" s="80">
        <v>0.39529846561524701</v>
      </c>
      <c r="AC338" s="80">
        <v>0.423926896018338</v>
      </c>
      <c r="AD338" s="80">
        <v>5.3930273115774002E-2</v>
      </c>
      <c r="AE338" s="80">
        <v>0.26887216688493998</v>
      </c>
      <c r="AF338" s="80">
        <v>3.5904312506349997E-2</v>
      </c>
      <c r="AG338" s="29">
        <v>0.41946564992280699</v>
      </c>
      <c r="AH338" s="29">
        <v>4.8223540877955003E-2</v>
      </c>
      <c r="AI338" s="29">
        <v>89.867476902367798</v>
      </c>
      <c r="AJ338" s="29">
        <v>1.42677028628502</v>
      </c>
      <c r="AK338" s="80">
        <v>15.8305840502482</v>
      </c>
      <c r="AL338" s="80">
        <v>0.256422864825393</v>
      </c>
      <c r="AM338" s="80">
        <v>0.22494447789487301</v>
      </c>
      <c r="AN338" s="80">
        <v>1.1198506844903E-2</v>
      </c>
      <c r="AO338" s="80">
        <v>7.2883452935187998E-2</v>
      </c>
      <c r="AP338" s="80">
        <v>5.7349257378430003E-3</v>
      </c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D338" s="2"/>
    </row>
    <row r="339" spans="1:56" s="81" customFormat="1" ht="17.25" customHeight="1" x14ac:dyDescent="0.3">
      <c r="A339" s="79" t="s">
        <v>623</v>
      </c>
      <c r="B339" s="85"/>
      <c r="C339" s="82">
        <v>27.58049558487</v>
      </c>
      <c r="D339" s="82">
        <v>1.4133051693937899</v>
      </c>
      <c r="E339" s="82">
        <v>1.43789674853788</v>
      </c>
      <c r="F339" s="82">
        <v>0.12283028545352701</v>
      </c>
      <c r="G339" s="82">
        <v>0.484540979149227</v>
      </c>
      <c r="H339" s="82">
        <v>28.649943372854757</v>
      </c>
      <c r="I339" s="82">
        <v>1.4697598560533796</v>
      </c>
      <c r="J339" s="82">
        <v>1.43789674853788</v>
      </c>
      <c r="K339" s="82">
        <v>0.12283028545352701</v>
      </c>
      <c r="L339" s="82">
        <v>0.484540979149227</v>
      </c>
      <c r="M339" s="29">
        <v>16746.742767835502</v>
      </c>
      <c r="N339" s="29">
        <v>274.30798261529299</v>
      </c>
      <c r="O339" s="27" t="s">
        <v>1</v>
      </c>
      <c r="P339" s="27" t="s">
        <v>1</v>
      </c>
      <c r="Q339" s="29">
        <v>3341.9264869868598</v>
      </c>
      <c r="R339" s="29">
        <v>114.00231367654099</v>
      </c>
      <c r="S339" s="80">
        <v>8.9957317370357206</v>
      </c>
      <c r="T339" s="80">
        <v>1.5694142863552201</v>
      </c>
      <c r="U339" s="80">
        <v>255242.72625790999</v>
      </c>
      <c r="V339" s="80">
        <v>13861.5383137763</v>
      </c>
      <c r="W339" s="80">
        <v>0.28355495165836903</v>
      </c>
      <c r="X339" s="80">
        <v>2.6559333906083001E-2</v>
      </c>
      <c r="Y339" s="80">
        <v>386.54776057918201</v>
      </c>
      <c r="Z339" s="80">
        <v>21.781609341730501</v>
      </c>
      <c r="AA339" s="80">
        <v>3.9411478861905098</v>
      </c>
      <c r="AB339" s="80">
        <v>0.38296522396937399</v>
      </c>
      <c r="AC339" s="80">
        <v>0.298891914978762</v>
      </c>
      <c r="AD339" s="80">
        <v>4.1306506769604998E-2</v>
      </c>
      <c r="AE339" s="80">
        <v>0.25189377209956998</v>
      </c>
      <c r="AF339" s="80">
        <v>3.5143964700898998E-2</v>
      </c>
      <c r="AG339" s="29">
        <v>0.31610877038504398</v>
      </c>
      <c r="AH339" s="29">
        <v>4.2244463731787002E-2</v>
      </c>
      <c r="AI339" s="29">
        <v>64.769169003280396</v>
      </c>
      <c r="AJ339" s="29">
        <v>0.85315325390930197</v>
      </c>
      <c r="AK339" s="80">
        <v>11.1033598460668</v>
      </c>
      <c r="AL339" s="80">
        <v>0.14218470523205301</v>
      </c>
      <c r="AM339" s="80">
        <v>0.18263078887996301</v>
      </c>
      <c r="AN339" s="80">
        <v>1.154630190168E-2</v>
      </c>
      <c r="AO339" s="80">
        <v>7.3669636109517003E-2</v>
      </c>
      <c r="AP339" s="80">
        <v>5.060460099393E-3</v>
      </c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D339" s="2"/>
    </row>
    <row r="340" spans="1:56" s="81" customFormat="1" ht="17.25" customHeight="1" x14ac:dyDescent="0.3">
      <c r="A340" s="79" t="s">
        <v>624</v>
      </c>
      <c r="B340" s="85"/>
      <c r="C340" s="82">
        <v>31.382206604103299</v>
      </c>
      <c r="D340" s="82">
        <v>2.66460523468607</v>
      </c>
      <c r="E340" s="82">
        <v>1.4802190281790999</v>
      </c>
      <c r="F340" s="82">
        <v>0.15203434905286001</v>
      </c>
      <c r="G340" s="82">
        <v>0.57498390774804697</v>
      </c>
      <c r="H340" s="82">
        <v>32.599067676507303</v>
      </c>
      <c r="I340" s="82">
        <v>2.7690622199657264</v>
      </c>
      <c r="J340" s="82">
        <v>1.4802190281790999</v>
      </c>
      <c r="K340" s="82">
        <v>0.15203434905286001</v>
      </c>
      <c r="L340" s="82">
        <v>0.57498390774804697</v>
      </c>
      <c r="M340" s="29">
        <v>17578.258408167701</v>
      </c>
      <c r="N340" s="29">
        <v>756.42834118194196</v>
      </c>
      <c r="O340" s="27" t="s">
        <v>1</v>
      </c>
      <c r="P340" s="27" t="s">
        <v>1</v>
      </c>
      <c r="Q340" s="29">
        <v>2524.7601327339898</v>
      </c>
      <c r="R340" s="29">
        <v>138.617789230916</v>
      </c>
      <c r="S340" s="80">
        <v>14.2430444712999</v>
      </c>
      <c r="T340" s="80">
        <v>3.3347748357806601</v>
      </c>
      <c r="U340" s="80">
        <v>259975.406978674</v>
      </c>
      <c r="V340" s="80">
        <v>14905.284460066399</v>
      </c>
      <c r="W340" s="80">
        <v>0.41141282290270198</v>
      </c>
      <c r="X340" s="80">
        <v>4.6643330996881997E-2</v>
      </c>
      <c r="Y340" s="80">
        <v>316.18555876779698</v>
      </c>
      <c r="Z340" s="80">
        <v>22.2738136221306</v>
      </c>
      <c r="AA340" s="80">
        <v>2.9796153147520901</v>
      </c>
      <c r="AB340" s="80">
        <v>0.50773299480934597</v>
      </c>
      <c r="AC340" s="80">
        <v>0.52990605303400595</v>
      </c>
      <c r="AD340" s="80">
        <v>0.108612754440266</v>
      </c>
      <c r="AE340" s="80">
        <v>0.31656938775993199</v>
      </c>
      <c r="AF340" s="80">
        <v>6.1940719871742003E-2</v>
      </c>
      <c r="AG340" s="29">
        <v>0.26574164370596098</v>
      </c>
      <c r="AH340" s="29">
        <v>6.1139816962448003E-2</v>
      </c>
      <c r="AI340" s="29">
        <v>66.643673281334401</v>
      </c>
      <c r="AJ340" s="29">
        <v>1.0852794231245699</v>
      </c>
      <c r="AK340" s="80">
        <v>11.5386085235567</v>
      </c>
      <c r="AL340" s="80">
        <v>0.168373251956866</v>
      </c>
      <c r="AM340" s="80">
        <v>0.16513755745622799</v>
      </c>
      <c r="AN340" s="80">
        <v>1.4841048076122E-2</v>
      </c>
      <c r="AO340" s="80">
        <v>6.9228418054994995E-2</v>
      </c>
      <c r="AP340" s="80">
        <v>4.0642431386359998E-3</v>
      </c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D340" s="2"/>
    </row>
    <row r="341" spans="1:56" s="81" customFormat="1" ht="17.25" customHeight="1" x14ac:dyDescent="0.3">
      <c r="A341" s="79" t="s">
        <v>625</v>
      </c>
      <c r="B341" s="85"/>
      <c r="C341" s="82">
        <v>28.8597786540534</v>
      </c>
      <c r="D341" s="82">
        <v>1.4138403075978001</v>
      </c>
      <c r="E341" s="82">
        <v>1.4528984028091201</v>
      </c>
      <c r="F341" s="82">
        <v>8.6988425305581998E-2</v>
      </c>
      <c r="G341" s="82">
        <v>0.48317224864242397</v>
      </c>
      <c r="H341" s="82">
        <v>29.978831295741188</v>
      </c>
      <c r="I341" s="82">
        <v>1.470471869750845</v>
      </c>
      <c r="J341" s="82">
        <v>1.4528984028091201</v>
      </c>
      <c r="K341" s="82">
        <v>8.6988425305581998E-2</v>
      </c>
      <c r="L341" s="82">
        <v>0.48317224864242397</v>
      </c>
      <c r="M341" s="29">
        <v>16209.3828988429</v>
      </c>
      <c r="N341" s="29">
        <v>287.078665292116</v>
      </c>
      <c r="O341" s="27" t="s">
        <v>1</v>
      </c>
      <c r="P341" s="27" t="s">
        <v>1</v>
      </c>
      <c r="Q341" s="29">
        <v>2961.0059905498701</v>
      </c>
      <c r="R341" s="29">
        <v>98.664656140458703</v>
      </c>
      <c r="S341" s="80">
        <v>15.0581799685595</v>
      </c>
      <c r="T341" s="80">
        <v>2.1305691355241998</v>
      </c>
      <c r="U341" s="80">
        <v>251591.97550593101</v>
      </c>
      <c r="V341" s="80">
        <v>13682.1105060184</v>
      </c>
      <c r="W341" s="80">
        <v>0.36216235572451499</v>
      </c>
      <c r="X341" s="80">
        <v>3.2888823750537997E-2</v>
      </c>
      <c r="Y341" s="80">
        <v>374.90887709945503</v>
      </c>
      <c r="Z341" s="80">
        <v>22.1584557012132</v>
      </c>
      <c r="AA341" s="80">
        <v>3.81455769376347</v>
      </c>
      <c r="AB341" s="80">
        <v>0.40130867539061399</v>
      </c>
      <c r="AC341" s="80">
        <v>0.472173729543166</v>
      </c>
      <c r="AD341" s="80">
        <v>5.2895058920236E-2</v>
      </c>
      <c r="AE341" s="80">
        <v>0.29102112930740098</v>
      </c>
      <c r="AF341" s="80">
        <v>3.8440228523864001E-2</v>
      </c>
      <c r="AG341" s="29">
        <v>0.33704468173962598</v>
      </c>
      <c r="AH341" s="29">
        <v>4.4371107943430001E-2</v>
      </c>
      <c r="AI341" s="29">
        <v>74.218777802495694</v>
      </c>
      <c r="AJ341" s="29">
        <v>1.01247680010188</v>
      </c>
      <c r="AK341" s="80">
        <v>13.1438901856028</v>
      </c>
      <c r="AL341" s="80">
        <v>0.17336446401774</v>
      </c>
      <c r="AM341" s="80">
        <v>0.205372653375402</v>
      </c>
      <c r="AN341" s="80">
        <v>1.1425482133878E-2</v>
      </c>
      <c r="AO341" s="80">
        <v>8.4268935288145996E-2</v>
      </c>
      <c r="AP341" s="80">
        <v>3.9673544486209999E-3</v>
      </c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D341" s="2"/>
    </row>
    <row r="342" spans="1:56" s="81" customFormat="1" ht="17.25" customHeight="1" x14ac:dyDescent="0.3">
      <c r="A342" s="79" t="s">
        <v>626</v>
      </c>
      <c r="B342" s="85"/>
      <c r="C342" s="82">
        <v>32.234255095912701</v>
      </c>
      <c r="D342" s="82">
        <v>1.20895726684211</v>
      </c>
      <c r="E342" s="82">
        <v>1.03194537196444</v>
      </c>
      <c r="F342" s="82">
        <v>5.0135655427325003E-2</v>
      </c>
      <c r="G342" s="82">
        <v>0.27868207953264201</v>
      </c>
      <c r="H342" s="82">
        <v>33.484154783305236</v>
      </c>
      <c r="I342" s="82">
        <v>1.2584735529420361</v>
      </c>
      <c r="J342" s="82">
        <v>1.03194537196444</v>
      </c>
      <c r="K342" s="82">
        <v>5.0135655427325003E-2</v>
      </c>
      <c r="L342" s="82">
        <v>0.27868207953264201</v>
      </c>
      <c r="M342" s="29">
        <v>16687.8645586411</v>
      </c>
      <c r="N342" s="29">
        <v>311.61873076773799</v>
      </c>
      <c r="O342" s="27" t="s">
        <v>1</v>
      </c>
      <c r="P342" s="27" t="s">
        <v>1</v>
      </c>
      <c r="Q342" s="29">
        <v>4165.8488553811903</v>
      </c>
      <c r="R342" s="29">
        <v>142.604790818201</v>
      </c>
      <c r="S342" s="80">
        <v>13.6912354186512</v>
      </c>
      <c r="T342" s="80">
        <v>1.95455003810674</v>
      </c>
      <c r="U342" s="80">
        <v>258034.614862594</v>
      </c>
      <c r="V342" s="80">
        <v>14265.5494307016</v>
      </c>
      <c r="W342" s="80">
        <v>0.23042891186506401</v>
      </c>
      <c r="X342" s="80">
        <v>2.2939512097604E-2</v>
      </c>
      <c r="Y342" s="80">
        <v>631.83615174666897</v>
      </c>
      <c r="Z342" s="80">
        <v>34.352884144300198</v>
      </c>
      <c r="AA342" s="80">
        <v>4.3674568458484098</v>
      </c>
      <c r="AB342" s="80">
        <v>0.46223226477368201</v>
      </c>
      <c r="AC342" s="80">
        <v>0.49051035710132901</v>
      </c>
      <c r="AD342" s="80">
        <v>5.1994055690592997E-2</v>
      </c>
      <c r="AE342" s="80">
        <v>0.334981320000309</v>
      </c>
      <c r="AF342" s="80">
        <v>3.9779567210596001E-2</v>
      </c>
      <c r="AG342" s="29">
        <v>0.56559988039962406</v>
      </c>
      <c r="AH342" s="29">
        <v>5.6195599524264998E-2</v>
      </c>
      <c r="AI342" s="29">
        <v>134.46807132764999</v>
      </c>
      <c r="AJ342" s="29">
        <v>1.9132126178339901</v>
      </c>
      <c r="AK342" s="80">
        <v>23.420549093125199</v>
      </c>
      <c r="AL342" s="80">
        <v>0.29112884642834902</v>
      </c>
      <c r="AM342" s="80">
        <v>0.328044719220076</v>
      </c>
      <c r="AN342" s="80">
        <v>1.3559351703531E-2</v>
      </c>
      <c r="AO342" s="80">
        <v>9.5427445125088994E-2</v>
      </c>
      <c r="AP342" s="80">
        <v>3.9631835594560001E-3</v>
      </c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D342" s="2"/>
    </row>
    <row r="343" spans="1:56" s="81" customFormat="1" ht="17.25" customHeight="1" x14ac:dyDescent="0.3">
      <c r="A343" s="79" t="s">
        <v>627</v>
      </c>
      <c r="B343" s="85"/>
      <c r="C343" s="82">
        <v>32.159802229425402</v>
      </c>
      <c r="D343" s="82">
        <v>1.9284860124569301</v>
      </c>
      <c r="E343" s="82">
        <v>1.2391793228946599</v>
      </c>
      <c r="F343" s="82">
        <v>0.13376724757500699</v>
      </c>
      <c r="G343" s="82">
        <v>-0.10978694371002</v>
      </c>
      <c r="H343" s="82">
        <v>33.406814968933737</v>
      </c>
      <c r="I343" s="82">
        <v>2.004911429742704</v>
      </c>
      <c r="J343" s="82">
        <v>1.2391793228946599</v>
      </c>
      <c r="K343" s="82">
        <v>0.13376724757500699</v>
      </c>
      <c r="L343" s="82">
        <v>-0.10978694371002</v>
      </c>
      <c r="M343" s="29">
        <v>19447.599894002498</v>
      </c>
      <c r="N343" s="29">
        <v>313.799042719</v>
      </c>
      <c r="O343" s="27" t="s">
        <v>1</v>
      </c>
      <c r="P343" s="27" t="s">
        <v>1</v>
      </c>
      <c r="Q343" s="29">
        <v>4859.10443927702</v>
      </c>
      <c r="R343" s="29">
        <v>194.838654698748</v>
      </c>
      <c r="S343" s="80">
        <v>15.962405274345601</v>
      </c>
      <c r="T343" s="80">
        <v>2.9432065120329201</v>
      </c>
      <c r="U343" s="80">
        <v>245296.28500174201</v>
      </c>
      <c r="V343" s="80">
        <v>13283.202413451399</v>
      </c>
      <c r="W343" s="80">
        <v>6.8587427207716004E-2</v>
      </c>
      <c r="X343" s="80">
        <v>1.5990886726793999E-2</v>
      </c>
      <c r="Y343" s="80">
        <v>726.85166807812402</v>
      </c>
      <c r="Z343" s="80">
        <v>40.100476441286801</v>
      </c>
      <c r="AA343" s="80">
        <v>4.8407758361790698</v>
      </c>
      <c r="AB343" s="80">
        <v>0.67915690836208098</v>
      </c>
      <c r="AC343" s="80">
        <v>0.14210540408244701</v>
      </c>
      <c r="AD343" s="80">
        <v>3.9507167387847E-2</v>
      </c>
      <c r="AE343" s="80">
        <v>0.106716475295286</v>
      </c>
      <c r="AF343" s="80">
        <v>3.1906452670396997E-2</v>
      </c>
      <c r="AG343" s="29">
        <v>0.544643014548157</v>
      </c>
      <c r="AH343" s="29">
        <v>8.3235114288264994E-2</v>
      </c>
      <c r="AI343" s="29">
        <v>109.88038243686501</v>
      </c>
      <c r="AJ343" s="29">
        <v>1.0121476560150799</v>
      </c>
      <c r="AK343" s="80">
        <v>18.511582925669099</v>
      </c>
      <c r="AL343" s="80">
        <v>0.17111907675504601</v>
      </c>
      <c r="AM343" s="80">
        <v>0.25842415149020098</v>
      </c>
      <c r="AN343" s="80">
        <v>1.7221597560291999E-2</v>
      </c>
      <c r="AO343" s="80">
        <v>9.1006591711635998E-2</v>
      </c>
      <c r="AP343" s="80">
        <v>1.1157414801792E-2</v>
      </c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D343" s="2"/>
    </row>
    <row r="344" spans="1:56" s="81" customFormat="1" ht="17.25" customHeight="1" x14ac:dyDescent="0.3">
      <c r="A344" s="79" t="s">
        <v>628</v>
      </c>
      <c r="B344" s="85" t="s">
        <v>629</v>
      </c>
      <c r="C344" s="82">
        <v>0.46472581784736799</v>
      </c>
      <c r="D344" s="82">
        <v>0.180453142652128</v>
      </c>
      <c r="E344" s="82">
        <v>3.53049425393856</v>
      </c>
      <c r="F344" s="82">
        <v>0.23136510972139099</v>
      </c>
      <c r="G344" s="82">
        <v>-0.93241247468113098</v>
      </c>
      <c r="H344" s="82">
        <v>0.4827457985394088</v>
      </c>
      <c r="I344" s="82">
        <v>0.18745398313512057</v>
      </c>
      <c r="J344" s="82">
        <v>3.53049425393856</v>
      </c>
      <c r="K344" s="82">
        <v>0.23136510972139099</v>
      </c>
      <c r="L344" s="82">
        <v>-0.93241247468113098</v>
      </c>
      <c r="M344" s="29">
        <v>18653.588161007301</v>
      </c>
      <c r="N344" s="29">
        <v>288.42374623323298</v>
      </c>
      <c r="O344" s="27" t="s">
        <v>1</v>
      </c>
      <c r="P344" s="27" t="s">
        <v>1</v>
      </c>
      <c r="Q344" s="29">
        <v>5733.2924488828803</v>
      </c>
      <c r="R344" s="29">
        <v>155.231414834828</v>
      </c>
      <c r="S344" s="80">
        <v>47.614298348377098</v>
      </c>
      <c r="T344" s="80">
        <v>8.5368277034804603</v>
      </c>
      <c r="U344" s="80">
        <v>245237.09160493899</v>
      </c>
      <c r="V344" s="80">
        <v>13231.7204717364</v>
      </c>
      <c r="W344" s="80">
        <v>1.2454891356184E-2</v>
      </c>
      <c r="X344" s="80">
        <v>4.9610280999460004E-3</v>
      </c>
      <c r="Y344" s="80">
        <v>575.437141336369</v>
      </c>
      <c r="Z344" s="80">
        <v>30.878123231475499</v>
      </c>
      <c r="AA344" s="80">
        <v>428.91264523235702</v>
      </c>
      <c r="AB344" s="80">
        <v>190.83934170710401</v>
      </c>
      <c r="AC344" s="80">
        <v>8.5478311926228998E-2</v>
      </c>
      <c r="AD344" s="80">
        <v>2.2321429455571001E-2</v>
      </c>
      <c r="AE344" s="80">
        <v>4.8593508002561001E-2</v>
      </c>
      <c r="AF344" s="80">
        <v>1.5667121473673998E-2</v>
      </c>
      <c r="AG344" s="29">
        <v>0.48781282736530501</v>
      </c>
      <c r="AH344" s="29">
        <v>5.3112768775621003E-2</v>
      </c>
      <c r="AI344" s="29">
        <v>79.068939314853793</v>
      </c>
      <c r="AJ344" s="29">
        <v>0.77752884706934799</v>
      </c>
      <c r="AK344" s="80">
        <v>12.7573375475954</v>
      </c>
      <c r="AL344" s="80">
        <v>9.5303281223901998E-2</v>
      </c>
      <c r="AM344" s="80">
        <v>12.080664261454</v>
      </c>
      <c r="AN344" s="80">
        <v>5.0732628582101604</v>
      </c>
      <c r="AO344" s="80">
        <v>11.8203152747431</v>
      </c>
      <c r="AP344" s="80">
        <v>5.0976490774453396</v>
      </c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D344" s="2"/>
    </row>
    <row r="345" spans="1:56" s="72" customFormat="1" ht="17.25" customHeight="1" x14ac:dyDescent="0.25">
      <c r="A345" s="93" t="s">
        <v>630</v>
      </c>
      <c r="B345" s="93"/>
      <c r="C345" s="94"/>
      <c r="D345" s="95"/>
      <c r="E345" s="94"/>
      <c r="F345" s="95"/>
      <c r="G345" s="95"/>
      <c r="H345" s="94"/>
      <c r="I345" s="95"/>
      <c r="J345" s="94"/>
      <c r="K345" s="95"/>
      <c r="L345" s="95"/>
      <c r="M345" s="95"/>
      <c r="N345" s="95"/>
      <c r="O345" s="95"/>
      <c r="P345" s="95"/>
      <c r="Q345" s="95"/>
      <c r="R345" s="95"/>
      <c r="S345" s="95"/>
      <c r="T345" s="95"/>
      <c r="U345" s="95"/>
      <c r="V345" s="95"/>
      <c r="W345" s="95"/>
      <c r="X345" s="95"/>
      <c r="Y345" s="95"/>
      <c r="Z345" s="95"/>
      <c r="AA345" s="95"/>
      <c r="AB345" s="95"/>
      <c r="AC345" s="95"/>
      <c r="AD345" s="95"/>
      <c r="AE345" s="95"/>
      <c r="AF345" s="95"/>
      <c r="AG345" s="95"/>
      <c r="AH345" s="95"/>
      <c r="AI345" s="95"/>
      <c r="AJ345" s="95"/>
      <c r="AK345" s="95"/>
      <c r="AL345" s="95"/>
      <c r="AM345" s="95"/>
      <c r="AN345" s="95"/>
      <c r="AO345" s="95"/>
      <c r="AP345" s="95"/>
    </row>
    <row r="346" spans="1:56" s="81" customFormat="1" ht="17.25" customHeight="1" x14ac:dyDescent="0.3">
      <c r="A346" s="79" t="s">
        <v>631</v>
      </c>
      <c r="B346" s="85" t="s">
        <v>101</v>
      </c>
      <c r="C346" s="27" t="s">
        <v>1</v>
      </c>
      <c r="D346" s="27" t="s">
        <v>1</v>
      </c>
      <c r="E346" s="27" t="s">
        <v>1</v>
      </c>
      <c r="F346" s="27" t="s">
        <v>1</v>
      </c>
      <c r="G346" s="27" t="s">
        <v>1</v>
      </c>
      <c r="H346" s="27" t="s">
        <v>1</v>
      </c>
      <c r="I346" s="27" t="s">
        <v>1</v>
      </c>
      <c r="J346" s="27" t="s">
        <v>1</v>
      </c>
      <c r="K346" s="27" t="s">
        <v>1</v>
      </c>
      <c r="L346" s="27" t="s">
        <v>1</v>
      </c>
      <c r="M346" s="27" t="s">
        <v>1</v>
      </c>
      <c r="N346" s="27" t="s">
        <v>1</v>
      </c>
      <c r="O346" s="27" t="s">
        <v>1</v>
      </c>
      <c r="P346" s="27" t="s">
        <v>1</v>
      </c>
      <c r="Q346" s="80">
        <v>82419.411895265104</v>
      </c>
      <c r="R346" s="80">
        <v>1630.58960755665</v>
      </c>
      <c r="S346" s="80">
        <v>447.42908621093801</v>
      </c>
      <c r="T346" s="80">
        <v>16.071291319219199</v>
      </c>
      <c r="U346" s="80">
        <v>458.68420620115199</v>
      </c>
      <c r="V346" s="80">
        <v>21.7748308078477</v>
      </c>
      <c r="W346" s="80">
        <v>516.30578771877697</v>
      </c>
      <c r="X346" s="80">
        <v>3.0674307864269998</v>
      </c>
      <c r="Y346" s="80">
        <v>464.53849010693898</v>
      </c>
      <c r="Z346" s="80">
        <v>5.1545896017997297</v>
      </c>
      <c r="AA346" s="80">
        <v>450.05585691270699</v>
      </c>
      <c r="AB346" s="80">
        <v>6.39755568856501</v>
      </c>
      <c r="AC346" s="80">
        <v>453.96116312435498</v>
      </c>
      <c r="AD346" s="80">
        <v>5.5412732665486297</v>
      </c>
      <c r="AE346" s="27" t="s">
        <v>1</v>
      </c>
      <c r="AF346" s="27" t="s">
        <v>1</v>
      </c>
      <c r="AG346" s="27" t="s">
        <v>1</v>
      </c>
      <c r="AH346" s="27" t="s">
        <v>1</v>
      </c>
      <c r="AI346" s="80">
        <v>450.057546130292</v>
      </c>
      <c r="AJ346" s="80">
        <v>0.31522815421245798</v>
      </c>
      <c r="AK346" s="80">
        <v>462.16667633985003</v>
      </c>
      <c r="AL346" s="80">
        <v>1.10918824962759</v>
      </c>
      <c r="AM346" s="80">
        <v>426.27704665168898</v>
      </c>
      <c r="AN346" s="80">
        <v>0.59244173289963098</v>
      </c>
      <c r="AO346" s="80">
        <v>426.67313878574799</v>
      </c>
      <c r="AP346" s="80">
        <v>1.1092487362261501</v>
      </c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D346" s="2"/>
    </row>
    <row r="347" spans="1:56" s="81" customFormat="1" ht="17.25" customHeight="1" x14ac:dyDescent="0.3">
      <c r="A347" s="79" t="s">
        <v>632</v>
      </c>
      <c r="B347" s="85" t="s">
        <v>101</v>
      </c>
      <c r="C347" s="27" t="s">
        <v>1</v>
      </c>
      <c r="D347" s="27" t="s">
        <v>1</v>
      </c>
      <c r="E347" s="27" t="s">
        <v>1</v>
      </c>
      <c r="F347" s="27" t="s">
        <v>1</v>
      </c>
      <c r="G347" s="27" t="s">
        <v>1</v>
      </c>
      <c r="H347" s="27" t="s">
        <v>1</v>
      </c>
      <c r="I347" s="27" t="s">
        <v>1</v>
      </c>
      <c r="J347" s="27" t="s">
        <v>1</v>
      </c>
      <c r="K347" s="27" t="s">
        <v>1</v>
      </c>
      <c r="L347" s="27" t="s">
        <v>1</v>
      </c>
      <c r="M347" s="27" t="s">
        <v>1</v>
      </c>
      <c r="N347" s="27" t="s">
        <v>1</v>
      </c>
      <c r="O347" s="27" t="s">
        <v>1</v>
      </c>
      <c r="P347" s="27" t="s">
        <v>1</v>
      </c>
      <c r="Q347" s="80">
        <v>81906.375792497405</v>
      </c>
      <c r="R347" s="80">
        <v>775.94543847038904</v>
      </c>
      <c r="S347" s="80">
        <v>452.506183502976</v>
      </c>
      <c r="T347" s="80">
        <v>20.638735532875799</v>
      </c>
      <c r="U347" s="80">
        <v>456.50319209498701</v>
      </c>
      <c r="V347" s="80">
        <v>3.79184622103734</v>
      </c>
      <c r="W347" s="80">
        <v>516.27584619412198</v>
      </c>
      <c r="X347" s="80">
        <v>3.0672529004596099</v>
      </c>
      <c r="Y347" s="80">
        <v>462.24459284792403</v>
      </c>
      <c r="Z347" s="80">
        <v>0.61966865297252804</v>
      </c>
      <c r="AA347" s="80">
        <v>448.72261438242401</v>
      </c>
      <c r="AB347" s="80">
        <v>2.23626489750436</v>
      </c>
      <c r="AC347" s="80">
        <v>453.30714677713502</v>
      </c>
      <c r="AD347" s="80">
        <v>5.5332900212952403</v>
      </c>
      <c r="AE347" s="27" t="s">
        <v>1</v>
      </c>
      <c r="AF347" s="27" t="s">
        <v>1</v>
      </c>
      <c r="AG347" s="27" t="s">
        <v>1</v>
      </c>
      <c r="AH347" s="27" t="s">
        <v>1</v>
      </c>
      <c r="AI347" s="80">
        <v>452.09142810421901</v>
      </c>
      <c r="AJ347" s="80">
        <v>3.7205507518138798</v>
      </c>
      <c r="AK347" s="80">
        <v>462.66202375403901</v>
      </c>
      <c r="AL347" s="80">
        <v>2.2969898031724099</v>
      </c>
      <c r="AM347" s="80">
        <v>426.89687348695099</v>
      </c>
      <c r="AN347" s="80">
        <v>1.4574017649316799</v>
      </c>
      <c r="AO347" s="80">
        <v>426.83252802793402</v>
      </c>
      <c r="AP347" s="80">
        <v>1.3933269888875901</v>
      </c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D347" s="2"/>
    </row>
    <row r="348" spans="1:56" s="81" customFormat="1" ht="17.25" customHeight="1" x14ac:dyDescent="0.3">
      <c r="A348" s="79" t="s">
        <v>633</v>
      </c>
      <c r="B348" s="85" t="s">
        <v>101</v>
      </c>
      <c r="C348" s="27" t="s">
        <v>1</v>
      </c>
      <c r="D348" s="27" t="s">
        <v>1</v>
      </c>
      <c r="E348" s="27" t="s">
        <v>1</v>
      </c>
      <c r="F348" s="27" t="s">
        <v>1</v>
      </c>
      <c r="G348" s="27" t="s">
        <v>1</v>
      </c>
      <c r="H348" s="27" t="s">
        <v>1</v>
      </c>
      <c r="I348" s="27" t="s">
        <v>1</v>
      </c>
      <c r="J348" s="27" t="s">
        <v>1</v>
      </c>
      <c r="K348" s="27" t="s">
        <v>1</v>
      </c>
      <c r="L348" s="27" t="s">
        <v>1</v>
      </c>
      <c r="M348" s="27" t="s">
        <v>1</v>
      </c>
      <c r="N348" s="27" t="s">
        <v>1</v>
      </c>
      <c r="O348" s="27" t="s">
        <v>1</v>
      </c>
      <c r="P348" s="27" t="s">
        <v>1</v>
      </c>
      <c r="Q348" s="80">
        <v>81368.567720131497</v>
      </c>
      <c r="R348" s="80">
        <v>656.70382587591303</v>
      </c>
      <c r="S348" s="80">
        <v>451.43313625098</v>
      </c>
      <c r="T348" s="80">
        <v>11.14805844524</v>
      </c>
      <c r="U348" s="80">
        <v>459.61566505094902</v>
      </c>
      <c r="V348" s="80">
        <v>5.6460296559180101</v>
      </c>
      <c r="W348" s="80">
        <v>515.45912963582498</v>
      </c>
      <c r="X348" s="80">
        <v>3.06240069547896</v>
      </c>
      <c r="Y348" s="80">
        <v>465.46243303290203</v>
      </c>
      <c r="Z348" s="80">
        <v>5.9053020393777498</v>
      </c>
      <c r="AA348" s="80">
        <v>453.90964395166799</v>
      </c>
      <c r="AB348" s="80">
        <v>10.7434952725381</v>
      </c>
      <c r="AC348" s="80">
        <v>448.81091506683299</v>
      </c>
      <c r="AD348" s="80">
        <v>5.4784068052839201</v>
      </c>
      <c r="AE348" s="27" t="s">
        <v>1</v>
      </c>
      <c r="AF348" s="27" t="s">
        <v>1</v>
      </c>
      <c r="AG348" s="27" t="s">
        <v>1</v>
      </c>
      <c r="AH348" s="27" t="s">
        <v>1</v>
      </c>
      <c r="AI348" s="80">
        <v>451.888405330399</v>
      </c>
      <c r="AJ348" s="80">
        <v>3.16013178887831</v>
      </c>
      <c r="AK348" s="80">
        <v>462.33886214039001</v>
      </c>
      <c r="AL348" s="80">
        <v>2.44339049980612</v>
      </c>
      <c r="AM348" s="80">
        <v>426.81509805706497</v>
      </c>
      <c r="AN348" s="80">
        <v>1.41555218686896</v>
      </c>
      <c r="AO348" s="80">
        <v>426.99346252231999</v>
      </c>
      <c r="AP348" s="80">
        <v>1.8573921694637501</v>
      </c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D348" s="2"/>
    </row>
    <row r="349" spans="1:56" s="81" customFormat="1" ht="17.25" customHeight="1" x14ac:dyDescent="0.3">
      <c r="A349" s="79" t="s">
        <v>634</v>
      </c>
      <c r="B349" s="85" t="s">
        <v>101</v>
      </c>
      <c r="C349" s="27" t="s">
        <v>1</v>
      </c>
      <c r="D349" s="27" t="s">
        <v>1</v>
      </c>
      <c r="E349" s="27" t="s">
        <v>1</v>
      </c>
      <c r="F349" s="27" t="s">
        <v>1</v>
      </c>
      <c r="G349" s="27" t="s">
        <v>1</v>
      </c>
      <c r="H349" s="27" t="s">
        <v>1</v>
      </c>
      <c r="I349" s="27" t="s">
        <v>1</v>
      </c>
      <c r="J349" s="27" t="s">
        <v>1</v>
      </c>
      <c r="K349" s="27" t="s">
        <v>1</v>
      </c>
      <c r="L349" s="27" t="s">
        <v>1</v>
      </c>
      <c r="M349" s="27" t="s">
        <v>1</v>
      </c>
      <c r="N349" s="27" t="s">
        <v>1</v>
      </c>
      <c r="O349" s="27" t="s">
        <v>1</v>
      </c>
      <c r="P349" s="27" t="s">
        <v>1</v>
      </c>
      <c r="Q349" s="80">
        <v>81863.502773173706</v>
      </c>
      <c r="R349" s="80">
        <v>661.14719993424205</v>
      </c>
      <c r="S349" s="80">
        <v>434.00798654440098</v>
      </c>
      <c r="T349" s="80">
        <v>30.312812682059601</v>
      </c>
      <c r="U349" s="80">
        <v>460.95668381776898</v>
      </c>
      <c r="V349" s="80">
        <v>6.4949594336252297</v>
      </c>
      <c r="W349" s="80">
        <v>514.96934357152202</v>
      </c>
      <c r="X349" s="80">
        <v>3.0594908213537</v>
      </c>
      <c r="Y349" s="80">
        <v>457.96394619601102</v>
      </c>
      <c r="Z349" s="80">
        <v>7.3737423378520397</v>
      </c>
      <c r="AA349" s="80">
        <v>450.70880145836099</v>
      </c>
      <c r="AB349" s="80">
        <v>10.5291054084633</v>
      </c>
      <c r="AC349" s="80">
        <v>452.47806388396401</v>
      </c>
      <c r="AD349" s="80">
        <v>5.5231698276644501</v>
      </c>
      <c r="AE349" s="27" t="s">
        <v>1</v>
      </c>
      <c r="AF349" s="27" t="s">
        <v>1</v>
      </c>
      <c r="AG349" s="27" t="s">
        <v>1</v>
      </c>
      <c r="AH349" s="27" t="s">
        <v>1</v>
      </c>
      <c r="AI349" s="80">
        <v>450.41365879344897</v>
      </c>
      <c r="AJ349" s="80">
        <v>2.3503662288612999</v>
      </c>
      <c r="AK349" s="80">
        <v>462.057420706816</v>
      </c>
      <c r="AL349" s="80">
        <v>3.4377467478002299</v>
      </c>
      <c r="AM349" s="80">
        <v>425.58692939159903</v>
      </c>
      <c r="AN349" s="80">
        <v>3.7240167293517401</v>
      </c>
      <c r="AO349" s="80">
        <v>427.19132030470598</v>
      </c>
      <c r="AP349" s="80">
        <v>3.4143352043257198</v>
      </c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D349" s="2"/>
    </row>
    <row r="350" spans="1:56" s="81" customFormat="1" ht="17.25" customHeight="1" x14ac:dyDescent="0.3">
      <c r="A350" s="79" t="s">
        <v>635</v>
      </c>
      <c r="B350" s="85" t="s">
        <v>101</v>
      </c>
      <c r="C350" s="27" t="s">
        <v>1</v>
      </c>
      <c r="D350" s="27" t="s">
        <v>1</v>
      </c>
      <c r="E350" s="27" t="s">
        <v>1</v>
      </c>
      <c r="F350" s="27" t="s">
        <v>1</v>
      </c>
      <c r="G350" s="27" t="s">
        <v>1</v>
      </c>
      <c r="H350" s="27" t="s">
        <v>1</v>
      </c>
      <c r="I350" s="27" t="s">
        <v>1</v>
      </c>
      <c r="J350" s="27" t="s">
        <v>1</v>
      </c>
      <c r="K350" s="27" t="s">
        <v>1</v>
      </c>
      <c r="L350" s="27" t="s">
        <v>1</v>
      </c>
      <c r="M350" s="27" t="s">
        <v>1</v>
      </c>
      <c r="N350" s="27" t="s">
        <v>1</v>
      </c>
      <c r="O350" s="27" t="s">
        <v>1</v>
      </c>
      <c r="P350" s="27" t="s">
        <v>1</v>
      </c>
      <c r="Q350" s="80">
        <v>80721.950019838594</v>
      </c>
      <c r="R350" s="80">
        <v>1039.6589075224001</v>
      </c>
      <c r="S350" s="80">
        <v>440.02509947780601</v>
      </c>
      <c r="T350" s="80">
        <v>28.5132861911768</v>
      </c>
      <c r="U350" s="80">
        <v>456.61386042858601</v>
      </c>
      <c r="V350" s="80">
        <v>9.8453496277521602</v>
      </c>
      <c r="W350" s="80">
        <v>519.57873095811306</v>
      </c>
      <c r="X350" s="80">
        <v>3.0868757105269702</v>
      </c>
      <c r="Y350" s="80">
        <v>458.18242936271298</v>
      </c>
      <c r="Z350" s="80">
        <v>7.8551325630303603</v>
      </c>
      <c r="AA350" s="80">
        <v>450.01898445071498</v>
      </c>
      <c r="AB350" s="80">
        <v>7.8870906807884298</v>
      </c>
      <c r="AC350" s="80">
        <v>453.819011071761</v>
      </c>
      <c r="AD350" s="80">
        <v>5.5395380886682002</v>
      </c>
      <c r="AE350" s="27" t="s">
        <v>1</v>
      </c>
      <c r="AF350" s="27" t="s">
        <v>1</v>
      </c>
      <c r="AG350" s="27" t="s">
        <v>1</v>
      </c>
      <c r="AH350" s="27" t="s">
        <v>1</v>
      </c>
      <c r="AI350" s="80">
        <v>450.68328933257101</v>
      </c>
      <c r="AJ350" s="80">
        <v>4.5562656441942302</v>
      </c>
      <c r="AK350" s="80">
        <v>462.60996439476003</v>
      </c>
      <c r="AL350" s="80">
        <v>4.5282599008319</v>
      </c>
      <c r="AM350" s="80">
        <v>426.90005416556698</v>
      </c>
      <c r="AN350" s="80">
        <v>4.6691724154916399</v>
      </c>
      <c r="AO350" s="80">
        <v>426.96736273766902</v>
      </c>
      <c r="AP350" s="80">
        <v>3.92814829765129</v>
      </c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D350" s="2"/>
    </row>
    <row r="351" spans="1:56" s="81" customFormat="1" ht="17.25" customHeight="1" x14ac:dyDescent="0.3">
      <c r="A351" s="79" t="s">
        <v>636</v>
      </c>
      <c r="B351" s="85" t="s">
        <v>101</v>
      </c>
      <c r="C351" s="27" t="s">
        <v>1</v>
      </c>
      <c r="D351" s="27" t="s">
        <v>1</v>
      </c>
      <c r="E351" s="27" t="s">
        <v>1</v>
      </c>
      <c r="F351" s="27" t="s">
        <v>1</v>
      </c>
      <c r="G351" s="27" t="s">
        <v>1</v>
      </c>
      <c r="H351" s="27" t="s">
        <v>1</v>
      </c>
      <c r="I351" s="27" t="s">
        <v>1</v>
      </c>
      <c r="J351" s="27" t="s">
        <v>1</v>
      </c>
      <c r="K351" s="27" t="s">
        <v>1</v>
      </c>
      <c r="L351" s="27" t="s">
        <v>1</v>
      </c>
      <c r="M351" s="27" t="s">
        <v>1</v>
      </c>
      <c r="N351" s="27" t="s">
        <v>1</v>
      </c>
      <c r="O351" s="27" t="s">
        <v>1</v>
      </c>
      <c r="P351" s="27" t="s">
        <v>1</v>
      </c>
      <c r="Q351" s="80">
        <v>81578.259367607796</v>
      </c>
      <c r="R351" s="80">
        <v>536.51885505113603</v>
      </c>
      <c r="S351" s="80">
        <v>444.08110909016801</v>
      </c>
      <c r="T351" s="80">
        <v>18.3741364757675</v>
      </c>
      <c r="U351" s="80">
        <v>455.51657240814097</v>
      </c>
      <c r="V351" s="80">
        <v>4.7633104962058104</v>
      </c>
      <c r="W351" s="80">
        <v>517.44582014508603</v>
      </c>
      <c r="X351" s="80">
        <v>3.07420384736331</v>
      </c>
      <c r="Y351" s="80">
        <v>459.69501492212999</v>
      </c>
      <c r="Z351" s="80">
        <v>3.92046093411785</v>
      </c>
      <c r="AA351" s="80">
        <v>453.971809647079</v>
      </c>
      <c r="AB351" s="80">
        <v>10.8937019962808</v>
      </c>
      <c r="AC351" s="80">
        <v>456.54256865960701</v>
      </c>
      <c r="AD351" s="80">
        <v>5.5727831723391796</v>
      </c>
      <c r="AE351" s="27" t="s">
        <v>1</v>
      </c>
      <c r="AF351" s="27" t="s">
        <v>1</v>
      </c>
      <c r="AG351" s="27" t="s">
        <v>1</v>
      </c>
      <c r="AH351" s="27" t="s">
        <v>1</v>
      </c>
      <c r="AI351" s="80">
        <v>451.44746235305598</v>
      </c>
      <c r="AJ351" s="80">
        <v>3.53188243657205</v>
      </c>
      <c r="AK351" s="80">
        <v>463.577086028255</v>
      </c>
      <c r="AL351" s="80">
        <v>3.6552618441392002</v>
      </c>
      <c r="AM351" s="80">
        <v>428.26869943099302</v>
      </c>
      <c r="AN351" s="80">
        <v>3.7002036117257502</v>
      </c>
      <c r="AO351" s="80">
        <v>427.75753260694802</v>
      </c>
      <c r="AP351" s="80">
        <v>3.08498059259886</v>
      </c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D351" s="2"/>
    </row>
    <row r="352" spans="1:56" s="81" customFormat="1" ht="17.25" customHeight="1" x14ac:dyDescent="0.3">
      <c r="A352" s="79" t="s">
        <v>637</v>
      </c>
      <c r="B352" s="85" t="s">
        <v>101</v>
      </c>
      <c r="C352" s="27" t="s">
        <v>1</v>
      </c>
      <c r="D352" s="27" t="s">
        <v>1</v>
      </c>
      <c r="E352" s="27" t="s">
        <v>1</v>
      </c>
      <c r="F352" s="27" t="s">
        <v>1</v>
      </c>
      <c r="G352" s="27" t="s">
        <v>1</v>
      </c>
      <c r="H352" s="27" t="s">
        <v>1</v>
      </c>
      <c r="I352" s="27" t="s">
        <v>1</v>
      </c>
      <c r="J352" s="27" t="s">
        <v>1</v>
      </c>
      <c r="K352" s="27" t="s">
        <v>1</v>
      </c>
      <c r="L352" s="27" t="s">
        <v>1</v>
      </c>
      <c r="M352" s="27" t="s">
        <v>1</v>
      </c>
      <c r="N352" s="27" t="s">
        <v>1</v>
      </c>
      <c r="O352" s="27" t="s">
        <v>1</v>
      </c>
      <c r="P352" s="27" t="s">
        <v>1</v>
      </c>
      <c r="Q352" s="80">
        <v>81576.256233925204</v>
      </c>
      <c r="R352" s="80">
        <v>658.38002401261804</v>
      </c>
      <c r="S352" s="80">
        <v>452.40131627342498</v>
      </c>
      <c r="T352" s="80">
        <v>11.171967473197901</v>
      </c>
      <c r="U352" s="80">
        <v>456.41951080459302</v>
      </c>
      <c r="V352" s="80">
        <v>5.6067673264719202</v>
      </c>
      <c r="W352" s="80">
        <v>516.28725935477303</v>
      </c>
      <c r="X352" s="80">
        <v>3.0673207073314002</v>
      </c>
      <c r="Y352" s="80">
        <v>458.46348904033999</v>
      </c>
      <c r="Z352" s="80">
        <v>5.8165067353970201</v>
      </c>
      <c r="AA352" s="80">
        <v>441.86303048052599</v>
      </c>
      <c r="AB352" s="80">
        <v>10.458366422332199</v>
      </c>
      <c r="AC352" s="80">
        <v>456.17187054419998</v>
      </c>
      <c r="AD352" s="80">
        <v>5.56825824879125</v>
      </c>
      <c r="AE352" s="27" t="s">
        <v>1</v>
      </c>
      <c r="AF352" s="27" t="s">
        <v>1</v>
      </c>
      <c r="AG352" s="27" t="s">
        <v>1</v>
      </c>
      <c r="AH352" s="27" t="s">
        <v>1</v>
      </c>
      <c r="AI352" s="80">
        <v>448.05460653662499</v>
      </c>
      <c r="AJ352" s="80">
        <v>3.1333213876875301</v>
      </c>
      <c r="AK352" s="80">
        <v>460.60597983198397</v>
      </c>
      <c r="AL352" s="80">
        <v>2.4342324806207101</v>
      </c>
      <c r="AM352" s="80">
        <v>425.169614213611</v>
      </c>
      <c r="AN352" s="80">
        <v>1.41009486292784</v>
      </c>
      <c r="AO352" s="80">
        <v>424.96578373389599</v>
      </c>
      <c r="AP352" s="80">
        <v>1.8485719063113399</v>
      </c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D352" s="2"/>
    </row>
    <row r="353" spans="1:56" s="81" customFormat="1" ht="17.25" customHeight="1" x14ac:dyDescent="0.3">
      <c r="A353" s="79" t="s">
        <v>638</v>
      </c>
      <c r="B353" s="85" t="s">
        <v>101</v>
      </c>
      <c r="C353" s="27" t="s">
        <v>1</v>
      </c>
      <c r="D353" s="27" t="s">
        <v>1</v>
      </c>
      <c r="E353" s="27" t="s">
        <v>1</v>
      </c>
      <c r="F353" s="27" t="s">
        <v>1</v>
      </c>
      <c r="G353" s="27" t="s">
        <v>1</v>
      </c>
      <c r="H353" s="27" t="s">
        <v>1</v>
      </c>
      <c r="I353" s="27" t="s">
        <v>1</v>
      </c>
      <c r="J353" s="27" t="s">
        <v>1</v>
      </c>
      <c r="K353" s="27" t="s">
        <v>1</v>
      </c>
      <c r="L353" s="27" t="s">
        <v>1</v>
      </c>
      <c r="M353" s="27" t="s">
        <v>1</v>
      </c>
      <c r="N353" s="27" t="s">
        <v>1</v>
      </c>
      <c r="O353" s="27" t="s">
        <v>1</v>
      </c>
      <c r="P353" s="27" t="s">
        <v>1</v>
      </c>
      <c r="Q353" s="80">
        <v>81065.136827588998</v>
      </c>
      <c r="R353" s="80">
        <v>767.97590580375095</v>
      </c>
      <c r="S353" s="80">
        <v>451.93627362873002</v>
      </c>
      <c r="T353" s="80">
        <v>20.612742033558099</v>
      </c>
      <c r="U353" s="80">
        <v>459.50730567348501</v>
      </c>
      <c r="V353" s="80">
        <v>3.81679924856804</v>
      </c>
      <c r="W353" s="80">
        <v>514.18955969003605</v>
      </c>
      <c r="X353" s="80">
        <v>3.0548580375621501</v>
      </c>
      <c r="Y353" s="80">
        <v>461.77209107883903</v>
      </c>
      <c r="Z353" s="80">
        <v>0.619035233914078</v>
      </c>
      <c r="AA353" s="80">
        <v>447.33656512739202</v>
      </c>
      <c r="AB353" s="80">
        <v>2.2293573488409102</v>
      </c>
      <c r="AC353" s="80">
        <v>454.91472294259</v>
      </c>
      <c r="AD353" s="80">
        <v>5.5529128867585902</v>
      </c>
      <c r="AE353" s="27" t="s">
        <v>1</v>
      </c>
      <c r="AF353" s="27" t="s">
        <v>1</v>
      </c>
      <c r="AG353" s="27" t="s">
        <v>1</v>
      </c>
      <c r="AH353" s="27" t="s">
        <v>1</v>
      </c>
      <c r="AI353" s="80">
        <v>448.00150837774299</v>
      </c>
      <c r="AJ353" s="80">
        <v>3.6868921753241399</v>
      </c>
      <c r="AK353" s="80">
        <v>460.34709161177199</v>
      </c>
      <c r="AL353" s="80">
        <v>2.2854968012556398</v>
      </c>
      <c r="AM353" s="80">
        <v>425.13353299831499</v>
      </c>
      <c r="AN353" s="80">
        <v>1.45138182030355</v>
      </c>
      <c r="AO353" s="80">
        <v>425.18513280060603</v>
      </c>
      <c r="AP353" s="80">
        <v>1.3879493288432501</v>
      </c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D353" s="2"/>
    </row>
    <row r="354" spans="1:56" s="81" customFormat="1" ht="17.25" customHeight="1" x14ac:dyDescent="0.3">
      <c r="A354" s="79" t="s">
        <v>639</v>
      </c>
      <c r="B354" s="85" t="s">
        <v>101</v>
      </c>
      <c r="C354" s="27" t="s">
        <v>1</v>
      </c>
      <c r="D354" s="27" t="s">
        <v>1</v>
      </c>
      <c r="E354" s="27" t="s">
        <v>1</v>
      </c>
      <c r="F354" s="27" t="s">
        <v>1</v>
      </c>
      <c r="G354" s="27" t="s">
        <v>1</v>
      </c>
      <c r="H354" s="27" t="s">
        <v>1</v>
      </c>
      <c r="I354" s="27" t="s">
        <v>1</v>
      </c>
      <c r="J354" s="27" t="s">
        <v>1</v>
      </c>
      <c r="K354" s="27" t="s">
        <v>1</v>
      </c>
      <c r="L354" s="27" t="s">
        <v>1</v>
      </c>
      <c r="M354" s="27" t="s">
        <v>1</v>
      </c>
      <c r="N354" s="27" t="s">
        <v>1</v>
      </c>
      <c r="O354" s="27" t="s">
        <v>1</v>
      </c>
      <c r="P354" s="27" t="s">
        <v>1</v>
      </c>
      <c r="Q354" s="80">
        <v>81367.374688658994</v>
      </c>
      <c r="R354" s="80">
        <v>535.13192172632</v>
      </c>
      <c r="S354" s="80">
        <v>459.92832907178598</v>
      </c>
      <c r="T354" s="80">
        <v>19.029825215377102</v>
      </c>
      <c r="U354" s="80">
        <v>460.36159445137201</v>
      </c>
      <c r="V354" s="80">
        <v>4.8139746119609503</v>
      </c>
      <c r="W354" s="80">
        <v>516.08004801259199</v>
      </c>
      <c r="X354" s="80">
        <v>3.0660896414293299</v>
      </c>
      <c r="Y354" s="80">
        <v>464.26114280367898</v>
      </c>
      <c r="Z354" s="80">
        <v>3.95940267896759</v>
      </c>
      <c r="AA354" s="80">
        <v>442.11899308020497</v>
      </c>
      <c r="AB354" s="80">
        <v>10.609276732966601</v>
      </c>
      <c r="AC354" s="80">
        <v>451.51857756241998</v>
      </c>
      <c r="AD354" s="80">
        <v>5.5114578656397599</v>
      </c>
      <c r="AE354" s="27" t="s">
        <v>1</v>
      </c>
      <c r="AF354" s="27" t="s">
        <v>1</v>
      </c>
      <c r="AG354" s="27" t="s">
        <v>1</v>
      </c>
      <c r="AH354" s="27" t="s">
        <v>1</v>
      </c>
      <c r="AI354" s="80">
        <v>448.643455222076</v>
      </c>
      <c r="AJ354" s="80">
        <v>3.50994539103786</v>
      </c>
      <c r="AK354" s="80">
        <v>459.51049191456701</v>
      </c>
      <c r="AL354" s="80">
        <v>3.6231971309612501</v>
      </c>
      <c r="AM354" s="80">
        <v>423.80665312826602</v>
      </c>
      <c r="AN354" s="80">
        <v>3.66165192707783</v>
      </c>
      <c r="AO354" s="80">
        <v>424.31618227674898</v>
      </c>
      <c r="AP354" s="80">
        <v>3.06016162818158</v>
      </c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D354" s="2"/>
    </row>
    <row r="355" spans="1:56" s="81" customFormat="1" ht="17.25" customHeight="1" x14ac:dyDescent="0.3">
      <c r="A355" s="79" t="s">
        <v>640</v>
      </c>
      <c r="B355" s="85" t="s">
        <v>101</v>
      </c>
      <c r="C355" s="27" t="s">
        <v>1</v>
      </c>
      <c r="D355" s="27" t="s">
        <v>1</v>
      </c>
      <c r="E355" s="27" t="s">
        <v>1</v>
      </c>
      <c r="F355" s="27" t="s">
        <v>1</v>
      </c>
      <c r="G355" s="27" t="s">
        <v>1</v>
      </c>
      <c r="H355" s="27" t="s">
        <v>1</v>
      </c>
      <c r="I355" s="27" t="s">
        <v>1</v>
      </c>
      <c r="J355" s="27" t="s">
        <v>1</v>
      </c>
      <c r="K355" s="27" t="s">
        <v>1</v>
      </c>
      <c r="L355" s="27" t="s">
        <v>1</v>
      </c>
      <c r="M355" s="27" t="s">
        <v>1</v>
      </c>
      <c r="N355" s="27" t="s">
        <v>1</v>
      </c>
      <c r="O355" s="27" t="s">
        <v>1</v>
      </c>
      <c r="P355" s="27" t="s">
        <v>1</v>
      </c>
      <c r="Q355" s="80">
        <v>82503.786594532197</v>
      </c>
      <c r="R355" s="80">
        <v>1062.60808387622</v>
      </c>
      <c r="S355" s="80">
        <v>457.81708462925201</v>
      </c>
      <c r="T355" s="80">
        <v>29.666193071112399</v>
      </c>
      <c r="U355" s="80">
        <v>467.15913748632198</v>
      </c>
      <c r="V355" s="80">
        <v>10.072723232787901</v>
      </c>
      <c r="W355" s="80">
        <v>514.36234140089095</v>
      </c>
      <c r="X355" s="80">
        <v>3.05588455315003</v>
      </c>
      <c r="Y355" s="80">
        <v>458.58167658550502</v>
      </c>
      <c r="Z355" s="80">
        <v>7.8619773035954097</v>
      </c>
      <c r="AA355" s="80">
        <v>443.76805875283299</v>
      </c>
      <c r="AB355" s="80">
        <v>7.7775361519317299</v>
      </c>
      <c r="AC355" s="80">
        <v>452.27035750287001</v>
      </c>
      <c r="AD355" s="80">
        <v>5.5206344614033203</v>
      </c>
      <c r="AE355" s="27" t="s">
        <v>1</v>
      </c>
      <c r="AF355" s="27" t="s">
        <v>1</v>
      </c>
      <c r="AG355" s="27" t="s">
        <v>1</v>
      </c>
      <c r="AH355" s="27" t="s">
        <v>1</v>
      </c>
      <c r="AI355" s="80">
        <v>451.46414762145002</v>
      </c>
      <c r="AJ355" s="80">
        <v>4.5641598747521597</v>
      </c>
      <c r="AK355" s="80">
        <v>460.03923096400399</v>
      </c>
      <c r="AL355" s="80">
        <v>4.5030962640618899</v>
      </c>
      <c r="AM355" s="80">
        <v>426.01238813140901</v>
      </c>
      <c r="AN355" s="80">
        <v>4.65946366581964</v>
      </c>
      <c r="AO355" s="80">
        <v>425.577650115876</v>
      </c>
      <c r="AP355" s="80">
        <v>3.9153627834739999</v>
      </c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D355" s="2"/>
    </row>
    <row r="356" spans="1:56" s="81" customFormat="1" ht="17.25" customHeight="1" x14ac:dyDescent="0.3">
      <c r="A356" s="79" t="s">
        <v>641</v>
      </c>
      <c r="B356" s="85" t="s">
        <v>101</v>
      </c>
      <c r="C356" s="27" t="s">
        <v>1</v>
      </c>
      <c r="D356" s="27" t="s">
        <v>1</v>
      </c>
      <c r="E356" s="27" t="s">
        <v>1</v>
      </c>
      <c r="F356" s="27" t="s">
        <v>1</v>
      </c>
      <c r="G356" s="27" t="s">
        <v>1</v>
      </c>
      <c r="H356" s="27" t="s">
        <v>1</v>
      </c>
      <c r="I356" s="27" t="s">
        <v>1</v>
      </c>
      <c r="J356" s="27" t="s">
        <v>1</v>
      </c>
      <c r="K356" s="27" t="s">
        <v>1</v>
      </c>
      <c r="L356" s="27" t="s">
        <v>1</v>
      </c>
      <c r="M356" s="27" t="s">
        <v>1</v>
      </c>
      <c r="N356" s="27" t="s">
        <v>1</v>
      </c>
      <c r="O356" s="27" t="s">
        <v>1</v>
      </c>
      <c r="P356" s="27" t="s">
        <v>1</v>
      </c>
      <c r="Q356" s="80">
        <v>81707.886960704505</v>
      </c>
      <c r="R356" s="80">
        <v>703.41373280249297</v>
      </c>
      <c r="S356" s="80">
        <v>465.12807739013698</v>
      </c>
      <c r="T356" s="80">
        <v>36.957201510888602</v>
      </c>
      <c r="U356" s="80">
        <v>459.67768920387101</v>
      </c>
      <c r="V356" s="80">
        <v>5.6881017483595802</v>
      </c>
      <c r="W356" s="80">
        <v>515.29155432132904</v>
      </c>
      <c r="X356" s="80">
        <v>3.0614051116777401</v>
      </c>
      <c r="Y356" s="80">
        <v>462.22895400188401</v>
      </c>
      <c r="Z356" s="80">
        <v>6.56363188019965</v>
      </c>
      <c r="AA356" s="80">
        <v>449.33572058578301</v>
      </c>
      <c r="AB356" s="80">
        <v>4.7155435952456601</v>
      </c>
      <c r="AC356" s="80">
        <v>451.78928903452601</v>
      </c>
      <c r="AD356" s="80">
        <v>5.5147623030348196</v>
      </c>
      <c r="AE356" s="27" t="s">
        <v>1</v>
      </c>
      <c r="AF356" s="27" t="s">
        <v>1</v>
      </c>
      <c r="AG356" s="27" t="s">
        <v>1</v>
      </c>
      <c r="AH356" s="27" t="s">
        <v>1</v>
      </c>
      <c r="AI356" s="80">
        <v>450.93867926751699</v>
      </c>
      <c r="AJ356" s="80">
        <v>1.6323807600703799</v>
      </c>
      <c r="AK356" s="80">
        <v>460.66912517721897</v>
      </c>
      <c r="AL356" s="80">
        <v>1.60197246003009</v>
      </c>
      <c r="AM356" s="80">
        <v>426.07707411876697</v>
      </c>
      <c r="AN356" s="80">
        <v>0.73426656853990702</v>
      </c>
      <c r="AO356" s="80">
        <v>425.77409299050402</v>
      </c>
      <c r="AP356" s="80">
        <v>1.9259493058723001</v>
      </c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D356" s="2"/>
    </row>
    <row r="357" spans="1:56" s="81" customFormat="1" ht="17.25" customHeight="1" x14ac:dyDescent="0.3">
      <c r="A357" s="79" t="s">
        <v>642</v>
      </c>
      <c r="B357" s="85" t="s">
        <v>101</v>
      </c>
      <c r="C357" s="27" t="s">
        <v>1</v>
      </c>
      <c r="D357" s="27" t="s">
        <v>1</v>
      </c>
      <c r="E357" s="27" t="s">
        <v>1</v>
      </c>
      <c r="F357" s="27" t="s">
        <v>1</v>
      </c>
      <c r="G357" s="27" t="s">
        <v>1</v>
      </c>
      <c r="H357" s="27" t="s">
        <v>1</v>
      </c>
      <c r="I357" s="27" t="s">
        <v>1</v>
      </c>
      <c r="J357" s="27" t="s">
        <v>1</v>
      </c>
      <c r="K357" s="27" t="s">
        <v>1</v>
      </c>
      <c r="L357" s="27" t="s">
        <v>1</v>
      </c>
      <c r="M357" s="27" t="s">
        <v>1</v>
      </c>
      <c r="N357" s="27" t="s">
        <v>1</v>
      </c>
      <c r="O357" s="27" t="s">
        <v>1</v>
      </c>
      <c r="P357" s="27" t="s">
        <v>1</v>
      </c>
      <c r="Q357" s="80">
        <v>81748.468876676998</v>
      </c>
      <c r="R357" s="80">
        <v>494.40349234213897</v>
      </c>
      <c r="S357" s="80">
        <v>443.98928704751199</v>
      </c>
      <c r="T357" s="80">
        <v>13.080623124409501</v>
      </c>
      <c r="U357" s="80">
        <v>459.52855481131297</v>
      </c>
      <c r="V357" s="80">
        <v>3.51196566318366</v>
      </c>
      <c r="W357" s="80">
        <v>513.91759147205903</v>
      </c>
      <c r="X357" s="80">
        <v>3.0532422437736599</v>
      </c>
      <c r="Y357" s="80">
        <v>461.21856002867202</v>
      </c>
      <c r="Z357" s="80">
        <v>5.8772447873337601</v>
      </c>
      <c r="AA357" s="80">
        <v>450.85561754219799</v>
      </c>
      <c r="AB357" s="80">
        <v>11.2435827650608</v>
      </c>
      <c r="AC357" s="80">
        <v>457.14289329178899</v>
      </c>
      <c r="AD357" s="80">
        <v>5.5801110301071501</v>
      </c>
      <c r="AE357" s="27" t="s">
        <v>1</v>
      </c>
      <c r="AF357" s="27" t="s">
        <v>1</v>
      </c>
      <c r="AG357" s="27" t="s">
        <v>1</v>
      </c>
      <c r="AH357" s="27" t="s">
        <v>1</v>
      </c>
      <c r="AI357" s="80">
        <v>448.29118535920799</v>
      </c>
      <c r="AJ357" s="80">
        <v>4.0408914661637203</v>
      </c>
      <c r="AK357" s="80">
        <v>460.51714862204398</v>
      </c>
      <c r="AL357" s="80">
        <v>2.05629263399873</v>
      </c>
      <c r="AM357" s="80">
        <v>425.607566340679</v>
      </c>
      <c r="AN357" s="80">
        <v>1.3543176388613101</v>
      </c>
      <c r="AO357" s="80">
        <v>425.16324651788801</v>
      </c>
      <c r="AP357" s="80">
        <v>2.0464141110987701</v>
      </c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D357" s="2"/>
    </row>
    <row r="358" spans="1:56" s="81" customFormat="1" ht="17.25" customHeight="1" x14ac:dyDescent="0.3">
      <c r="A358" s="79" t="s">
        <v>643</v>
      </c>
      <c r="B358" s="85" t="s">
        <v>101</v>
      </c>
      <c r="C358" s="27" t="s">
        <v>1</v>
      </c>
      <c r="D358" s="27" t="s">
        <v>1</v>
      </c>
      <c r="E358" s="27" t="s">
        <v>1</v>
      </c>
      <c r="F358" s="27" t="s">
        <v>1</v>
      </c>
      <c r="G358" s="27" t="s">
        <v>1</v>
      </c>
      <c r="H358" s="27" t="s">
        <v>1</v>
      </c>
      <c r="I358" s="27" t="s">
        <v>1</v>
      </c>
      <c r="J358" s="27" t="s">
        <v>1</v>
      </c>
      <c r="K358" s="27" t="s">
        <v>1</v>
      </c>
      <c r="L358" s="27" t="s">
        <v>1</v>
      </c>
      <c r="M358" s="27" t="s">
        <v>1</v>
      </c>
      <c r="N358" s="27" t="s">
        <v>1</v>
      </c>
      <c r="O358" s="27" t="s">
        <v>1</v>
      </c>
      <c r="P358" s="27" t="s">
        <v>1</v>
      </c>
      <c r="Q358" s="80">
        <v>81240.942944193594</v>
      </c>
      <c r="R358" s="80">
        <v>1046.34328044221</v>
      </c>
      <c r="S358" s="80">
        <v>439.62305542149198</v>
      </c>
      <c r="T358" s="80">
        <v>28.487234047213299</v>
      </c>
      <c r="U358" s="80">
        <v>450.65591315956101</v>
      </c>
      <c r="V358" s="80">
        <v>9.7168864359598501</v>
      </c>
      <c r="W358" s="80">
        <v>512.62516484544597</v>
      </c>
      <c r="X358" s="80">
        <v>3.0455637917439402</v>
      </c>
      <c r="Y358" s="80">
        <v>466.373891123004</v>
      </c>
      <c r="Z358" s="80">
        <v>7.9955679308849801</v>
      </c>
      <c r="AA358" s="80">
        <v>450.66219473053798</v>
      </c>
      <c r="AB358" s="80">
        <v>7.8983636669935997</v>
      </c>
      <c r="AC358" s="80">
        <v>453.22876995252102</v>
      </c>
      <c r="AD358" s="80">
        <v>5.5323333152194198</v>
      </c>
      <c r="AE358" s="27" t="s">
        <v>1</v>
      </c>
      <c r="AF358" s="27" t="s">
        <v>1</v>
      </c>
      <c r="AG358" s="27" t="s">
        <v>1</v>
      </c>
      <c r="AH358" s="27" t="s">
        <v>1</v>
      </c>
      <c r="AI358" s="80">
        <v>449.62300442972497</v>
      </c>
      <c r="AJ358" s="80">
        <v>4.5455464988648</v>
      </c>
      <c r="AK358" s="80">
        <v>461.87545775767097</v>
      </c>
      <c r="AL358" s="80">
        <v>4.5210701790195396</v>
      </c>
      <c r="AM358" s="80">
        <v>426.41869134835298</v>
      </c>
      <c r="AN358" s="80">
        <v>4.6639075625921302</v>
      </c>
      <c r="AO358" s="80">
        <v>426.84010972815202</v>
      </c>
      <c r="AP358" s="80">
        <v>3.9269775554908</v>
      </c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D358" s="2"/>
    </row>
    <row r="359" spans="1:56" s="81" customFormat="1" ht="17.25" customHeight="1" x14ac:dyDescent="0.3">
      <c r="A359" s="79" t="s">
        <v>644</v>
      </c>
      <c r="B359" s="85" t="s">
        <v>101</v>
      </c>
      <c r="C359" s="27" t="s">
        <v>1</v>
      </c>
      <c r="D359" s="27" t="s">
        <v>1</v>
      </c>
      <c r="E359" s="27" t="s">
        <v>1</v>
      </c>
      <c r="F359" s="27" t="s">
        <v>1</v>
      </c>
      <c r="G359" s="27" t="s">
        <v>1</v>
      </c>
      <c r="H359" s="27" t="s">
        <v>1</v>
      </c>
      <c r="I359" s="27" t="s">
        <v>1</v>
      </c>
      <c r="J359" s="27" t="s">
        <v>1</v>
      </c>
      <c r="K359" s="27" t="s">
        <v>1</v>
      </c>
      <c r="L359" s="27" t="s">
        <v>1</v>
      </c>
      <c r="M359" s="27" t="s">
        <v>1</v>
      </c>
      <c r="N359" s="27" t="s">
        <v>1</v>
      </c>
      <c r="O359" s="27" t="s">
        <v>1</v>
      </c>
      <c r="P359" s="27" t="s">
        <v>1</v>
      </c>
      <c r="Q359" s="80">
        <v>81090.562893546405</v>
      </c>
      <c r="R359" s="80">
        <v>654.46012369034202</v>
      </c>
      <c r="S359" s="80">
        <v>445.26556159169598</v>
      </c>
      <c r="T359" s="80">
        <v>10.995751321004301</v>
      </c>
      <c r="U359" s="80">
        <v>461.03458802911501</v>
      </c>
      <c r="V359" s="80">
        <v>5.6634600479245503</v>
      </c>
      <c r="W359" s="80">
        <v>516.09795558067299</v>
      </c>
      <c r="X359" s="80">
        <v>3.0661960323064901</v>
      </c>
      <c r="Y359" s="80">
        <v>462.83351094037903</v>
      </c>
      <c r="Z359" s="80">
        <v>5.8719490168938799</v>
      </c>
      <c r="AA359" s="80">
        <v>445.69339091294103</v>
      </c>
      <c r="AB359" s="80">
        <v>10.549026446295301</v>
      </c>
      <c r="AC359" s="80">
        <v>451.16918262903198</v>
      </c>
      <c r="AD359" s="80">
        <v>5.5071929792108696</v>
      </c>
      <c r="AE359" s="27" t="s">
        <v>1</v>
      </c>
      <c r="AF359" s="27" t="s">
        <v>1</v>
      </c>
      <c r="AG359" s="27" t="s">
        <v>1</v>
      </c>
      <c r="AH359" s="27" t="s">
        <v>1</v>
      </c>
      <c r="AI359" s="80">
        <v>449.83472060530602</v>
      </c>
      <c r="AJ359" s="80">
        <v>3.1457700254262102</v>
      </c>
      <c r="AK359" s="80">
        <v>460.31166275174598</v>
      </c>
      <c r="AL359" s="80">
        <v>2.4326770596585798</v>
      </c>
      <c r="AM359" s="80">
        <v>426.27510336685498</v>
      </c>
      <c r="AN359" s="80">
        <v>1.41376126928403</v>
      </c>
      <c r="AO359" s="80">
        <v>425.51145762976302</v>
      </c>
      <c r="AP359" s="80">
        <v>1.8509455501963701</v>
      </c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D359" s="2"/>
    </row>
    <row r="360" spans="1:56" s="81" customFormat="1" ht="17.25" customHeight="1" x14ac:dyDescent="0.3">
      <c r="A360" s="79" t="s">
        <v>645</v>
      </c>
      <c r="B360" s="85" t="s">
        <v>101</v>
      </c>
      <c r="C360" s="27" t="s">
        <v>1</v>
      </c>
      <c r="D360" s="27" t="s">
        <v>1</v>
      </c>
      <c r="E360" s="27" t="s">
        <v>1</v>
      </c>
      <c r="F360" s="27" t="s">
        <v>1</v>
      </c>
      <c r="G360" s="27" t="s">
        <v>1</v>
      </c>
      <c r="H360" s="27" t="s">
        <v>1</v>
      </c>
      <c r="I360" s="27" t="s">
        <v>1</v>
      </c>
      <c r="J360" s="27" t="s">
        <v>1</v>
      </c>
      <c r="K360" s="27" t="s">
        <v>1</v>
      </c>
      <c r="L360" s="27" t="s">
        <v>1</v>
      </c>
      <c r="M360" s="27" t="s">
        <v>1</v>
      </c>
      <c r="N360" s="27" t="s">
        <v>1</v>
      </c>
      <c r="O360" s="27" t="s">
        <v>1</v>
      </c>
      <c r="P360" s="27" t="s">
        <v>1</v>
      </c>
      <c r="Q360" s="80">
        <v>81199.254317910803</v>
      </c>
      <c r="R360" s="80">
        <v>491.08191825481498</v>
      </c>
      <c r="S360" s="80">
        <v>460.26516930273903</v>
      </c>
      <c r="T360" s="80">
        <v>13.560136229812599</v>
      </c>
      <c r="U360" s="80">
        <v>456.37743088710499</v>
      </c>
      <c r="V360" s="80">
        <v>3.4878830704777601</v>
      </c>
      <c r="W360" s="80">
        <v>515.046645761989</v>
      </c>
      <c r="X360" s="80">
        <v>3.0599500823663299</v>
      </c>
      <c r="Y360" s="80">
        <v>462.68643592663102</v>
      </c>
      <c r="Z360" s="80">
        <v>5.8959497283690796</v>
      </c>
      <c r="AA360" s="80">
        <v>444.853262620235</v>
      </c>
      <c r="AB360" s="80">
        <v>11.0938941026055</v>
      </c>
      <c r="AC360" s="80">
        <v>449.22680157398497</v>
      </c>
      <c r="AD360" s="80">
        <v>5.48348332057025</v>
      </c>
      <c r="AE360" s="27" t="s">
        <v>1</v>
      </c>
      <c r="AF360" s="27" t="s">
        <v>1</v>
      </c>
      <c r="AG360" s="27" t="s">
        <v>1</v>
      </c>
      <c r="AH360" s="27" t="s">
        <v>1</v>
      </c>
      <c r="AI360" s="80">
        <v>451.701169185038</v>
      </c>
      <c r="AJ360" s="80">
        <v>4.0716290202169203</v>
      </c>
      <c r="AK360" s="80">
        <v>462.48656466739101</v>
      </c>
      <c r="AL360" s="80">
        <v>2.0650864340112598</v>
      </c>
      <c r="AM360" s="80">
        <v>426.380044878749</v>
      </c>
      <c r="AN360" s="80">
        <v>1.35677572793794</v>
      </c>
      <c r="AO360" s="80">
        <v>426.83103129935802</v>
      </c>
      <c r="AP360" s="80">
        <v>2.05444156488042</v>
      </c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D360" s="2"/>
    </row>
    <row r="361" spans="1:56" s="81" customFormat="1" ht="17.25" customHeight="1" x14ac:dyDescent="0.3">
      <c r="A361" s="79" t="s">
        <v>646</v>
      </c>
      <c r="B361" s="85" t="s">
        <v>101</v>
      </c>
      <c r="C361" s="27" t="s">
        <v>1</v>
      </c>
      <c r="D361" s="27" t="s">
        <v>1</v>
      </c>
      <c r="E361" s="27" t="s">
        <v>1</v>
      </c>
      <c r="F361" s="27" t="s">
        <v>1</v>
      </c>
      <c r="G361" s="27" t="s">
        <v>1</v>
      </c>
      <c r="H361" s="27" t="s">
        <v>1</v>
      </c>
      <c r="I361" s="27" t="s">
        <v>1</v>
      </c>
      <c r="J361" s="27" t="s">
        <v>1</v>
      </c>
      <c r="K361" s="27" t="s">
        <v>1</v>
      </c>
      <c r="L361" s="27" t="s">
        <v>1</v>
      </c>
      <c r="M361" s="27" t="s">
        <v>1</v>
      </c>
      <c r="N361" s="27" t="s">
        <v>1</v>
      </c>
      <c r="O361" s="27" t="s">
        <v>1</v>
      </c>
      <c r="P361" s="27" t="s">
        <v>1</v>
      </c>
      <c r="Q361" s="80">
        <v>80938.100517496103</v>
      </c>
      <c r="R361" s="80">
        <v>1042.4428193357301</v>
      </c>
      <c r="S361" s="80">
        <v>447.32173504774602</v>
      </c>
      <c r="T361" s="80">
        <v>28.986102533893</v>
      </c>
      <c r="U361" s="80">
        <v>458.10412386405699</v>
      </c>
      <c r="V361" s="80">
        <v>9.8774821708727298</v>
      </c>
      <c r="W361" s="80">
        <v>513.37941390865399</v>
      </c>
      <c r="X361" s="80">
        <v>3.0500448703065799</v>
      </c>
      <c r="Y361" s="80">
        <v>453.09511288594001</v>
      </c>
      <c r="Z361" s="80">
        <v>7.7679150209462504</v>
      </c>
      <c r="AA361" s="80">
        <v>450.07621711440299</v>
      </c>
      <c r="AB361" s="80">
        <v>7.8880937478233903</v>
      </c>
      <c r="AC361" s="80">
        <v>443.92742439962302</v>
      </c>
      <c r="AD361" s="80">
        <v>5.4187965159468199</v>
      </c>
      <c r="AE361" s="27" t="s">
        <v>1</v>
      </c>
      <c r="AF361" s="27" t="s">
        <v>1</v>
      </c>
      <c r="AG361" s="27" t="s">
        <v>1</v>
      </c>
      <c r="AH361" s="27" t="s">
        <v>1</v>
      </c>
      <c r="AI361" s="80">
        <v>444.94154655913201</v>
      </c>
      <c r="AJ361" s="80">
        <v>4.4982184390822599</v>
      </c>
      <c r="AK361" s="80">
        <v>456.57784254962098</v>
      </c>
      <c r="AL361" s="80">
        <v>4.46921444662512</v>
      </c>
      <c r="AM361" s="80">
        <v>420.77804715854199</v>
      </c>
      <c r="AN361" s="80">
        <v>4.60221363681329</v>
      </c>
      <c r="AO361" s="80">
        <v>421.53632424651101</v>
      </c>
      <c r="AP361" s="80">
        <v>3.87818212584197</v>
      </c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D361" s="2"/>
    </row>
    <row r="362" spans="1:56" s="81" customFormat="1" ht="17.25" customHeight="1" x14ac:dyDescent="0.3">
      <c r="A362" s="79" t="s">
        <v>647</v>
      </c>
      <c r="B362" s="85" t="s">
        <v>101</v>
      </c>
      <c r="C362" s="27" t="s">
        <v>1</v>
      </c>
      <c r="D362" s="27" t="s">
        <v>1</v>
      </c>
      <c r="E362" s="27" t="s">
        <v>1</v>
      </c>
      <c r="F362" s="27" t="s">
        <v>1</v>
      </c>
      <c r="G362" s="27" t="s">
        <v>1</v>
      </c>
      <c r="H362" s="27" t="s">
        <v>1</v>
      </c>
      <c r="I362" s="27" t="s">
        <v>1</v>
      </c>
      <c r="J362" s="27" t="s">
        <v>1</v>
      </c>
      <c r="K362" s="27" t="s">
        <v>1</v>
      </c>
      <c r="L362" s="27" t="s">
        <v>1</v>
      </c>
      <c r="M362" s="27" t="s">
        <v>1</v>
      </c>
      <c r="N362" s="27" t="s">
        <v>1</v>
      </c>
      <c r="O362" s="27" t="s">
        <v>1</v>
      </c>
      <c r="P362" s="27" t="s">
        <v>1</v>
      </c>
      <c r="Q362" s="80">
        <v>81103.132344298807</v>
      </c>
      <c r="R362" s="80">
        <v>655.00628532719998</v>
      </c>
      <c r="S362" s="80">
        <v>469.26172421695799</v>
      </c>
      <c r="T362" s="80">
        <v>32.775071395129103</v>
      </c>
      <c r="U362" s="80">
        <v>455.04304422541099</v>
      </c>
      <c r="V362" s="80">
        <v>6.41163522854084</v>
      </c>
      <c r="W362" s="80">
        <v>515.17242125569805</v>
      </c>
      <c r="X362" s="80">
        <v>3.0606973287283901</v>
      </c>
      <c r="Y362" s="80">
        <v>465.85828223941598</v>
      </c>
      <c r="Z362" s="80">
        <v>7.5008501601948403</v>
      </c>
      <c r="AA362" s="80">
        <v>445.53995352498202</v>
      </c>
      <c r="AB362" s="80">
        <v>10.4083548383507</v>
      </c>
      <c r="AC362" s="80">
        <v>451.89646456977698</v>
      </c>
      <c r="AD362" s="80">
        <v>5.5160705403391397</v>
      </c>
      <c r="AE362" s="27" t="s">
        <v>1</v>
      </c>
      <c r="AF362" s="27" t="s">
        <v>1</v>
      </c>
      <c r="AG362" s="27" t="s">
        <v>1</v>
      </c>
      <c r="AH362" s="27" t="s">
        <v>1</v>
      </c>
      <c r="AI362" s="80">
        <v>449.63893884115203</v>
      </c>
      <c r="AJ362" s="80">
        <v>2.3463235548056698</v>
      </c>
      <c r="AK362" s="80">
        <v>461.01854726400302</v>
      </c>
      <c r="AL362" s="80">
        <v>3.4300174404904502</v>
      </c>
      <c r="AM362" s="80">
        <v>426.46871207245999</v>
      </c>
      <c r="AN362" s="80">
        <v>3.7317325994323198</v>
      </c>
      <c r="AO362" s="80">
        <v>424.89302644068903</v>
      </c>
      <c r="AP362" s="80">
        <v>3.3959660444743398</v>
      </c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D362" s="2"/>
    </row>
    <row r="363" spans="1:56" s="81" customFormat="1" ht="17.25" customHeight="1" x14ac:dyDescent="0.3">
      <c r="A363" s="79" t="s">
        <v>648</v>
      </c>
      <c r="B363" s="85" t="s">
        <v>101</v>
      </c>
      <c r="C363" s="27" t="s">
        <v>1</v>
      </c>
      <c r="D363" s="27" t="s">
        <v>1</v>
      </c>
      <c r="E363" s="27" t="s">
        <v>1</v>
      </c>
      <c r="F363" s="27" t="s">
        <v>1</v>
      </c>
      <c r="G363" s="27" t="s">
        <v>1</v>
      </c>
      <c r="H363" s="27" t="s">
        <v>1</v>
      </c>
      <c r="I363" s="27" t="s">
        <v>1</v>
      </c>
      <c r="J363" s="27" t="s">
        <v>1</v>
      </c>
      <c r="K363" s="27" t="s">
        <v>1</v>
      </c>
      <c r="L363" s="27" t="s">
        <v>1</v>
      </c>
      <c r="M363" s="27" t="s">
        <v>1</v>
      </c>
      <c r="N363" s="27" t="s">
        <v>1</v>
      </c>
      <c r="O363" s="27" t="s">
        <v>1</v>
      </c>
      <c r="P363" s="27" t="s">
        <v>1</v>
      </c>
      <c r="Q363" s="80">
        <v>81261.564855833305</v>
      </c>
      <c r="R363" s="80">
        <v>699.57139750907504</v>
      </c>
      <c r="S363" s="80">
        <v>438.80859056157999</v>
      </c>
      <c r="T363" s="80">
        <v>34.865961214572799</v>
      </c>
      <c r="U363" s="80">
        <v>456.46028938905403</v>
      </c>
      <c r="V363" s="80">
        <v>5.6482892929334199</v>
      </c>
      <c r="W363" s="80">
        <v>514.92861385398396</v>
      </c>
      <c r="X363" s="80">
        <v>3.0592488415183601</v>
      </c>
      <c r="Y363" s="80">
        <v>461.66575940323497</v>
      </c>
      <c r="Z363" s="80">
        <v>6.5556345403739096</v>
      </c>
      <c r="AA363" s="80">
        <v>446.77787312262802</v>
      </c>
      <c r="AB363" s="80">
        <v>4.6887003226770503</v>
      </c>
      <c r="AC363" s="80">
        <v>452.09848173956999</v>
      </c>
      <c r="AD363" s="80">
        <v>5.5185364612885301</v>
      </c>
      <c r="AE363" s="27" t="s">
        <v>1</v>
      </c>
      <c r="AF363" s="27" t="s">
        <v>1</v>
      </c>
      <c r="AG363" s="27" t="s">
        <v>1</v>
      </c>
      <c r="AH363" s="27" t="s">
        <v>1</v>
      </c>
      <c r="AI363" s="80">
        <v>449.10147637898802</v>
      </c>
      <c r="AJ363" s="80">
        <v>1.62573015592959</v>
      </c>
      <c r="AK363" s="80">
        <v>462.31964473036197</v>
      </c>
      <c r="AL363" s="80">
        <v>1.6077121259299001</v>
      </c>
      <c r="AM363" s="80">
        <v>425.91301807674301</v>
      </c>
      <c r="AN363" s="80">
        <v>0.73398384770289704</v>
      </c>
      <c r="AO363" s="80">
        <v>426.25097547943199</v>
      </c>
      <c r="AP363" s="80">
        <v>1.9281064392292899</v>
      </c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D363" s="2"/>
    </row>
    <row r="364" spans="1:56" s="81" customFormat="1" ht="17.25" customHeight="1" x14ac:dyDescent="0.3">
      <c r="A364" s="79" t="s">
        <v>649</v>
      </c>
      <c r="B364" s="85" t="s">
        <v>101</v>
      </c>
      <c r="C364" s="27" t="s">
        <v>1</v>
      </c>
      <c r="D364" s="27" t="s">
        <v>1</v>
      </c>
      <c r="E364" s="27" t="s">
        <v>1</v>
      </c>
      <c r="F364" s="27" t="s">
        <v>1</v>
      </c>
      <c r="G364" s="27" t="s">
        <v>1</v>
      </c>
      <c r="H364" s="27" t="s">
        <v>1</v>
      </c>
      <c r="I364" s="27" t="s">
        <v>1</v>
      </c>
      <c r="J364" s="27" t="s">
        <v>1</v>
      </c>
      <c r="K364" s="27" t="s">
        <v>1</v>
      </c>
      <c r="L364" s="27" t="s">
        <v>1</v>
      </c>
      <c r="M364" s="27" t="s">
        <v>1</v>
      </c>
      <c r="N364" s="27" t="s">
        <v>1</v>
      </c>
      <c r="O364" s="27" t="s">
        <v>1</v>
      </c>
      <c r="P364" s="27" t="s">
        <v>1</v>
      </c>
      <c r="Q364" s="80">
        <v>80554.028484163093</v>
      </c>
      <c r="R364" s="80">
        <v>1593.68477246614</v>
      </c>
      <c r="S364" s="80">
        <v>456.18513973323502</v>
      </c>
      <c r="T364" s="80">
        <v>16.385801688125301</v>
      </c>
      <c r="U364" s="80">
        <v>456.98056962806402</v>
      </c>
      <c r="V364" s="80">
        <v>21.693955125547099</v>
      </c>
      <c r="W364" s="80">
        <v>515.413343779147</v>
      </c>
      <c r="X364" s="80">
        <v>3.0621286765520099</v>
      </c>
      <c r="Y364" s="80">
        <v>459.48674443021298</v>
      </c>
      <c r="Z364" s="80">
        <v>5.0985346649306802</v>
      </c>
      <c r="AA364" s="80">
        <v>445.91341121461102</v>
      </c>
      <c r="AB364" s="80">
        <v>6.3386707154369599</v>
      </c>
      <c r="AC364" s="80">
        <v>451.75040590384299</v>
      </c>
      <c r="AD364" s="80">
        <v>5.5142876764145798</v>
      </c>
      <c r="AE364" s="27" t="s">
        <v>1</v>
      </c>
      <c r="AF364" s="27" t="s">
        <v>1</v>
      </c>
      <c r="AG364" s="27" t="s">
        <v>1</v>
      </c>
      <c r="AH364" s="27" t="s">
        <v>1</v>
      </c>
      <c r="AI364" s="80">
        <v>449.93921546811902</v>
      </c>
      <c r="AJ364" s="80">
        <v>0.31514527335301301</v>
      </c>
      <c r="AK364" s="80">
        <v>460.859108006018</v>
      </c>
      <c r="AL364" s="80">
        <v>1.10605011893639</v>
      </c>
      <c r="AM364" s="80">
        <v>425.73823779312301</v>
      </c>
      <c r="AN364" s="80">
        <v>0.59169289395468205</v>
      </c>
      <c r="AO364" s="80">
        <v>425.35200953458502</v>
      </c>
      <c r="AP364" s="80">
        <v>1.1058141142192099</v>
      </c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D364" s="2"/>
    </row>
    <row r="365" spans="1:56" s="81" customFormat="1" ht="17.25" customHeight="1" x14ac:dyDescent="0.3">
      <c r="A365" s="79" t="s">
        <v>650</v>
      </c>
      <c r="B365" s="85" t="s">
        <v>101</v>
      </c>
      <c r="C365" s="27" t="s">
        <v>1</v>
      </c>
      <c r="D365" s="27" t="s">
        <v>1</v>
      </c>
      <c r="E365" s="27" t="s">
        <v>1</v>
      </c>
      <c r="F365" s="27" t="s">
        <v>1</v>
      </c>
      <c r="G365" s="27" t="s">
        <v>1</v>
      </c>
      <c r="H365" s="27" t="s">
        <v>1</v>
      </c>
      <c r="I365" s="27" t="s">
        <v>1</v>
      </c>
      <c r="J365" s="27" t="s">
        <v>1</v>
      </c>
      <c r="K365" s="27" t="s">
        <v>1</v>
      </c>
      <c r="L365" s="27" t="s">
        <v>1</v>
      </c>
      <c r="M365" s="27" t="s">
        <v>1</v>
      </c>
      <c r="N365" s="27" t="s">
        <v>1</v>
      </c>
      <c r="O365" s="27" t="s">
        <v>1</v>
      </c>
      <c r="P365" s="27" t="s">
        <v>1</v>
      </c>
      <c r="Q365" s="80">
        <v>81757.162224879095</v>
      </c>
      <c r="R365" s="80">
        <v>1571.68740619033</v>
      </c>
      <c r="S365" s="80">
        <v>456.65657574851201</v>
      </c>
      <c r="T365" s="80">
        <v>10.4641061333473</v>
      </c>
      <c r="U365" s="80">
        <v>456.84214284754302</v>
      </c>
      <c r="V365" s="80">
        <v>2.1380198897881901</v>
      </c>
      <c r="W365" s="80">
        <v>516.92178241740396</v>
      </c>
      <c r="X365" s="80">
        <v>3.0710904802514598</v>
      </c>
      <c r="Y365" s="80">
        <v>461.78307121128302</v>
      </c>
      <c r="Z365" s="80">
        <v>4.2761589873993398</v>
      </c>
      <c r="AA365" s="80">
        <v>447.43879450293798</v>
      </c>
      <c r="AB365" s="80">
        <v>4.0232179076939802</v>
      </c>
      <c r="AC365" s="80">
        <v>452.87914568594198</v>
      </c>
      <c r="AD365" s="80">
        <v>5.5280656294367896</v>
      </c>
      <c r="AE365" s="27" t="s">
        <v>1</v>
      </c>
      <c r="AF365" s="27" t="s">
        <v>1</v>
      </c>
      <c r="AG365" s="27" t="s">
        <v>1</v>
      </c>
      <c r="AH365" s="27" t="s">
        <v>1</v>
      </c>
      <c r="AI365" s="80">
        <v>449.21847438645199</v>
      </c>
      <c r="AJ365" s="80">
        <v>1.2701933515506401</v>
      </c>
      <c r="AK365" s="80">
        <v>461.73392237476003</v>
      </c>
      <c r="AL365" s="80">
        <v>1.10967927281228</v>
      </c>
      <c r="AM365" s="80">
        <v>426.856373521514</v>
      </c>
      <c r="AN365" s="80">
        <v>1.47769377800983</v>
      </c>
      <c r="AO365" s="80">
        <v>427.164588865685</v>
      </c>
      <c r="AP365" s="80">
        <v>2.19358736900281</v>
      </c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D365" s="2"/>
    </row>
    <row r="366" spans="1:56" s="81" customFormat="1" ht="17.25" customHeight="1" x14ac:dyDescent="0.3">
      <c r="A366" s="79" t="s">
        <v>651</v>
      </c>
      <c r="B366" s="85" t="s">
        <v>101</v>
      </c>
      <c r="C366" s="27" t="s">
        <v>1</v>
      </c>
      <c r="D366" s="27" t="s">
        <v>1</v>
      </c>
      <c r="E366" s="27" t="s">
        <v>1</v>
      </c>
      <c r="F366" s="27" t="s">
        <v>1</v>
      </c>
      <c r="G366" s="27" t="s">
        <v>1</v>
      </c>
      <c r="H366" s="27" t="s">
        <v>1</v>
      </c>
      <c r="I366" s="27" t="s">
        <v>1</v>
      </c>
      <c r="J366" s="27" t="s">
        <v>1</v>
      </c>
      <c r="K366" s="27" t="s">
        <v>1</v>
      </c>
      <c r="L366" s="27" t="s">
        <v>1</v>
      </c>
      <c r="M366" s="27" t="s">
        <v>1</v>
      </c>
      <c r="N366" s="27" t="s">
        <v>1</v>
      </c>
      <c r="O366" s="27" t="s">
        <v>1</v>
      </c>
      <c r="P366" s="27" t="s">
        <v>1</v>
      </c>
      <c r="Q366" s="80">
        <v>81778.416366973106</v>
      </c>
      <c r="R366" s="80">
        <v>1576.34106711598</v>
      </c>
      <c r="S366" s="80">
        <v>460.88153062290002</v>
      </c>
      <c r="T366" s="80">
        <v>15.097373207240601</v>
      </c>
      <c r="U366" s="80">
        <v>470.986855243381</v>
      </c>
      <c r="V366" s="80">
        <v>22.608960668667098</v>
      </c>
      <c r="W366" s="80">
        <v>514.236523226842</v>
      </c>
      <c r="X366" s="80">
        <v>3.0551370532192701</v>
      </c>
      <c r="Y366" s="80">
        <v>463.72145567287998</v>
      </c>
      <c r="Z366" s="80">
        <v>3.7067368154238398</v>
      </c>
      <c r="AA366" s="80">
        <v>451.00361050301598</v>
      </c>
      <c r="AB366" s="80">
        <v>5.0218655988769898</v>
      </c>
      <c r="AC366" s="80">
        <v>451.55860232733198</v>
      </c>
      <c r="AD366" s="80">
        <v>5.51194642760899</v>
      </c>
      <c r="AE366" s="27" t="s">
        <v>1</v>
      </c>
      <c r="AF366" s="27" t="s">
        <v>1</v>
      </c>
      <c r="AG366" s="27" t="s">
        <v>1</v>
      </c>
      <c r="AH366" s="27" t="s">
        <v>1</v>
      </c>
      <c r="AI366" s="80">
        <v>450.11892302391698</v>
      </c>
      <c r="AJ366" s="80">
        <v>3.1963330508529202</v>
      </c>
      <c r="AK366" s="80">
        <v>461.30888395603301</v>
      </c>
      <c r="AL366" s="80">
        <v>0.35725639690279698</v>
      </c>
      <c r="AM366" s="80">
        <v>425.71850364245302</v>
      </c>
      <c r="AN366" s="80">
        <v>1.06215994851497</v>
      </c>
      <c r="AO366" s="80">
        <v>425.80878010681801</v>
      </c>
      <c r="AP366" s="80">
        <v>0.34330085696617801</v>
      </c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D366" s="2"/>
    </row>
    <row r="367" spans="1:56" s="81" customFormat="1" ht="17.25" customHeight="1" x14ac:dyDescent="0.3">
      <c r="A367" s="79" t="s">
        <v>652</v>
      </c>
      <c r="B367" s="85" t="s">
        <v>101</v>
      </c>
      <c r="C367" s="27" t="s">
        <v>1</v>
      </c>
      <c r="D367" s="27" t="s">
        <v>1</v>
      </c>
      <c r="E367" s="27" t="s">
        <v>1</v>
      </c>
      <c r="F367" s="27" t="s">
        <v>1</v>
      </c>
      <c r="G367" s="27" t="s">
        <v>1</v>
      </c>
      <c r="H367" s="27" t="s">
        <v>1</v>
      </c>
      <c r="I367" s="27" t="s">
        <v>1</v>
      </c>
      <c r="J367" s="27" t="s">
        <v>1</v>
      </c>
      <c r="K367" s="27" t="s">
        <v>1</v>
      </c>
      <c r="L367" s="27" t="s">
        <v>1</v>
      </c>
      <c r="M367" s="27" t="s">
        <v>1</v>
      </c>
      <c r="N367" s="27" t="s">
        <v>1</v>
      </c>
      <c r="O367" s="27" t="s">
        <v>1</v>
      </c>
      <c r="P367" s="27" t="s">
        <v>1</v>
      </c>
      <c r="Q367" s="80">
        <v>81785.551809300596</v>
      </c>
      <c r="R367" s="80">
        <v>1053.3575740461799</v>
      </c>
      <c r="S367" s="80">
        <v>446.26385860827401</v>
      </c>
      <c r="T367" s="80">
        <v>28.9175529586316</v>
      </c>
      <c r="U367" s="80">
        <v>456.52490354641498</v>
      </c>
      <c r="V367" s="80">
        <v>9.8434315703240394</v>
      </c>
      <c r="W367" s="80">
        <v>515.78349986330295</v>
      </c>
      <c r="X367" s="80">
        <v>3.0643278155028599</v>
      </c>
      <c r="Y367" s="80">
        <v>464.61528194251702</v>
      </c>
      <c r="Z367" s="80">
        <v>7.9654181316914503</v>
      </c>
      <c r="AA367" s="80">
        <v>445.44386205872502</v>
      </c>
      <c r="AB367" s="80">
        <v>7.8069064965025703</v>
      </c>
      <c r="AC367" s="80">
        <v>455.82905617642302</v>
      </c>
      <c r="AD367" s="80">
        <v>5.56407368798327</v>
      </c>
      <c r="AE367" s="27" t="s">
        <v>1</v>
      </c>
      <c r="AF367" s="27" t="s">
        <v>1</v>
      </c>
      <c r="AG367" s="27" t="s">
        <v>1</v>
      </c>
      <c r="AH367" s="27" t="s">
        <v>1</v>
      </c>
      <c r="AI367" s="80">
        <v>450.87800842433597</v>
      </c>
      <c r="AJ367" s="80">
        <v>4.55823419268288</v>
      </c>
      <c r="AK367" s="80">
        <v>460.281961094498</v>
      </c>
      <c r="AL367" s="80">
        <v>4.5054722291323301</v>
      </c>
      <c r="AM367" s="80">
        <v>425.525559908947</v>
      </c>
      <c r="AN367" s="80">
        <v>4.6541390356510099</v>
      </c>
      <c r="AO367" s="80">
        <v>425.31776892778203</v>
      </c>
      <c r="AP367" s="80">
        <v>3.9129718469863599</v>
      </c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D367" s="2"/>
    </row>
    <row r="368" spans="1:56" s="81" customFormat="1" ht="17.25" customHeight="1" x14ac:dyDescent="0.3">
      <c r="A368" s="79" t="s">
        <v>653</v>
      </c>
      <c r="B368" s="85" t="s">
        <v>101</v>
      </c>
      <c r="C368" s="27" t="s">
        <v>1</v>
      </c>
      <c r="D368" s="27" t="s">
        <v>1</v>
      </c>
      <c r="E368" s="27" t="s">
        <v>1</v>
      </c>
      <c r="F368" s="27" t="s">
        <v>1</v>
      </c>
      <c r="G368" s="27" t="s">
        <v>1</v>
      </c>
      <c r="H368" s="27" t="s">
        <v>1</v>
      </c>
      <c r="I368" s="27" t="s">
        <v>1</v>
      </c>
      <c r="J368" s="27" t="s">
        <v>1</v>
      </c>
      <c r="K368" s="27" t="s">
        <v>1</v>
      </c>
      <c r="L368" s="27" t="s">
        <v>1</v>
      </c>
      <c r="M368" s="27" t="s">
        <v>1</v>
      </c>
      <c r="N368" s="27" t="s">
        <v>1</v>
      </c>
      <c r="O368" s="27" t="s">
        <v>1</v>
      </c>
      <c r="P368" s="27" t="s">
        <v>1</v>
      </c>
      <c r="Q368" s="80">
        <v>81232.631040305801</v>
      </c>
      <c r="R368" s="80">
        <v>1561.60389748585</v>
      </c>
      <c r="S368" s="80">
        <v>447.34329739207999</v>
      </c>
      <c r="T368" s="80">
        <v>10.250696016540401</v>
      </c>
      <c r="U368" s="80">
        <v>459.145788452175</v>
      </c>
      <c r="V368" s="80">
        <v>2.14880094446722</v>
      </c>
      <c r="W368" s="80">
        <v>514.14777128794697</v>
      </c>
      <c r="X368" s="80">
        <v>3.05460976796275</v>
      </c>
      <c r="Y368" s="80">
        <v>462.29677039350901</v>
      </c>
      <c r="Z368" s="80">
        <v>4.2809158949428099</v>
      </c>
      <c r="AA368" s="80">
        <v>448.621577905614</v>
      </c>
      <c r="AB368" s="80">
        <v>4.0338530949531801</v>
      </c>
      <c r="AC368" s="80">
        <v>454.19609597450699</v>
      </c>
      <c r="AD368" s="80">
        <v>5.54414097248414</v>
      </c>
      <c r="AE368" s="27" t="s">
        <v>1</v>
      </c>
      <c r="AF368" s="27" t="s">
        <v>1</v>
      </c>
      <c r="AG368" s="27" t="s">
        <v>1</v>
      </c>
      <c r="AH368" s="27" t="s">
        <v>1</v>
      </c>
      <c r="AI368" s="80">
        <v>450.76238536131501</v>
      </c>
      <c r="AJ368" s="80">
        <v>1.2745588564607699</v>
      </c>
      <c r="AK368" s="80">
        <v>461.29368588918101</v>
      </c>
      <c r="AL368" s="80">
        <v>1.1086212580563599</v>
      </c>
      <c r="AM368" s="80">
        <v>425.17915034570399</v>
      </c>
      <c r="AN368" s="80">
        <v>1.4718875574518999</v>
      </c>
      <c r="AO368" s="80">
        <v>424.89191366471601</v>
      </c>
      <c r="AP368" s="80">
        <v>2.18191666467798</v>
      </c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D368" s="2"/>
    </row>
    <row r="369" spans="1:56" s="81" customFormat="1" ht="17.25" customHeight="1" x14ac:dyDescent="0.3">
      <c r="A369" s="79" t="s">
        <v>654</v>
      </c>
      <c r="B369" s="85" t="s">
        <v>101</v>
      </c>
      <c r="C369" s="27" t="s">
        <v>1</v>
      </c>
      <c r="D369" s="27" t="s">
        <v>1</v>
      </c>
      <c r="E369" s="27" t="s">
        <v>1</v>
      </c>
      <c r="F369" s="27" t="s">
        <v>1</v>
      </c>
      <c r="G369" s="27" t="s">
        <v>1</v>
      </c>
      <c r="H369" s="27" t="s">
        <v>1</v>
      </c>
      <c r="I369" s="27" t="s">
        <v>1</v>
      </c>
      <c r="J369" s="27" t="s">
        <v>1</v>
      </c>
      <c r="K369" s="27" t="s">
        <v>1</v>
      </c>
      <c r="L369" s="27" t="s">
        <v>1</v>
      </c>
      <c r="M369" s="27" t="s">
        <v>1</v>
      </c>
      <c r="N369" s="27" t="s">
        <v>1</v>
      </c>
      <c r="O369" s="27" t="s">
        <v>1</v>
      </c>
      <c r="P369" s="27" t="s">
        <v>1</v>
      </c>
      <c r="Q369" s="80">
        <v>81058.380489014598</v>
      </c>
      <c r="R369" s="80">
        <v>1043.9919660517701</v>
      </c>
      <c r="S369" s="80">
        <v>449.39733747534802</v>
      </c>
      <c r="T369" s="80">
        <v>29.1205999662157</v>
      </c>
      <c r="U369" s="80">
        <v>453.01522992628099</v>
      </c>
      <c r="V369" s="80">
        <v>9.7677572054743305</v>
      </c>
      <c r="W369" s="80">
        <v>517.48145665465302</v>
      </c>
      <c r="X369" s="80">
        <v>3.07441556787693</v>
      </c>
      <c r="Y369" s="80">
        <v>465.66527102786199</v>
      </c>
      <c r="Z369" s="80">
        <v>7.9834192660138497</v>
      </c>
      <c r="AA369" s="80">
        <v>447.29691275168898</v>
      </c>
      <c r="AB369" s="80">
        <v>7.8393833016074597</v>
      </c>
      <c r="AC369" s="80">
        <v>451.984911481381</v>
      </c>
      <c r="AD369" s="80">
        <v>5.5171501668503797</v>
      </c>
      <c r="AE369" s="27" t="s">
        <v>1</v>
      </c>
      <c r="AF369" s="27" t="s">
        <v>1</v>
      </c>
      <c r="AG369" s="27" t="s">
        <v>1</v>
      </c>
      <c r="AH369" s="27" t="s">
        <v>1</v>
      </c>
      <c r="AI369" s="80">
        <v>453.21109833328001</v>
      </c>
      <c r="AJ369" s="80">
        <v>4.5818209944315704</v>
      </c>
      <c r="AK369" s="80">
        <v>462.556269954821</v>
      </c>
      <c r="AL369" s="80">
        <v>4.5277343125437399</v>
      </c>
      <c r="AM369" s="80">
        <v>428.348594855084</v>
      </c>
      <c r="AN369" s="80">
        <v>4.6850156700525503</v>
      </c>
      <c r="AO369" s="80">
        <v>428.062598545556</v>
      </c>
      <c r="AP369" s="80">
        <v>3.9382245916487699</v>
      </c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D369" s="2"/>
    </row>
    <row r="370" spans="1:56" s="81" customFormat="1" ht="17.25" customHeight="1" x14ac:dyDescent="0.3">
      <c r="A370" s="79" t="s">
        <v>655</v>
      </c>
      <c r="B370" s="85" t="s">
        <v>101</v>
      </c>
      <c r="C370" s="27" t="s">
        <v>1</v>
      </c>
      <c r="D370" s="27" t="s">
        <v>1</v>
      </c>
      <c r="E370" s="27" t="s">
        <v>1</v>
      </c>
      <c r="F370" s="27" t="s">
        <v>1</v>
      </c>
      <c r="G370" s="27" t="s">
        <v>1</v>
      </c>
      <c r="H370" s="27" t="s">
        <v>1</v>
      </c>
      <c r="I370" s="27" t="s">
        <v>1</v>
      </c>
      <c r="J370" s="27" t="s">
        <v>1</v>
      </c>
      <c r="K370" s="27" t="s">
        <v>1</v>
      </c>
      <c r="L370" s="27" t="s">
        <v>1</v>
      </c>
      <c r="M370" s="27" t="s">
        <v>1</v>
      </c>
      <c r="N370" s="27" t="s">
        <v>1</v>
      </c>
      <c r="O370" s="27" t="s">
        <v>1</v>
      </c>
      <c r="P370" s="27" t="s">
        <v>1</v>
      </c>
      <c r="Q370" s="80">
        <v>81476.122228044798</v>
      </c>
      <c r="R370" s="80">
        <v>85.391411604258906</v>
      </c>
      <c r="S370" s="80">
        <v>431.30357134440902</v>
      </c>
      <c r="T370" s="80">
        <v>33.240989738612598</v>
      </c>
      <c r="U370" s="80">
        <v>454.13057015566301</v>
      </c>
      <c r="V370" s="80">
        <v>9.5348133617649893</v>
      </c>
      <c r="W370" s="80">
        <v>514.60155900843199</v>
      </c>
      <c r="X370" s="80">
        <v>3.0573057718763801</v>
      </c>
      <c r="Y370" s="80">
        <v>461.003277059266</v>
      </c>
      <c r="Z370" s="80">
        <v>4.7539801117704199</v>
      </c>
      <c r="AA370" s="80">
        <v>441.26959511456698</v>
      </c>
      <c r="AB370" s="80">
        <v>11.015018197237699</v>
      </c>
      <c r="AC370" s="80">
        <v>451.01812566226999</v>
      </c>
      <c r="AD370" s="80">
        <v>5.5053491035676796</v>
      </c>
      <c r="AE370" s="27" t="s">
        <v>1</v>
      </c>
      <c r="AF370" s="27" t="s">
        <v>1</v>
      </c>
      <c r="AG370" s="27" t="s">
        <v>1</v>
      </c>
      <c r="AH370" s="27" t="s">
        <v>1</v>
      </c>
      <c r="AI370" s="80">
        <v>449.77327727396897</v>
      </c>
      <c r="AJ370" s="80">
        <v>2.3420628454016801</v>
      </c>
      <c r="AK370" s="80">
        <v>460.80782489849099</v>
      </c>
      <c r="AL370" s="80">
        <v>1.8018968963322</v>
      </c>
      <c r="AM370" s="80">
        <v>425.33195056256898</v>
      </c>
      <c r="AN370" s="80">
        <v>4.1746789653442402</v>
      </c>
      <c r="AO370" s="80">
        <v>425.375620853935</v>
      </c>
      <c r="AP370" s="80">
        <v>3.21894068211517</v>
      </c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D370" s="2"/>
    </row>
    <row r="371" spans="1:56" s="81" customFormat="1" ht="17.25" customHeight="1" x14ac:dyDescent="0.3">
      <c r="A371" s="79" t="s">
        <v>656</v>
      </c>
      <c r="B371" s="85" t="s">
        <v>101</v>
      </c>
      <c r="C371" s="27" t="s">
        <v>1</v>
      </c>
      <c r="D371" s="27" t="s">
        <v>1</v>
      </c>
      <c r="E371" s="27" t="s">
        <v>1</v>
      </c>
      <c r="F371" s="27" t="s">
        <v>1</v>
      </c>
      <c r="G371" s="27" t="s">
        <v>1</v>
      </c>
      <c r="H371" s="27" t="s">
        <v>1</v>
      </c>
      <c r="I371" s="27" t="s">
        <v>1</v>
      </c>
      <c r="J371" s="27" t="s">
        <v>1</v>
      </c>
      <c r="K371" s="27" t="s">
        <v>1</v>
      </c>
      <c r="L371" s="27" t="s">
        <v>1</v>
      </c>
      <c r="M371" s="27" t="s">
        <v>1</v>
      </c>
      <c r="N371" s="27" t="s">
        <v>1</v>
      </c>
      <c r="O371" s="27" t="s">
        <v>1</v>
      </c>
      <c r="P371" s="27" t="s">
        <v>1</v>
      </c>
      <c r="Q371" s="80">
        <v>81496.972802701799</v>
      </c>
      <c r="R371" s="80">
        <v>416.24882419990399</v>
      </c>
      <c r="S371" s="80">
        <v>455.44682410681997</v>
      </c>
      <c r="T371" s="80">
        <v>8.9019099311930301</v>
      </c>
      <c r="U371" s="80">
        <v>453.94215784020298</v>
      </c>
      <c r="V371" s="80">
        <v>6.5247423534290503</v>
      </c>
      <c r="W371" s="80">
        <v>516.91263593348299</v>
      </c>
      <c r="X371" s="80">
        <v>3.0710361399611998</v>
      </c>
      <c r="Y371" s="80">
        <v>459.28374375058002</v>
      </c>
      <c r="Z371" s="80">
        <v>4.3474430072083399</v>
      </c>
      <c r="AA371" s="80">
        <v>448.17606859955902</v>
      </c>
      <c r="AB371" s="80">
        <v>1.3337620717565299</v>
      </c>
      <c r="AC371" s="80">
        <v>454.81997308575501</v>
      </c>
      <c r="AD371" s="80">
        <v>5.5517563233973597</v>
      </c>
      <c r="AE371" s="27" t="s">
        <v>1</v>
      </c>
      <c r="AF371" s="27" t="s">
        <v>1</v>
      </c>
      <c r="AG371" s="27" t="s">
        <v>1</v>
      </c>
      <c r="AH371" s="27" t="s">
        <v>1</v>
      </c>
      <c r="AI371" s="80">
        <v>451.327423647572</v>
      </c>
      <c r="AJ371" s="80">
        <v>2.4588213803446002</v>
      </c>
      <c r="AK371" s="80">
        <v>462.20744990428699</v>
      </c>
      <c r="AL371" s="80">
        <v>1.2274447253407601</v>
      </c>
      <c r="AM371" s="80">
        <v>428.25269901633499</v>
      </c>
      <c r="AN371" s="80">
        <v>3.8676594454825901</v>
      </c>
      <c r="AO371" s="80">
        <v>427.65832239129799</v>
      </c>
      <c r="AP371" s="80">
        <v>3.2456710248289902</v>
      </c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D371" s="2"/>
    </row>
    <row r="372" spans="1:56" s="81" customFormat="1" ht="17.25" customHeight="1" x14ac:dyDescent="0.3">
      <c r="A372" s="79" t="s">
        <v>657</v>
      </c>
      <c r="B372" s="85" t="s">
        <v>101</v>
      </c>
      <c r="C372" s="27" t="s">
        <v>1</v>
      </c>
      <c r="D372" s="27" t="s">
        <v>1</v>
      </c>
      <c r="E372" s="27" t="s">
        <v>1</v>
      </c>
      <c r="F372" s="27" t="s">
        <v>1</v>
      </c>
      <c r="G372" s="27" t="s">
        <v>1</v>
      </c>
      <c r="H372" s="27" t="s">
        <v>1</v>
      </c>
      <c r="I372" s="27" t="s">
        <v>1</v>
      </c>
      <c r="J372" s="27" t="s">
        <v>1</v>
      </c>
      <c r="K372" s="27" t="s">
        <v>1</v>
      </c>
      <c r="L372" s="27" t="s">
        <v>1</v>
      </c>
      <c r="M372" s="27" t="s">
        <v>1</v>
      </c>
      <c r="N372" s="27" t="s">
        <v>1</v>
      </c>
      <c r="O372" s="27" t="s">
        <v>1</v>
      </c>
      <c r="P372" s="27" t="s">
        <v>1</v>
      </c>
      <c r="Q372" s="80">
        <v>81477.451934801604</v>
      </c>
      <c r="R372" s="80">
        <v>85.3928052093285</v>
      </c>
      <c r="S372" s="80">
        <v>473.373369938743</v>
      </c>
      <c r="T372" s="80">
        <v>36.48335042443</v>
      </c>
      <c r="U372" s="80">
        <v>461.83752932080898</v>
      </c>
      <c r="V372" s="80">
        <v>9.6966267741525805</v>
      </c>
      <c r="W372" s="80">
        <v>512.47057589889198</v>
      </c>
      <c r="X372" s="80">
        <v>3.04464536141605</v>
      </c>
      <c r="Y372" s="80">
        <v>462.93790677393901</v>
      </c>
      <c r="Z372" s="80">
        <v>4.7739304931340003</v>
      </c>
      <c r="AA372" s="80">
        <v>454.93440337767203</v>
      </c>
      <c r="AB372" s="80">
        <v>11.3561205830497</v>
      </c>
      <c r="AC372" s="80">
        <v>448.48581663929701</v>
      </c>
      <c r="AD372" s="80">
        <v>5.4744384939572397</v>
      </c>
      <c r="AE372" s="27" t="s">
        <v>1</v>
      </c>
      <c r="AF372" s="27" t="s">
        <v>1</v>
      </c>
      <c r="AG372" s="27" t="s">
        <v>1</v>
      </c>
      <c r="AH372" s="27" t="s">
        <v>1</v>
      </c>
      <c r="AI372" s="80">
        <v>450.27614379766698</v>
      </c>
      <c r="AJ372" s="80">
        <v>2.3446813758054601</v>
      </c>
      <c r="AK372" s="80">
        <v>462.23747035956802</v>
      </c>
      <c r="AL372" s="80">
        <v>1.8074872391605501</v>
      </c>
      <c r="AM372" s="80">
        <v>426.76108382859599</v>
      </c>
      <c r="AN372" s="80">
        <v>4.1887060624773396</v>
      </c>
      <c r="AO372" s="80">
        <v>426.69819029663103</v>
      </c>
      <c r="AP372" s="80">
        <v>3.2289489486337599</v>
      </c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D372" s="2"/>
    </row>
    <row r="373" spans="1:56" s="81" customFormat="1" ht="17.25" customHeight="1" x14ac:dyDescent="0.3">
      <c r="A373" s="79" t="s">
        <v>658</v>
      </c>
      <c r="B373" s="85" t="s">
        <v>101</v>
      </c>
      <c r="C373" s="27" t="s">
        <v>1</v>
      </c>
      <c r="D373" s="27" t="s">
        <v>1</v>
      </c>
      <c r="E373" s="27" t="s">
        <v>1</v>
      </c>
      <c r="F373" s="27" t="s">
        <v>1</v>
      </c>
      <c r="G373" s="27" t="s">
        <v>1</v>
      </c>
      <c r="H373" s="27" t="s">
        <v>1</v>
      </c>
      <c r="I373" s="27" t="s">
        <v>1</v>
      </c>
      <c r="J373" s="27" t="s">
        <v>1</v>
      </c>
      <c r="K373" s="27" t="s">
        <v>1</v>
      </c>
      <c r="L373" s="27" t="s">
        <v>1</v>
      </c>
      <c r="M373" s="27" t="s">
        <v>1</v>
      </c>
      <c r="N373" s="27" t="s">
        <v>1</v>
      </c>
      <c r="O373" s="27" t="s">
        <v>1</v>
      </c>
      <c r="P373" s="27" t="s">
        <v>1</v>
      </c>
      <c r="Q373" s="80">
        <v>82380.1902474175</v>
      </c>
      <c r="R373" s="80">
        <v>1667.05568416906</v>
      </c>
      <c r="S373" s="80">
        <v>452.59802840629402</v>
      </c>
      <c r="T373" s="80">
        <v>1.86083431929179</v>
      </c>
      <c r="U373" s="80">
        <v>455.62437205056</v>
      </c>
      <c r="V373" s="80">
        <v>5.0728972312027398</v>
      </c>
      <c r="W373" s="80">
        <v>517.82270918086999</v>
      </c>
      <c r="X373" s="80">
        <v>3.0764429875374599</v>
      </c>
      <c r="Y373" s="80">
        <v>460.662538456189</v>
      </c>
      <c r="Z373" s="80">
        <v>2.2232038505389302</v>
      </c>
      <c r="AA373" s="80">
        <v>448.19852982193498</v>
      </c>
      <c r="AB373" s="80">
        <v>1.41950195736086</v>
      </c>
      <c r="AC373" s="80">
        <v>454.90348031907803</v>
      </c>
      <c r="AD373" s="80">
        <v>5.5527756537656101</v>
      </c>
      <c r="AE373" s="27" t="s">
        <v>1</v>
      </c>
      <c r="AF373" s="27" t="s">
        <v>1</v>
      </c>
      <c r="AG373" s="27" t="s">
        <v>1</v>
      </c>
      <c r="AH373" s="27" t="s">
        <v>1</v>
      </c>
      <c r="AI373" s="80">
        <v>451.94168335927702</v>
      </c>
      <c r="AJ373" s="80">
        <v>4.5424633611762397</v>
      </c>
      <c r="AK373" s="80">
        <v>461.62714209951002</v>
      </c>
      <c r="AL373" s="80">
        <v>1.7694350345010099</v>
      </c>
      <c r="AM373" s="80">
        <v>426.58529227516402</v>
      </c>
      <c r="AN373" s="80">
        <v>1.64355535351536</v>
      </c>
      <c r="AO373" s="80">
        <v>426.10448932995598</v>
      </c>
      <c r="AP373" s="80">
        <v>1.2479119616343901</v>
      </c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D373" s="2"/>
    </row>
    <row r="374" spans="1:56" s="81" customFormat="1" ht="17.25" customHeight="1" x14ac:dyDescent="0.3">
      <c r="A374" s="79" t="s">
        <v>659</v>
      </c>
      <c r="B374" s="85" t="s">
        <v>101</v>
      </c>
      <c r="C374" s="27" t="s">
        <v>1</v>
      </c>
      <c r="D374" s="27" t="s">
        <v>1</v>
      </c>
      <c r="E374" s="27" t="s">
        <v>1</v>
      </c>
      <c r="F374" s="27" t="s">
        <v>1</v>
      </c>
      <c r="G374" s="27" t="s">
        <v>1</v>
      </c>
      <c r="H374" s="27" t="s">
        <v>1</v>
      </c>
      <c r="I374" s="27" t="s">
        <v>1</v>
      </c>
      <c r="J374" s="27" t="s">
        <v>1</v>
      </c>
      <c r="K374" s="27" t="s">
        <v>1</v>
      </c>
      <c r="L374" s="27" t="s">
        <v>1</v>
      </c>
      <c r="M374" s="27" t="s">
        <v>1</v>
      </c>
      <c r="N374" s="27" t="s">
        <v>1</v>
      </c>
      <c r="O374" s="27" t="s">
        <v>1</v>
      </c>
      <c r="P374" s="27" t="s">
        <v>1</v>
      </c>
      <c r="Q374" s="80">
        <v>81466.526105388606</v>
      </c>
      <c r="R374" s="80">
        <v>1049.2486803101001</v>
      </c>
      <c r="S374" s="80">
        <v>439.90211056073298</v>
      </c>
      <c r="T374" s="80">
        <v>28.505316604453199</v>
      </c>
      <c r="U374" s="80">
        <v>457.37458682183302</v>
      </c>
      <c r="V374" s="80">
        <v>9.8617521462949398</v>
      </c>
      <c r="W374" s="80">
        <v>514.75712005031301</v>
      </c>
      <c r="X374" s="80">
        <v>3.0582299775319899</v>
      </c>
      <c r="Y374" s="80">
        <v>464.61045656838701</v>
      </c>
      <c r="Z374" s="80">
        <v>7.9653354049192604</v>
      </c>
      <c r="AA374" s="80">
        <v>442.96463810183502</v>
      </c>
      <c r="AB374" s="80">
        <v>7.7634552981273597</v>
      </c>
      <c r="AC374" s="80">
        <v>457.323420421126</v>
      </c>
      <c r="AD374" s="80">
        <v>5.5823146330515003</v>
      </c>
      <c r="AE374" s="27" t="s">
        <v>1</v>
      </c>
      <c r="AF374" s="27" t="s">
        <v>1</v>
      </c>
      <c r="AG374" s="27" t="s">
        <v>1</v>
      </c>
      <c r="AH374" s="27" t="s">
        <v>1</v>
      </c>
      <c r="AI374" s="80">
        <v>450.83476029993602</v>
      </c>
      <c r="AJ374" s="80">
        <v>4.5577969678111199</v>
      </c>
      <c r="AK374" s="80">
        <v>462.64061359777298</v>
      </c>
      <c r="AL374" s="80">
        <v>4.5285599107056198</v>
      </c>
      <c r="AM374" s="80">
        <v>426.88133461168297</v>
      </c>
      <c r="AN374" s="80">
        <v>4.6689676724287796</v>
      </c>
      <c r="AO374" s="80">
        <v>426.80877403110799</v>
      </c>
      <c r="AP374" s="80">
        <v>3.9266892635140902</v>
      </c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D374" s="2"/>
    </row>
    <row r="375" spans="1:56" s="81" customFormat="1" ht="17.25" customHeight="1" x14ac:dyDescent="0.3">
      <c r="A375" s="79" t="s">
        <v>660</v>
      </c>
      <c r="B375" s="85" t="s">
        <v>101</v>
      </c>
      <c r="C375" s="27" t="s">
        <v>1</v>
      </c>
      <c r="D375" s="27" t="s">
        <v>1</v>
      </c>
      <c r="E375" s="27" t="s">
        <v>1</v>
      </c>
      <c r="F375" s="27" t="s">
        <v>1</v>
      </c>
      <c r="G375" s="27" t="s">
        <v>1</v>
      </c>
      <c r="H375" s="27" t="s">
        <v>1</v>
      </c>
      <c r="I375" s="27" t="s">
        <v>1</v>
      </c>
      <c r="J375" s="27" t="s">
        <v>1</v>
      </c>
      <c r="K375" s="27" t="s">
        <v>1</v>
      </c>
      <c r="L375" s="27" t="s">
        <v>1</v>
      </c>
      <c r="M375" s="27" t="s">
        <v>1</v>
      </c>
      <c r="N375" s="27" t="s">
        <v>1</v>
      </c>
      <c r="O375" s="27" t="s">
        <v>1</v>
      </c>
      <c r="P375" s="27" t="s">
        <v>1</v>
      </c>
      <c r="Q375" s="80">
        <v>81971.341360167105</v>
      </c>
      <c r="R375" s="80">
        <v>1055.7504518376099</v>
      </c>
      <c r="S375" s="80">
        <v>464.830545910372</v>
      </c>
      <c r="T375" s="80">
        <v>30.1206599388812</v>
      </c>
      <c r="U375" s="80">
        <v>457.82478129406798</v>
      </c>
      <c r="V375" s="80">
        <v>9.8714590833018008</v>
      </c>
      <c r="W375" s="80">
        <v>516.63138917806702</v>
      </c>
      <c r="X375" s="80">
        <v>3.0693652213376499</v>
      </c>
      <c r="Y375" s="80">
        <v>462.82656954910198</v>
      </c>
      <c r="Z375" s="80">
        <v>7.9347522395337204</v>
      </c>
      <c r="AA375" s="80">
        <v>448.95377110571098</v>
      </c>
      <c r="AB375" s="80">
        <v>7.8684216145118402</v>
      </c>
      <c r="AC375" s="80">
        <v>454.12732945284102</v>
      </c>
      <c r="AD375" s="80">
        <v>5.5433015744935297</v>
      </c>
      <c r="AE375" s="27" t="s">
        <v>1</v>
      </c>
      <c r="AF375" s="27" t="s">
        <v>1</v>
      </c>
      <c r="AG375" s="27" t="s">
        <v>1</v>
      </c>
      <c r="AH375" s="27" t="s">
        <v>1</v>
      </c>
      <c r="AI375" s="80">
        <v>450.99707721236399</v>
      </c>
      <c r="AJ375" s="80">
        <v>4.5594379405054104</v>
      </c>
      <c r="AK375" s="80">
        <v>462.70945145134698</v>
      </c>
      <c r="AL375" s="80">
        <v>4.5292337303722698</v>
      </c>
      <c r="AM375" s="80">
        <v>427.38761506267701</v>
      </c>
      <c r="AN375" s="80">
        <v>4.6745050592087001</v>
      </c>
      <c r="AO375" s="80">
        <v>426.72624203079698</v>
      </c>
      <c r="AP375" s="80">
        <v>3.9259299597245798</v>
      </c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D375" s="2"/>
    </row>
    <row r="376" spans="1:56" s="81" customFormat="1" ht="17.25" customHeight="1" x14ac:dyDescent="0.3">
      <c r="A376" s="79" t="s">
        <v>661</v>
      </c>
      <c r="B376" s="85" t="s">
        <v>101</v>
      </c>
      <c r="C376" s="27" t="s">
        <v>1</v>
      </c>
      <c r="D376" s="27" t="s">
        <v>1</v>
      </c>
      <c r="E376" s="27" t="s">
        <v>1</v>
      </c>
      <c r="F376" s="27" t="s">
        <v>1</v>
      </c>
      <c r="G376" s="27" t="s">
        <v>1</v>
      </c>
      <c r="H376" s="27" t="s">
        <v>1</v>
      </c>
      <c r="I376" s="27" t="s">
        <v>1</v>
      </c>
      <c r="J376" s="27" t="s">
        <v>1</v>
      </c>
      <c r="K376" s="27" t="s">
        <v>1</v>
      </c>
      <c r="L376" s="27" t="s">
        <v>1</v>
      </c>
      <c r="M376" s="27" t="s">
        <v>1</v>
      </c>
      <c r="N376" s="27" t="s">
        <v>1</v>
      </c>
      <c r="O376" s="27" t="s">
        <v>1</v>
      </c>
      <c r="P376" s="27" t="s">
        <v>1</v>
      </c>
      <c r="Q376" s="80">
        <v>81868.612823671094</v>
      </c>
      <c r="R376" s="80">
        <v>660.73955541873102</v>
      </c>
      <c r="S376" s="80">
        <v>458.89989768861898</v>
      </c>
      <c r="T376" s="80">
        <v>11.3324487485189</v>
      </c>
      <c r="U376" s="80">
        <v>454.93024391043099</v>
      </c>
      <c r="V376" s="80">
        <v>5.5884728128393499</v>
      </c>
      <c r="W376" s="80">
        <v>514.785823784336</v>
      </c>
      <c r="X376" s="80">
        <v>3.0584005096459399</v>
      </c>
      <c r="Y376" s="80">
        <v>461.24059974760002</v>
      </c>
      <c r="Z376" s="80">
        <v>5.8517398205169098</v>
      </c>
      <c r="AA376" s="80">
        <v>450.53394030423402</v>
      </c>
      <c r="AB376" s="80">
        <v>10.6635964277769</v>
      </c>
      <c r="AC376" s="80">
        <v>455.113701714375</v>
      </c>
      <c r="AD376" s="80">
        <v>5.5553417195272701</v>
      </c>
      <c r="AE376" s="27" t="s">
        <v>1</v>
      </c>
      <c r="AF376" s="27" t="s">
        <v>1</v>
      </c>
      <c r="AG376" s="27" t="s">
        <v>1</v>
      </c>
      <c r="AH376" s="27" t="s">
        <v>1</v>
      </c>
      <c r="AI376" s="80">
        <v>450.22228144646903</v>
      </c>
      <c r="AJ376" s="80">
        <v>3.1484803037157998</v>
      </c>
      <c r="AK376" s="80">
        <v>462.74349392879901</v>
      </c>
      <c r="AL376" s="80">
        <v>2.4455289172065999</v>
      </c>
      <c r="AM376" s="80">
        <v>425.74019391694799</v>
      </c>
      <c r="AN376" s="80">
        <v>1.4119872171358301</v>
      </c>
      <c r="AO376" s="80">
        <v>426.52929999197698</v>
      </c>
      <c r="AP376" s="80">
        <v>1.8553730944078299</v>
      </c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D376" s="2"/>
    </row>
    <row r="377" spans="1:56" s="81" customFormat="1" ht="17.25" customHeight="1" x14ac:dyDescent="0.3">
      <c r="A377" s="79" t="s">
        <v>662</v>
      </c>
      <c r="B377" s="85" t="s">
        <v>101</v>
      </c>
      <c r="C377" s="27" t="s">
        <v>1</v>
      </c>
      <c r="D377" s="27" t="s">
        <v>1</v>
      </c>
      <c r="E377" s="27" t="s">
        <v>1</v>
      </c>
      <c r="F377" s="27" t="s">
        <v>1</v>
      </c>
      <c r="G377" s="27" t="s">
        <v>1</v>
      </c>
      <c r="H377" s="27" t="s">
        <v>1</v>
      </c>
      <c r="I377" s="27" t="s">
        <v>1</v>
      </c>
      <c r="J377" s="27" t="s">
        <v>1</v>
      </c>
      <c r="K377" s="27" t="s">
        <v>1</v>
      </c>
      <c r="L377" s="27" t="s">
        <v>1</v>
      </c>
      <c r="M377" s="27" t="s">
        <v>1</v>
      </c>
      <c r="N377" s="27" t="s">
        <v>1</v>
      </c>
      <c r="O377" s="27" t="s">
        <v>1</v>
      </c>
      <c r="P377" s="27" t="s">
        <v>1</v>
      </c>
      <c r="Q377" s="80">
        <v>80557.559914833604</v>
      </c>
      <c r="R377" s="80">
        <v>1630.1727120983701</v>
      </c>
      <c r="S377" s="80">
        <v>451.41206891537001</v>
      </c>
      <c r="T377" s="80">
        <v>1.8559583057356199</v>
      </c>
      <c r="U377" s="80">
        <v>460.37733634710401</v>
      </c>
      <c r="V377" s="80">
        <v>5.1258164798184902</v>
      </c>
      <c r="W377" s="80">
        <v>516.08731322461199</v>
      </c>
      <c r="X377" s="80">
        <v>3.06613280487151</v>
      </c>
      <c r="Y377" s="80">
        <v>463.380862885753</v>
      </c>
      <c r="Z377" s="80">
        <v>2.2363227582735901</v>
      </c>
      <c r="AA377" s="80">
        <v>447.82146879325501</v>
      </c>
      <c r="AB377" s="80">
        <v>1.4183077569504601</v>
      </c>
      <c r="AC377" s="80">
        <v>452.72778163169698</v>
      </c>
      <c r="AD377" s="80">
        <v>5.5262180053327103</v>
      </c>
      <c r="AE377" s="27" t="s">
        <v>1</v>
      </c>
      <c r="AF377" s="27" t="s">
        <v>1</v>
      </c>
      <c r="AG377" s="27" t="s">
        <v>1</v>
      </c>
      <c r="AH377" s="27" t="s">
        <v>1</v>
      </c>
      <c r="AI377" s="80">
        <v>448.06112681618902</v>
      </c>
      <c r="AJ377" s="80">
        <v>4.5034599088128102</v>
      </c>
      <c r="AK377" s="80">
        <v>461.40250958744002</v>
      </c>
      <c r="AL377" s="80">
        <v>1.7685740092265101</v>
      </c>
      <c r="AM377" s="80">
        <v>425.42259906659001</v>
      </c>
      <c r="AN377" s="80">
        <v>1.639075708572</v>
      </c>
      <c r="AO377" s="80">
        <v>425.91595669924197</v>
      </c>
      <c r="AP377" s="80">
        <v>1.2473598150813301</v>
      </c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D377" s="2"/>
    </row>
    <row r="378" spans="1:56" s="81" customFormat="1" ht="17.25" customHeight="1" x14ac:dyDescent="0.3">
      <c r="A378" s="79" t="s">
        <v>663</v>
      </c>
      <c r="B378" s="85" t="s">
        <v>101</v>
      </c>
      <c r="C378" s="27" t="s">
        <v>1</v>
      </c>
      <c r="D378" s="27" t="s">
        <v>1</v>
      </c>
      <c r="E378" s="27" t="s">
        <v>1</v>
      </c>
      <c r="F378" s="27" t="s">
        <v>1</v>
      </c>
      <c r="G378" s="27" t="s">
        <v>1</v>
      </c>
      <c r="H378" s="27" t="s">
        <v>1</v>
      </c>
      <c r="I378" s="27" t="s">
        <v>1</v>
      </c>
      <c r="J378" s="27" t="s">
        <v>1</v>
      </c>
      <c r="K378" s="27" t="s">
        <v>1</v>
      </c>
      <c r="L378" s="27" t="s">
        <v>1</v>
      </c>
      <c r="M378" s="27" t="s">
        <v>1</v>
      </c>
      <c r="N378" s="27" t="s">
        <v>1</v>
      </c>
      <c r="O378" s="27" t="s">
        <v>1</v>
      </c>
      <c r="P378" s="27" t="s">
        <v>1</v>
      </c>
      <c r="Q378" s="80">
        <v>81454.173096375001</v>
      </c>
      <c r="R378" s="80">
        <v>1049.0895796459999</v>
      </c>
      <c r="S378" s="80">
        <v>466.21878463516799</v>
      </c>
      <c r="T378" s="80">
        <v>30.210616734774799</v>
      </c>
      <c r="U378" s="80">
        <v>457.85774228265097</v>
      </c>
      <c r="V378" s="80">
        <v>9.87216977670119</v>
      </c>
      <c r="W378" s="80">
        <v>518.17522282760399</v>
      </c>
      <c r="X378" s="80">
        <v>3.07853731078223</v>
      </c>
      <c r="Y378" s="80">
        <v>465.56216713235</v>
      </c>
      <c r="Z378" s="80">
        <v>7.9816516409040501</v>
      </c>
      <c r="AA378" s="80">
        <v>451.54286068314599</v>
      </c>
      <c r="AB378" s="80">
        <v>7.9137983319026404</v>
      </c>
      <c r="AC378" s="80">
        <v>456.90580517806899</v>
      </c>
      <c r="AD378" s="80">
        <v>5.5772170159643304</v>
      </c>
      <c r="AE378" s="27" t="s">
        <v>1</v>
      </c>
      <c r="AF378" s="27" t="s">
        <v>1</v>
      </c>
      <c r="AG378" s="27" t="s">
        <v>1</v>
      </c>
      <c r="AH378" s="27" t="s">
        <v>1</v>
      </c>
      <c r="AI378" s="80">
        <v>451.57259341805798</v>
      </c>
      <c r="AJ378" s="80">
        <v>4.5652562274881996</v>
      </c>
      <c r="AK378" s="80">
        <v>465.14522681560101</v>
      </c>
      <c r="AL378" s="80">
        <v>4.5530763294477499</v>
      </c>
      <c r="AM378" s="80">
        <v>429.25531815281499</v>
      </c>
      <c r="AN378" s="80">
        <v>4.6949328564500199</v>
      </c>
      <c r="AO378" s="80">
        <v>428.50477286304999</v>
      </c>
      <c r="AP378" s="80">
        <v>3.94229264565972</v>
      </c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D378" s="2"/>
    </row>
    <row r="379" spans="1:56" s="81" customFormat="1" ht="17.25" customHeight="1" x14ac:dyDescent="0.3">
      <c r="A379" s="79" t="s">
        <v>664</v>
      </c>
      <c r="B379" s="85" t="s">
        <v>101</v>
      </c>
      <c r="C379" s="27" t="s">
        <v>1</v>
      </c>
      <c r="D379" s="27" t="s">
        <v>1</v>
      </c>
      <c r="E379" s="27" t="s">
        <v>1</v>
      </c>
      <c r="F379" s="27" t="s">
        <v>1</v>
      </c>
      <c r="G379" s="27" t="s">
        <v>1</v>
      </c>
      <c r="H379" s="27" t="s">
        <v>1</v>
      </c>
      <c r="I379" s="27" t="s">
        <v>1</v>
      </c>
      <c r="J379" s="27" t="s">
        <v>1</v>
      </c>
      <c r="K379" s="27" t="s">
        <v>1</v>
      </c>
      <c r="L379" s="27" t="s">
        <v>1</v>
      </c>
      <c r="M379" s="27" t="s">
        <v>1</v>
      </c>
      <c r="N379" s="27" t="s">
        <v>1</v>
      </c>
      <c r="O379" s="27" t="s">
        <v>1</v>
      </c>
      <c r="P379" s="27" t="s">
        <v>1</v>
      </c>
      <c r="Q379" s="80">
        <v>82120.873596424499</v>
      </c>
      <c r="R379" s="80">
        <v>1057.6763532974801</v>
      </c>
      <c r="S379" s="80">
        <v>474.12955237448102</v>
      </c>
      <c r="T379" s="80">
        <v>30.723228367180901</v>
      </c>
      <c r="U379" s="80">
        <v>466.04841554931897</v>
      </c>
      <c r="V379" s="80">
        <v>10.048774231768199</v>
      </c>
      <c r="W379" s="80">
        <v>515.80139627330198</v>
      </c>
      <c r="X379" s="80">
        <v>3.0644341400886002</v>
      </c>
      <c r="Y379" s="80">
        <v>463.21927235293799</v>
      </c>
      <c r="Z379" s="80">
        <v>7.9414847818232399</v>
      </c>
      <c r="AA379" s="80">
        <v>447.62435459183001</v>
      </c>
      <c r="AB379" s="80">
        <v>7.8451220894699798</v>
      </c>
      <c r="AC379" s="80">
        <v>456.29187675615202</v>
      </c>
      <c r="AD379" s="80">
        <v>5.5697231036469601</v>
      </c>
      <c r="AE379" s="27" t="s">
        <v>1</v>
      </c>
      <c r="AF379" s="27" t="s">
        <v>1</v>
      </c>
      <c r="AG379" s="27" t="s">
        <v>1</v>
      </c>
      <c r="AH379" s="27" t="s">
        <v>1</v>
      </c>
      <c r="AI379" s="80">
        <v>450.82147901541299</v>
      </c>
      <c r="AJ379" s="80">
        <v>4.55766269822134</v>
      </c>
      <c r="AK379" s="80">
        <v>463.64015209686897</v>
      </c>
      <c r="AL379" s="80">
        <v>4.5383438981964996</v>
      </c>
      <c r="AM379" s="80">
        <v>427.11128624437998</v>
      </c>
      <c r="AN379" s="80">
        <v>4.6714827431339998</v>
      </c>
      <c r="AO379" s="80">
        <v>427.23018344871599</v>
      </c>
      <c r="AP379" s="80">
        <v>3.9305662780844202</v>
      </c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D379" s="2"/>
    </row>
    <row r="380" spans="1:56" s="81" customFormat="1" ht="17.25" customHeight="1" x14ac:dyDescent="0.3">
      <c r="A380" s="79" t="s">
        <v>665</v>
      </c>
      <c r="B380" s="85" t="s">
        <v>101</v>
      </c>
      <c r="C380" s="27" t="s">
        <v>1</v>
      </c>
      <c r="D380" s="27" t="s">
        <v>1</v>
      </c>
      <c r="E380" s="27" t="s">
        <v>1</v>
      </c>
      <c r="F380" s="27" t="s">
        <v>1</v>
      </c>
      <c r="G380" s="27" t="s">
        <v>1</v>
      </c>
      <c r="H380" s="27" t="s">
        <v>1</v>
      </c>
      <c r="I380" s="27" t="s">
        <v>1</v>
      </c>
      <c r="J380" s="27" t="s">
        <v>1</v>
      </c>
      <c r="K380" s="27" t="s">
        <v>1</v>
      </c>
      <c r="L380" s="27" t="s">
        <v>1</v>
      </c>
      <c r="M380" s="27" t="s">
        <v>1</v>
      </c>
      <c r="N380" s="27" t="s">
        <v>1</v>
      </c>
      <c r="O380" s="27" t="s">
        <v>1</v>
      </c>
      <c r="P380" s="27" t="s">
        <v>1</v>
      </c>
      <c r="Q380" s="80">
        <v>81137.468268559096</v>
      </c>
      <c r="R380" s="80">
        <v>1563.98630586839</v>
      </c>
      <c r="S380" s="80">
        <v>442.84914020406399</v>
      </c>
      <c r="T380" s="80">
        <v>14.5066753600001</v>
      </c>
      <c r="U380" s="80">
        <v>444.73548081595902</v>
      </c>
      <c r="V380" s="80">
        <v>21.348805984262299</v>
      </c>
      <c r="W380" s="80">
        <v>514.06960912729699</v>
      </c>
      <c r="X380" s="80">
        <v>3.0541453977704802</v>
      </c>
      <c r="Y380" s="80">
        <v>460.27766518302798</v>
      </c>
      <c r="Z380" s="80">
        <v>3.6792090294282298</v>
      </c>
      <c r="AA380" s="80">
        <v>444.90774621420798</v>
      </c>
      <c r="AB380" s="80">
        <v>4.9539889556429202</v>
      </c>
      <c r="AC380" s="80">
        <v>452.07802005361799</v>
      </c>
      <c r="AD380" s="80">
        <v>5.5182866958844299</v>
      </c>
      <c r="AE380" s="27" t="s">
        <v>1</v>
      </c>
      <c r="AF380" s="27" t="s">
        <v>1</v>
      </c>
      <c r="AG380" s="27" t="s">
        <v>1</v>
      </c>
      <c r="AH380" s="27" t="s">
        <v>1</v>
      </c>
      <c r="AI380" s="80">
        <v>449.81710399221799</v>
      </c>
      <c r="AJ380" s="80">
        <v>3.1941898080407398</v>
      </c>
      <c r="AK380" s="80">
        <v>461.69305096320198</v>
      </c>
      <c r="AL380" s="80">
        <v>0.35755391148697901</v>
      </c>
      <c r="AM380" s="80">
        <v>426.27075254603199</v>
      </c>
      <c r="AN380" s="80">
        <v>1.06353779951739</v>
      </c>
      <c r="AO380" s="80">
        <v>426.19378006698901</v>
      </c>
      <c r="AP380" s="80">
        <v>0.34361125642817397</v>
      </c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D380" s="2"/>
    </row>
    <row r="381" spans="1:56" s="81" customFormat="1" ht="17.25" customHeight="1" x14ac:dyDescent="0.3">
      <c r="A381" s="79" t="s">
        <v>666</v>
      </c>
      <c r="B381" s="85" t="s">
        <v>101</v>
      </c>
      <c r="C381" s="27" t="s">
        <v>1</v>
      </c>
      <c r="D381" s="27" t="s">
        <v>1</v>
      </c>
      <c r="E381" s="27" t="s">
        <v>1</v>
      </c>
      <c r="F381" s="27" t="s">
        <v>1</v>
      </c>
      <c r="G381" s="27" t="s">
        <v>1</v>
      </c>
      <c r="H381" s="27" t="s">
        <v>1</v>
      </c>
      <c r="I381" s="27" t="s">
        <v>1</v>
      </c>
      <c r="J381" s="27" t="s">
        <v>1</v>
      </c>
      <c r="K381" s="27" t="s">
        <v>1</v>
      </c>
      <c r="L381" s="27" t="s">
        <v>1</v>
      </c>
      <c r="M381" s="27" t="s">
        <v>1</v>
      </c>
      <c r="N381" s="27" t="s">
        <v>1</v>
      </c>
      <c r="O381" s="27" t="s">
        <v>1</v>
      </c>
      <c r="P381" s="27" t="s">
        <v>1</v>
      </c>
      <c r="Q381" s="80">
        <v>81463.163644988599</v>
      </c>
      <c r="R381" s="80">
        <v>416.07614266755598</v>
      </c>
      <c r="S381" s="80">
        <v>448.78059551986399</v>
      </c>
      <c r="T381" s="80">
        <v>8.7716155404522294</v>
      </c>
      <c r="U381" s="80">
        <v>461.91634329702902</v>
      </c>
      <c r="V381" s="80">
        <v>6.6393593914935503</v>
      </c>
      <c r="W381" s="80">
        <v>514.48678835125099</v>
      </c>
      <c r="X381" s="80">
        <v>3.0566239064865499</v>
      </c>
      <c r="Y381" s="80">
        <v>464.63400979942003</v>
      </c>
      <c r="Z381" s="80">
        <v>4.3980870307280702</v>
      </c>
      <c r="AA381" s="80">
        <v>447.804849634096</v>
      </c>
      <c r="AB381" s="80">
        <v>1.3326573323223201</v>
      </c>
      <c r="AC381" s="80">
        <v>451.73267870950201</v>
      </c>
      <c r="AD381" s="80">
        <v>5.51407128956021</v>
      </c>
      <c r="AE381" s="27" t="s">
        <v>1</v>
      </c>
      <c r="AF381" s="27" t="s">
        <v>1</v>
      </c>
      <c r="AG381" s="27" t="s">
        <v>1</v>
      </c>
      <c r="AH381" s="27" t="s">
        <v>1</v>
      </c>
      <c r="AI381" s="80">
        <v>448.69029486932698</v>
      </c>
      <c r="AJ381" s="80">
        <v>2.4444543636668401</v>
      </c>
      <c r="AK381" s="80">
        <v>460.82166508269898</v>
      </c>
      <c r="AL381" s="80">
        <v>1.2237646153164199</v>
      </c>
      <c r="AM381" s="80">
        <v>423.83683751424297</v>
      </c>
      <c r="AN381" s="80">
        <v>3.8277786730140502</v>
      </c>
      <c r="AO381" s="80">
        <v>424.42358160167697</v>
      </c>
      <c r="AP381" s="80">
        <v>3.2211212758728598</v>
      </c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D381" s="2"/>
    </row>
    <row r="382" spans="1:56" s="81" customFormat="1" ht="17.25" customHeight="1" x14ac:dyDescent="0.3">
      <c r="A382" s="79" t="s">
        <v>667</v>
      </c>
      <c r="B382" s="85" t="s">
        <v>101</v>
      </c>
      <c r="C382" s="82">
        <v>49.007598186203801</v>
      </c>
      <c r="D382" s="82">
        <v>1.3636326580893801</v>
      </c>
      <c r="E382" s="82">
        <v>7.6446602899005997E-2</v>
      </c>
      <c r="F382" s="82">
        <v>6.880138811983E-3</v>
      </c>
      <c r="G382" s="82">
        <v>0.249959659324654</v>
      </c>
      <c r="H382" s="27" t="s">
        <v>1</v>
      </c>
      <c r="I382" s="27" t="s">
        <v>1</v>
      </c>
      <c r="J382" s="27" t="s">
        <v>1</v>
      </c>
      <c r="K382" s="27" t="s">
        <v>1</v>
      </c>
      <c r="L382" s="27" t="s">
        <v>1</v>
      </c>
      <c r="M382" s="27" t="s">
        <v>1</v>
      </c>
      <c r="N382" s="27" t="s">
        <v>1</v>
      </c>
      <c r="O382" s="27" t="s">
        <v>1</v>
      </c>
      <c r="P382" s="27" t="s">
        <v>1</v>
      </c>
      <c r="Q382" s="80">
        <v>32598.277780877401</v>
      </c>
      <c r="R382" s="80">
        <v>1193.3795439773801</v>
      </c>
      <c r="S382" s="80">
        <v>559.33848087121203</v>
      </c>
      <c r="T382" s="80">
        <v>33.987092767362299</v>
      </c>
      <c r="U382" s="80">
        <v>145913.23537866399</v>
      </c>
      <c r="V382" s="80">
        <v>7996.2372635814399</v>
      </c>
      <c r="W382" s="80">
        <v>7.5245873200769997E-3</v>
      </c>
      <c r="X382" s="80">
        <v>6.6827810602270001E-3</v>
      </c>
      <c r="Y382" s="80">
        <v>4008.00150698072</v>
      </c>
      <c r="Z382" s="80">
        <v>125.419311860691</v>
      </c>
      <c r="AA382" s="80">
        <v>0.98402652769088905</v>
      </c>
      <c r="AB382" s="80">
        <v>0.29431792265491002</v>
      </c>
      <c r="AC382" s="80">
        <v>3.0117211152439999E-3</v>
      </c>
      <c r="AD382" s="80">
        <v>7.4733993180969996E-3</v>
      </c>
      <c r="AE382" s="27" t="s">
        <v>1</v>
      </c>
      <c r="AF382" s="27" t="s">
        <v>1</v>
      </c>
      <c r="AG382" s="27" t="s">
        <v>1</v>
      </c>
      <c r="AH382" s="27" t="s">
        <v>1</v>
      </c>
      <c r="AI382" s="80">
        <v>1243.60981969969</v>
      </c>
      <c r="AJ382" s="80">
        <v>18.3620504474368</v>
      </c>
      <c r="AK382" s="80">
        <v>310.13981589325999</v>
      </c>
      <c r="AL382" s="80">
        <v>5.5260588643692499</v>
      </c>
      <c r="AM382" s="80">
        <v>2.8596969975553801</v>
      </c>
      <c r="AN382" s="80">
        <v>8.3957337191192999E-2</v>
      </c>
      <c r="AO382" s="80">
        <v>6.1538285737275003E-2</v>
      </c>
      <c r="AP382" s="80">
        <v>5.2482357227530002E-3</v>
      </c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D382" s="2"/>
    </row>
    <row r="383" spans="1:56" s="81" customFormat="1" ht="17.25" customHeight="1" x14ac:dyDescent="0.3">
      <c r="A383" s="79" t="s">
        <v>668</v>
      </c>
      <c r="B383" s="85" t="s">
        <v>101</v>
      </c>
      <c r="C383" s="82">
        <v>47.904078263636997</v>
      </c>
      <c r="D383" s="82">
        <v>1.34797188144042</v>
      </c>
      <c r="E383" s="82">
        <v>7.6059626711235007E-2</v>
      </c>
      <c r="F383" s="82">
        <v>7.5180471694010001E-3</v>
      </c>
      <c r="G383" s="82">
        <v>9.6798806168522003E-2</v>
      </c>
      <c r="H383" s="27" t="s">
        <v>1</v>
      </c>
      <c r="I383" s="27" t="s">
        <v>1</v>
      </c>
      <c r="J383" s="27" t="s">
        <v>1</v>
      </c>
      <c r="K383" s="27" t="s">
        <v>1</v>
      </c>
      <c r="L383" s="27" t="s">
        <v>1</v>
      </c>
      <c r="M383" s="27" t="s">
        <v>1</v>
      </c>
      <c r="N383" s="27" t="s">
        <v>1</v>
      </c>
      <c r="O383" s="27" t="s">
        <v>1</v>
      </c>
      <c r="P383" s="27" t="s">
        <v>1</v>
      </c>
      <c r="Q383" s="80">
        <v>32763.260971128599</v>
      </c>
      <c r="R383" s="80">
        <v>1063.5028273483099</v>
      </c>
      <c r="S383" s="80">
        <v>543.00648602697902</v>
      </c>
      <c r="T383" s="80">
        <v>27.174853911699099</v>
      </c>
      <c r="U383" s="80">
        <v>147510.09389377499</v>
      </c>
      <c r="V383" s="80">
        <v>3929.6173366124999</v>
      </c>
      <c r="W383" s="80">
        <v>3.1815626611429999E-3</v>
      </c>
      <c r="X383" s="80">
        <v>4.4212430813730004E-3</v>
      </c>
      <c r="Y383" s="80">
        <v>3945.8504568937601</v>
      </c>
      <c r="Z383" s="80">
        <v>81.238183485054094</v>
      </c>
      <c r="AA383" s="80">
        <v>0.98875331844690095</v>
      </c>
      <c r="AB383" s="80">
        <v>0.30303017192659598</v>
      </c>
      <c r="AC383" s="80">
        <v>7.9770933125299995E-3</v>
      </c>
      <c r="AD383" s="80">
        <v>1.2446683474276E-2</v>
      </c>
      <c r="AE383" s="27" t="s">
        <v>1</v>
      </c>
      <c r="AF383" s="27" t="s">
        <v>1</v>
      </c>
      <c r="AG383" s="27" t="s">
        <v>1</v>
      </c>
      <c r="AH383" s="27" t="s">
        <v>1</v>
      </c>
      <c r="AI383" s="80">
        <v>1255.98784776618</v>
      </c>
      <c r="AJ383" s="80">
        <v>20.054869867509002</v>
      </c>
      <c r="AK383" s="80">
        <v>311.17152904530502</v>
      </c>
      <c r="AL383" s="80">
        <v>5.10240224433712</v>
      </c>
      <c r="AM383" s="80">
        <v>2.9342845928087602</v>
      </c>
      <c r="AN383" s="80">
        <v>8.3800580381904993E-2</v>
      </c>
      <c r="AO383" s="80">
        <v>6.2869468060745004E-2</v>
      </c>
      <c r="AP383" s="80">
        <v>6.167347349459E-3</v>
      </c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D383" s="2"/>
    </row>
    <row r="384" spans="1:56" s="81" customFormat="1" ht="17.25" customHeight="1" x14ac:dyDescent="0.3">
      <c r="A384" s="79" t="s">
        <v>669</v>
      </c>
      <c r="B384" s="85" t="s">
        <v>101</v>
      </c>
      <c r="C384" s="82">
        <v>48.057716896853201</v>
      </c>
      <c r="D384" s="82">
        <v>1.62753076081531</v>
      </c>
      <c r="E384" s="82">
        <v>9.3050467395131994E-2</v>
      </c>
      <c r="F384" s="82">
        <v>1.1377137440298E-2</v>
      </c>
      <c r="G384" s="82">
        <v>-8.6376493453830999E-2</v>
      </c>
      <c r="H384" s="27" t="s">
        <v>1</v>
      </c>
      <c r="I384" s="27" t="s">
        <v>1</v>
      </c>
      <c r="J384" s="27" t="s">
        <v>1</v>
      </c>
      <c r="K384" s="27" t="s">
        <v>1</v>
      </c>
      <c r="L384" s="27" t="s">
        <v>1</v>
      </c>
      <c r="M384" s="27" t="s">
        <v>1</v>
      </c>
      <c r="N384" s="27" t="s">
        <v>1</v>
      </c>
      <c r="O384" s="27" t="s">
        <v>1</v>
      </c>
      <c r="P384" s="27" t="s">
        <v>1</v>
      </c>
      <c r="Q384" s="80">
        <v>31722.4487890089</v>
      </c>
      <c r="R384" s="80">
        <v>964.12669524829698</v>
      </c>
      <c r="S384" s="80">
        <v>480.48775763793299</v>
      </c>
      <c r="T384" s="80">
        <v>29.760389147465499</v>
      </c>
      <c r="U384" s="80">
        <v>142694.69485331999</v>
      </c>
      <c r="V384" s="80">
        <v>4046.3166624917199</v>
      </c>
      <c r="W384" s="80">
        <v>3.0362905089470001E-3</v>
      </c>
      <c r="X384" s="80">
        <v>4.2193663414749998E-3</v>
      </c>
      <c r="Y384" s="80">
        <v>3622.9649556190202</v>
      </c>
      <c r="Z384" s="80">
        <v>130.13014976736201</v>
      </c>
      <c r="AA384" s="80">
        <v>0.61176751497996795</v>
      </c>
      <c r="AB384" s="80">
        <v>0.232748497427194</v>
      </c>
      <c r="AC384" s="80" t="s">
        <v>103</v>
      </c>
      <c r="AD384" s="80">
        <v>5.5409038460840004E-3</v>
      </c>
      <c r="AE384" s="27" t="s">
        <v>1</v>
      </c>
      <c r="AF384" s="27" t="s">
        <v>1</v>
      </c>
      <c r="AG384" s="27" t="s">
        <v>1</v>
      </c>
      <c r="AH384" s="27" t="s">
        <v>1</v>
      </c>
      <c r="AI384" s="80">
        <v>881.74468057568595</v>
      </c>
      <c r="AJ384" s="80">
        <v>73.663600755802406</v>
      </c>
      <c r="AK384" s="80">
        <v>203.26808907235599</v>
      </c>
      <c r="AL384" s="80">
        <v>21.133616732766299</v>
      </c>
      <c r="AM384" s="80">
        <v>1.92949982651456</v>
      </c>
      <c r="AN384" s="80">
        <v>0.197512365177096</v>
      </c>
      <c r="AO384" s="80">
        <v>5.0365679741428998E-2</v>
      </c>
      <c r="AP384" s="80">
        <v>5.6484017079030001E-3</v>
      </c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D384" s="2"/>
    </row>
    <row r="385" spans="1:56" s="81" customFormat="1" ht="17.25" customHeight="1" x14ac:dyDescent="0.3">
      <c r="A385" s="79" t="s">
        <v>670</v>
      </c>
      <c r="B385" s="85" t="s">
        <v>101</v>
      </c>
      <c r="C385" s="82">
        <v>48.556930923422698</v>
      </c>
      <c r="D385" s="82">
        <v>1.3919958886071999</v>
      </c>
      <c r="E385" s="82">
        <v>7.4238755424046995E-2</v>
      </c>
      <c r="F385" s="82">
        <v>7.496336422303E-3</v>
      </c>
      <c r="G385" s="82">
        <v>0.247339508219449</v>
      </c>
      <c r="H385" s="27" t="s">
        <v>1</v>
      </c>
      <c r="I385" s="27" t="s">
        <v>1</v>
      </c>
      <c r="J385" s="27" t="s">
        <v>1</v>
      </c>
      <c r="K385" s="27" t="s">
        <v>1</v>
      </c>
      <c r="L385" s="27" t="s">
        <v>1</v>
      </c>
      <c r="M385" s="27" t="s">
        <v>1</v>
      </c>
      <c r="N385" s="27" t="s">
        <v>1</v>
      </c>
      <c r="O385" s="27" t="s">
        <v>1</v>
      </c>
      <c r="P385" s="27" t="s">
        <v>1</v>
      </c>
      <c r="Q385" s="80">
        <v>32990.544944106397</v>
      </c>
      <c r="R385" s="80">
        <v>959.15013599912197</v>
      </c>
      <c r="S385" s="80">
        <v>550.35191648107002</v>
      </c>
      <c r="T385" s="80">
        <v>29.334655836725801</v>
      </c>
      <c r="U385" s="80">
        <v>147446.51869082401</v>
      </c>
      <c r="V385" s="80">
        <v>4153.1769875390601</v>
      </c>
      <c r="W385" s="80">
        <v>4.626097685186E-3</v>
      </c>
      <c r="X385" s="80">
        <v>5.2793925312580002E-3</v>
      </c>
      <c r="Y385" s="80">
        <v>3976.3752200972899</v>
      </c>
      <c r="Z385" s="80">
        <v>84.087882969565797</v>
      </c>
      <c r="AA385" s="80">
        <v>0.76499704933896495</v>
      </c>
      <c r="AB385" s="80">
        <v>0.26402628111239401</v>
      </c>
      <c r="AC385" s="80" t="s">
        <v>103</v>
      </c>
      <c r="AD385" s="80">
        <v>5.8410091300769998E-3</v>
      </c>
      <c r="AE385" s="27" t="s">
        <v>1</v>
      </c>
      <c r="AF385" s="27" t="s">
        <v>1</v>
      </c>
      <c r="AG385" s="27" t="s">
        <v>1</v>
      </c>
      <c r="AH385" s="27" t="s">
        <v>1</v>
      </c>
      <c r="AI385" s="80">
        <v>1257.31506563329</v>
      </c>
      <c r="AJ385" s="80">
        <v>19.5382147282868</v>
      </c>
      <c r="AK385" s="80">
        <v>313.97073822347699</v>
      </c>
      <c r="AL385" s="80">
        <v>4.7676230136984499</v>
      </c>
      <c r="AM385" s="80">
        <v>2.91540012964199</v>
      </c>
      <c r="AN385" s="80">
        <v>8.5446561434398993E-2</v>
      </c>
      <c r="AO385" s="80">
        <v>6.1105395201551997E-2</v>
      </c>
      <c r="AP385" s="80">
        <v>5.9274627608200004E-3</v>
      </c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D385" s="2"/>
    </row>
    <row r="386" spans="1:56" s="81" customFormat="1" ht="17.25" customHeight="1" x14ac:dyDescent="0.3">
      <c r="A386" s="79" t="s">
        <v>671</v>
      </c>
      <c r="B386" s="85" t="s">
        <v>101</v>
      </c>
      <c r="C386" s="82">
        <v>47.098654995408197</v>
      </c>
      <c r="D386" s="82">
        <v>1.2740547515857601</v>
      </c>
      <c r="E386" s="82">
        <v>0.121738942500088</v>
      </c>
      <c r="F386" s="82">
        <v>1.2887949041379E-2</v>
      </c>
      <c r="G386" s="82">
        <v>-5.9562508395944999E-2</v>
      </c>
      <c r="H386" s="27" t="s">
        <v>1</v>
      </c>
      <c r="I386" s="27" t="s">
        <v>1</v>
      </c>
      <c r="J386" s="27" t="s">
        <v>1</v>
      </c>
      <c r="K386" s="27" t="s">
        <v>1</v>
      </c>
      <c r="L386" s="27" t="s">
        <v>1</v>
      </c>
      <c r="M386" s="27" t="s">
        <v>1</v>
      </c>
      <c r="N386" s="27" t="s">
        <v>1</v>
      </c>
      <c r="O386" s="27" t="s">
        <v>1</v>
      </c>
      <c r="P386" s="27" t="s">
        <v>1</v>
      </c>
      <c r="Q386" s="80">
        <v>32210.5419619639</v>
      </c>
      <c r="R386" s="80">
        <v>839.97453965300895</v>
      </c>
      <c r="S386" s="80">
        <v>545.40988164293901</v>
      </c>
      <c r="T386" s="80">
        <v>26.934665459634498</v>
      </c>
      <c r="U386" s="80">
        <v>146099.47532371301</v>
      </c>
      <c r="V386" s="80">
        <v>4665.6881768471403</v>
      </c>
      <c r="W386" s="80">
        <v>2.3936538253351999E-2</v>
      </c>
      <c r="X386" s="80">
        <v>1.1942737675841E-2</v>
      </c>
      <c r="Y386" s="80">
        <v>3951.6350400226102</v>
      </c>
      <c r="Z386" s="80">
        <v>113.741711818456</v>
      </c>
      <c r="AA386" s="80">
        <v>1.2527036277311201</v>
      </c>
      <c r="AB386" s="80">
        <v>0.33624956078676999</v>
      </c>
      <c r="AC386" s="80">
        <v>8.92934102476E-2</v>
      </c>
      <c r="AD386" s="80">
        <v>4.1384387147379E-2</v>
      </c>
      <c r="AE386" s="27" t="s">
        <v>1</v>
      </c>
      <c r="AF386" s="27" t="s">
        <v>1</v>
      </c>
      <c r="AG386" s="27" t="s">
        <v>1</v>
      </c>
      <c r="AH386" s="27" t="s">
        <v>1</v>
      </c>
      <c r="AI386" s="80">
        <v>1352.9441567208701</v>
      </c>
      <c r="AJ386" s="80">
        <v>26.7308500258167</v>
      </c>
      <c r="AK386" s="80">
        <v>341.96063196694797</v>
      </c>
      <c r="AL386" s="80">
        <v>6.3426331294593403</v>
      </c>
      <c r="AM386" s="80">
        <v>3.2834274074968</v>
      </c>
      <c r="AN386" s="80">
        <v>0.10296778100260399</v>
      </c>
      <c r="AO386" s="80">
        <v>0.11269921763339701</v>
      </c>
      <c r="AP386" s="80">
        <v>1.2457397301451E-2</v>
      </c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D386" s="2"/>
    </row>
    <row r="387" spans="1:56" s="81" customFormat="1" ht="17.25" customHeight="1" x14ac:dyDescent="0.3">
      <c r="A387" s="79" t="s">
        <v>672</v>
      </c>
      <c r="B387" s="85" t="s">
        <v>101</v>
      </c>
      <c r="C387" s="82">
        <v>48.049282874722699</v>
      </c>
      <c r="D387" s="82">
        <v>1.64888045841512</v>
      </c>
      <c r="E387" s="82">
        <v>9.5064090436045995E-2</v>
      </c>
      <c r="F387" s="82">
        <v>1.3197162342383001E-2</v>
      </c>
      <c r="G387" s="82">
        <v>0.29460194185274902</v>
      </c>
      <c r="H387" s="27" t="s">
        <v>1</v>
      </c>
      <c r="I387" s="27" t="s">
        <v>1</v>
      </c>
      <c r="J387" s="27" t="s">
        <v>1</v>
      </c>
      <c r="K387" s="27" t="s">
        <v>1</v>
      </c>
      <c r="L387" s="27" t="s">
        <v>1</v>
      </c>
      <c r="M387" s="27" t="s">
        <v>1</v>
      </c>
      <c r="N387" s="27" t="s">
        <v>1</v>
      </c>
      <c r="O387" s="27" t="s">
        <v>1</v>
      </c>
      <c r="P387" s="27" t="s">
        <v>1</v>
      </c>
      <c r="Q387" s="80">
        <v>30982.8648193966</v>
      </c>
      <c r="R387" s="80">
        <v>736.77805380489201</v>
      </c>
      <c r="S387" s="80">
        <v>474.92568930736701</v>
      </c>
      <c r="T387" s="80">
        <v>29.189424667769401</v>
      </c>
      <c r="U387" s="80">
        <v>139895.478382334</v>
      </c>
      <c r="V387" s="80">
        <v>3767.8047435210101</v>
      </c>
      <c r="W387" s="80">
        <v>4.6277856945229996E-3</v>
      </c>
      <c r="X387" s="80">
        <v>5.2812845319480002E-3</v>
      </c>
      <c r="Y387" s="80">
        <v>3459.7474177409499</v>
      </c>
      <c r="Z387" s="80">
        <v>111.711200360174</v>
      </c>
      <c r="AA387" s="80">
        <v>1.1421457894787901</v>
      </c>
      <c r="AB387" s="80">
        <v>0.32734985467725802</v>
      </c>
      <c r="AC387" s="80">
        <v>3.1005883915660002E-3</v>
      </c>
      <c r="AD387" s="80">
        <v>7.8113350937109999E-3</v>
      </c>
      <c r="AE387" s="27" t="s">
        <v>1</v>
      </c>
      <c r="AF387" s="27" t="s">
        <v>1</v>
      </c>
      <c r="AG387" s="27" t="s">
        <v>1</v>
      </c>
      <c r="AH387" s="27" t="s">
        <v>1</v>
      </c>
      <c r="AI387" s="80">
        <v>890.303378458108</v>
      </c>
      <c r="AJ387" s="80">
        <v>90.197493927333397</v>
      </c>
      <c r="AK387" s="80">
        <v>214.37186004490701</v>
      </c>
      <c r="AL387" s="80">
        <v>27.575675425984802</v>
      </c>
      <c r="AM387" s="80">
        <v>2.0382307619066502</v>
      </c>
      <c r="AN387" s="80">
        <v>0.256530512104722</v>
      </c>
      <c r="AO387" s="80">
        <v>5.4319760028767997E-2</v>
      </c>
      <c r="AP387" s="80">
        <v>6.1102423651349996E-3</v>
      </c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D387" s="2"/>
    </row>
    <row r="388" spans="1:56" s="81" customFormat="1" ht="17.25" customHeight="1" x14ac:dyDescent="0.3">
      <c r="A388" s="79" t="s">
        <v>673</v>
      </c>
      <c r="B388" s="85" t="s">
        <v>101</v>
      </c>
      <c r="C388" s="82">
        <v>48.014103811927399</v>
      </c>
      <c r="D388" s="82">
        <v>1.58918768060531</v>
      </c>
      <c r="E388" s="82">
        <v>0.100665946339941</v>
      </c>
      <c r="F388" s="82">
        <v>9.5408099835989999E-3</v>
      </c>
      <c r="G388" s="82">
        <v>0.17133175688595201</v>
      </c>
      <c r="H388" s="27" t="s">
        <v>1</v>
      </c>
      <c r="I388" s="27" t="s">
        <v>1</v>
      </c>
      <c r="J388" s="27" t="s">
        <v>1</v>
      </c>
      <c r="K388" s="27" t="s">
        <v>1</v>
      </c>
      <c r="L388" s="27" t="s">
        <v>1</v>
      </c>
      <c r="M388" s="27" t="s">
        <v>1</v>
      </c>
      <c r="N388" s="27" t="s">
        <v>1</v>
      </c>
      <c r="O388" s="27" t="s">
        <v>1</v>
      </c>
      <c r="P388" s="27" t="s">
        <v>1</v>
      </c>
      <c r="Q388" s="80">
        <v>36432.841549746401</v>
      </c>
      <c r="R388" s="80">
        <v>1130.90494230835</v>
      </c>
      <c r="S388" s="80">
        <v>513.28358653102498</v>
      </c>
      <c r="T388" s="80">
        <v>30.280239476843001</v>
      </c>
      <c r="U388" s="80">
        <v>142574.31293490701</v>
      </c>
      <c r="V388" s="80">
        <v>5293.3569904815904</v>
      </c>
      <c r="W388" s="80">
        <v>4.367562699338E-3</v>
      </c>
      <c r="X388" s="80">
        <v>4.9843473838720002E-3</v>
      </c>
      <c r="Y388" s="80">
        <v>4194.9308161640802</v>
      </c>
      <c r="Z388" s="80">
        <v>127.9857189367</v>
      </c>
      <c r="AA388" s="80">
        <v>0.82870489689975502</v>
      </c>
      <c r="AB388" s="80">
        <v>0.26159038570279203</v>
      </c>
      <c r="AC388" s="80">
        <v>1.1664725601769999E-2</v>
      </c>
      <c r="AD388" s="80">
        <v>1.4166480241546001E-2</v>
      </c>
      <c r="AE388" s="27" t="s">
        <v>1</v>
      </c>
      <c r="AF388" s="27" t="s">
        <v>1</v>
      </c>
      <c r="AG388" s="27" t="s">
        <v>1</v>
      </c>
      <c r="AH388" s="27" t="s">
        <v>1</v>
      </c>
      <c r="AI388" s="80">
        <v>874.03093039258897</v>
      </c>
      <c r="AJ388" s="80">
        <v>23.971330245327501</v>
      </c>
      <c r="AK388" s="80">
        <v>204.44696635547899</v>
      </c>
      <c r="AL388" s="80">
        <v>6.0364500847244198</v>
      </c>
      <c r="AM388" s="80">
        <v>1.92506324509672</v>
      </c>
      <c r="AN388" s="80">
        <v>7.6558029974961E-2</v>
      </c>
      <c r="AO388" s="80">
        <v>5.4694382286642002E-2</v>
      </c>
      <c r="AP388" s="80">
        <v>5.1266026754259999E-3</v>
      </c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D388" s="2"/>
    </row>
    <row r="389" spans="1:56" s="81" customFormat="1" ht="17.25" customHeight="1" x14ac:dyDescent="0.3">
      <c r="A389" s="79" t="s">
        <v>674</v>
      </c>
      <c r="B389" s="85" t="s">
        <v>101</v>
      </c>
      <c r="C389" s="82">
        <v>48.276040853077298</v>
      </c>
      <c r="D389" s="82">
        <v>1.41721876127166</v>
      </c>
      <c r="E389" s="82">
        <v>6.7361259320230002E-2</v>
      </c>
      <c r="F389" s="82">
        <v>6.3007814375249998E-3</v>
      </c>
      <c r="G389" s="82">
        <v>0.14448021777859901</v>
      </c>
      <c r="H389" s="27" t="s">
        <v>1</v>
      </c>
      <c r="I389" s="27" t="s">
        <v>1</v>
      </c>
      <c r="J389" s="27" t="s">
        <v>1</v>
      </c>
      <c r="K389" s="27" t="s">
        <v>1</v>
      </c>
      <c r="L389" s="27" t="s">
        <v>1</v>
      </c>
      <c r="M389" s="27" t="s">
        <v>1</v>
      </c>
      <c r="N389" s="27" t="s">
        <v>1</v>
      </c>
      <c r="O389" s="27" t="s">
        <v>1</v>
      </c>
      <c r="P389" s="27" t="s">
        <v>1</v>
      </c>
      <c r="Q389" s="80">
        <v>29809.05332503</v>
      </c>
      <c r="R389" s="80">
        <v>944.64425710110595</v>
      </c>
      <c r="S389" s="80">
        <v>423.453754130736</v>
      </c>
      <c r="T389" s="80">
        <v>42.435063075265099</v>
      </c>
      <c r="U389" s="80">
        <v>138856.28272341899</v>
      </c>
      <c r="V389" s="80">
        <v>4553.6409119569198</v>
      </c>
      <c r="W389" s="80">
        <v>1.9740013837562E-2</v>
      </c>
      <c r="X389" s="80">
        <v>1.0525531615544001E-2</v>
      </c>
      <c r="Y389" s="80">
        <v>3397.4827341325899</v>
      </c>
      <c r="Z389" s="80">
        <v>123.821857544163</v>
      </c>
      <c r="AA389" s="80">
        <v>0.86840439133305103</v>
      </c>
      <c r="AB389" s="80">
        <v>0.27642507048107801</v>
      </c>
      <c r="AC389" s="80">
        <v>0.126777704128125</v>
      </c>
      <c r="AD389" s="80">
        <v>4.8265052408221001E-2</v>
      </c>
      <c r="AE389" s="27" t="s">
        <v>1</v>
      </c>
      <c r="AF389" s="27" t="s">
        <v>1</v>
      </c>
      <c r="AG389" s="27" t="s">
        <v>1</v>
      </c>
      <c r="AH389" s="27" t="s">
        <v>1</v>
      </c>
      <c r="AI389" s="80">
        <v>1123.5828344551601</v>
      </c>
      <c r="AJ389" s="80">
        <v>25.183213446872699</v>
      </c>
      <c r="AK389" s="80">
        <v>280.47605630203998</v>
      </c>
      <c r="AL389" s="80">
        <v>6.1443186816829698</v>
      </c>
      <c r="AM389" s="80">
        <v>2.6247718102827302</v>
      </c>
      <c r="AN389" s="80">
        <v>8.0957256029767999E-2</v>
      </c>
      <c r="AO389" s="80">
        <v>4.9804045114186998E-2</v>
      </c>
      <c r="AP389" s="80">
        <v>4.4618452730839997E-3</v>
      </c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D389" s="2"/>
    </row>
    <row r="390" spans="1:56" s="81" customFormat="1" ht="17.25" customHeight="1" x14ac:dyDescent="0.3">
      <c r="A390" s="79" t="s">
        <v>675</v>
      </c>
      <c r="B390" s="85" t="s">
        <v>101</v>
      </c>
      <c r="C390" s="82">
        <v>48.455306633855898</v>
      </c>
      <c r="D390" s="82">
        <v>1.53322028024437</v>
      </c>
      <c r="E390" s="82">
        <v>9.4944387261204993E-2</v>
      </c>
      <c r="F390" s="82">
        <v>8.7347334028129997E-3</v>
      </c>
      <c r="G390" s="82">
        <v>7.7898968444151007E-2</v>
      </c>
      <c r="H390" s="27" t="s">
        <v>1</v>
      </c>
      <c r="I390" s="27" t="s">
        <v>1</v>
      </c>
      <c r="J390" s="27" t="s">
        <v>1</v>
      </c>
      <c r="K390" s="27" t="s">
        <v>1</v>
      </c>
      <c r="L390" s="27" t="s">
        <v>1</v>
      </c>
      <c r="M390" s="27" t="s">
        <v>1</v>
      </c>
      <c r="N390" s="27" t="s">
        <v>1</v>
      </c>
      <c r="O390" s="27" t="s">
        <v>1</v>
      </c>
      <c r="P390" s="27" t="s">
        <v>1</v>
      </c>
      <c r="Q390" s="80">
        <v>36176.171389934098</v>
      </c>
      <c r="R390" s="80">
        <v>1163.5376933453399</v>
      </c>
      <c r="S390" s="80">
        <v>523.36935578531404</v>
      </c>
      <c r="T390" s="80">
        <v>33.072624905579502</v>
      </c>
      <c r="U390" s="80">
        <v>147923.773330294</v>
      </c>
      <c r="V390" s="80">
        <v>5243.4748396081304</v>
      </c>
      <c r="W390" s="80">
        <v>7.7805935204960002E-3</v>
      </c>
      <c r="X390" s="80">
        <v>6.9101740523420004E-3</v>
      </c>
      <c r="Y390" s="80">
        <v>4119.6520489562599</v>
      </c>
      <c r="Z390" s="80">
        <v>124.55060547095999</v>
      </c>
      <c r="AA390" s="80">
        <v>0.88399469912286999</v>
      </c>
      <c r="AB390" s="80">
        <v>0.28043235722395299</v>
      </c>
      <c r="AC390" s="80">
        <v>3.2988479486340001E-3</v>
      </c>
      <c r="AD390" s="80">
        <v>7.8192429634110008E-3</v>
      </c>
      <c r="AE390" s="27" t="s">
        <v>1</v>
      </c>
      <c r="AF390" s="27" t="s">
        <v>1</v>
      </c>
      <c r="AG390" s="27" t="s">
        <v>1</v>
      </c>
      <c r="AH390" s="27" t="s">
        <v>1</v>
      </c>
      <c r="AI390" s="80">
        <v>994.73550453563098</v>
      </c>
      <c r="AJ390" s="80">
        <v>16.696336316127301</v>
      </c>
      <c r="AK390" s="80">
        <v>244.388493421318</v>
      </c>
      <c r="AL390" s="80">
        <v>3.9770780983726999</v>
      </c>
      <c r="AM390" s="80">
        <v>2.2714903648941198</v>
      </c>
      <c r="AN390" s="80">
        <v>7.9574095311567006E-2</v>
      </c>
      <c r="AO390" s="80">
        <v>6.0966218159766002E-2</v>
      </c>
      <c r="AP390" s="80">
        <v>5.70141421024E-3</v>
      </c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D390" s="2"/>
    </row>
    <row r="391" spans="1:56" s="81" customFormat="1" ht="17.25" customHeight="1" x14ac:dyDescent="0.3">
      <c r="A391" s="79" t="s">
        <v>676</v>
      </c>
      <c r="B391" s="85" t="s">
        <v>101</v>
      </c>
      <c r="C391" s="82">
        <v>49.335034724655102</v>
      </c>
      <c r="D391" s="82">
        <v>1.5700742431964201</v>
      </c>
      <c r="E391" s="82">
        <v>9.9548636125154993E-2</v>
      </c>
      <c r="F391" s="82">
        <v>8.6167643389879998E-3</v>
      </c>
      <c r="G391" s="82">
        <v>6.8968697249236002E-2</v>
      </c>
      <c r="H391" s="27" t="s">
        <v>1</v>
      </c>
      <c r="I391" s="27" t="s">
        <v>1</v>
      </c>
      <c r="J391" s="27" t="s">
        <v>1</v>
      </c>
      <c r="K391" s="27" t="s">
        <v>1</v>
      </c>
      <c r="L391" s="27" t="s">
        <v>1</v>
      </c>
      <c r="M391" s="27" t="s">
        <v>1</v>
      </c>
      <c r="N391" s="27" t="s">
        <v>1</v>
      </c>
      <c r="O391" s="27" t="s">
        <v>1</v>
      </c>
      <c r="P391" s="27" t="s">
        <v>1</v>
      </c>
      <c r="Q391" s="80">
        <v>36058.2771470605</v>
      </c>
      <c r="R391" s="80">
        <v>1308.4970645629201</v>
      </c>
      <c r="S391" s="80">
        <v>513.96008993358703</v>
      </c>
      <c r="T391" s="80">
        <v>32.370837564736298</v>
      </c>
      <c r="U391" s="80">
        <v>149352.74465645701</v>
      </c>
      <c r="V391" s="80">
        <v>5441.3733279298503</v>
      </c>
      <c r="W391" s="80">
        <v>3.0943306748860001E-3</v>
      </c>
      <c r="X391" s="80">
        <v>4.3000215758459996E-3</v>
      </c>
      <c r="Y391" s="80">
        <v>3990.4884880265599</v>
      </c>
      <c r="Z391" s="80">
        <v>137.92046217979899</v>
      </c>
      <c r="AA391" s="80">
        <v>0.91154412557330899</v>
      </c>
      <c r="AB391" s="80">
        <v>0.27997925630783999</v>
      </c>
      <c r="AC391" s="80">
        <v>7.6482720461119999E-3</v>
      </c>
      <c r="AD391" s="80">
        <v>1.1701051697953E-2</v>
      </c>
      <c r="AE391" s="27" t="s">
        <v>1</v>
      </c>
      <c r="AF391" s="27" t="s">
        <v>1</v>
      </c>
      <c r="AG391" s="27" t="s">
        <v>1</v>
      </c>
      <c r="AH391" s="27" t="s">
        <v>1</v>
      </c>
      <c r="AI391" s="80">
        <v>974.97903916505402</v>
      </c>
      <c r="AJ391" s="80">
        <v>27.676085676856999</v>
      </c>
      <c r="AK391" s="80">
        <v>238.32895202276401</v>
      </c>
      <c r="AL391" s="80">
        <v>6.3565223898251997</v>
      </c>
      <c r="AM391" s="80">
        <v>2.18498861983044</v>
      </c>
      <c r="AN391" s="80">
        <v>6.8872059246012002E-2</v>
      </c>
      <c r="AO391" s="80">
        <v>6.1334059564779997E-2</v>
      </c>
      <c r="AP391" s="80">
        <v>5.3148289043130001E-3</v>
      </c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D391" s="2"/>
    </row>
    <row r="392" spans="1:56" s="81" customFormat="1" ht="17.25" customHeight="1" x14ac:dyDescent="0.3">
      <c r="A392" s="79" t="s">
        <v>677</v>
      </c>
      <c r="B392" s="85" t="s">
        <v>101</v>
      </c>
      <c r="C392" s="82">
        <v>49.1306480709681</v>
      </c>
      <c r="D392" s="82">
        <v>1.6105652332593099</v>
      </c>
      <c r="E392" s="82">
        <v>0.107940737280668</v>
      </c>
      <c r="F392" s="82">
        <v>1.278272068107E-2</v>
      </c>
      <c r="G392" s="82">
        <v>0.121284483138942</v>
      </c>
      <c r="H392" s="27" t="s">
        <v>1</v>
      </c>
      <c r="I392" s="27" t="s">
        <v>1</v>
      </c>
      <c r="J392" s="27" t="s">
        <v>1</v>
      </c>
      <c r="K392" s="27" t="s">
        <v>1</v>
      </c>
      <c r="L392" s="27" t="s">
        <v>1</v>
      </c>
      <c r="M392" s="27" t="s">
        <v>1</v>
      </c>
      <c r="N392" s="27" t="s">
        <v>1</v>
      </c>
      <c r="O392" s="27" t="s">
        <v>1</v>
      </c>
      <c r="P392" s="27" t="s">
        <v>1</v>
      </c>
      <c r="Q392" s="80">
        <v>35801.972607099597</v>
      </c>
      <c r="R392" s="80">
        <v>1077.6175928016501</v>
      </c>
      <c r="S392" s="80">
        <v>509.78089976424701</v>
      </c>
      <c r="T392" s="80">
        <v>34.7254043097916</v>
      </c>
      <c r="U392" s="80">
        <v>148068.288041005</v>
      </c>
      <c r="V392" s="80">
        <v>4862.0749601056696</v>
      </c>
      <c r="W392" s="80">
        <v>4.7018832811779997E-3</v>
      </c>
      <c r="X392" s="80">
        <v>5.3658455864320003E-3</v>
      </c>
      <c r="Y392" s="80">
        <v>3941.8673195634901</v>
      </c>
      <c r="Z392" s="80">
        <v>150.57222366018999</v>
      </c>
      <c r="AA392" s="80">
        <v>0.93395843702509196</v>
      </c>
      <c r="AB392" s="80">
        <v>0.28686377464860102</v>
      </c>
      <c r="AC392" s="80">
        <v>1.2420790470803999E-2</v>
      </c>
      <c r="AD392" s="80">
        <v>1.5094144592364E-2</v>
      </c>
      <c r="AE392" s="27" t="s">
        <v>1</v>
      </c>
      <c r="AF392" s="27" t="s">
        <v>1</v>
      </c>
      <c r="AG392" s="27" t="s">
        <v>1</v>
      </c>
      <c r="AH392" s="27" t="s">
        <v>1</v>
      </c>
      <c r="AI392" s="80">
        <v>943.27945601514205</v>
      </c>
      <c r="AJ392" s="80">
        <v>33.220438846931202</v>
      </c>
      <c r="AK392" s="80">
        <v>228.60260092329401</v>
      </c>
      <c r="AL392" s="80">
        <v>8.0318348292123005</v>
      </c>
      <c r="AM392" s="80">
        <v>2.1113716593659202</v>
      </c>
      <c r="AN392" s="80">
        <v>9.7695981947711993E-2</v>
      </c>
      <c r="AO392" s="80">
        <v>6.4170401196840005E-2</v>
      </c>
      <c r="AP392" s="80">
        <v>6.36982200199E-3</v>
      </c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D392" s="2"/>
    </row>
    <row r="393" spans="1:56" s="81" customFormat="1" ht="17.25" customHeight="1" x14ac:dyDescent="0.3">
      <c r="A393" s="79" t="s">
        <v>678</v>
      </c>
      <c r="B393" s="85" t="s">
        <v>101</v>
      </c>
      <c r="C393" s="82">
        <v>48.398796190337897</v>
      </c>
      <c r="D393" s="82">
        <v>1.64735337505284</v>
      </c>
      <c r="E393" s="82">
        <v>0.134384529011911</v>
      </c>
      <c r="F393" s="82">
        <v>1.8132112882959999E-2</v>
      </c>
      <c r="G393" s="82">
        <v>0.30966046591911101</v>
      </c>
      <c r="H393" s="27" t="s">
        <v>1</v>
      </c>
      <c r="I393" s="27" t="s">
        <v>1</v>
      </c>
      <c r="J393" s="27" t="s">
        <v>1</v>
      </c>
      <c r="K393" s="27" t="s">
        <v>1</v>
      </c>
      <c r="L393" s="27" t="s">
        <v>1</v>
      </c>
      <c r="M393" s="27" t="s">
        <v>1</v>
      </c>
      <c r="N393" s="27" t="s">
        <v>1</v>
      </c>
      <c r="O393" s="27" t="s">
        <v>1</v>
      </c>
      <c r="P393" s="27" t="s">
        <v>1</v>
      </c>
      <c r="Q393" s="80">
        <v>35795.402680881904</v>
      </c>
      <c r="R393" s="80">
        <v>1054.57138894077</v>
      </c>
      <c r="S393" s="80">
        <v>519.98310548914196</v>
      </c>
      <c r="T393" s="80">
        <v>36.829024441592701</v>
      </c>
      <c r="U393" s="80">
        <v>151083.37836600901</v>
      </c>
      <c r="V393" s="80">
        <v>5269.7733312950904</v>
      </c>
      <c r="W393" s="80">
        <v>3.0724841254469999E-3</v>
      </c>
      <c r="X393" s="80">
        <v>4.2696626246489996E-3</v>
      </c>
      <c r="Y393" s="80">
        <v>3937.2600925146498</v>
      </c>
      <c r="Z393" s="80">
        <v>128.944529356538</v>
      </c>
      <c r="AA393" s="80">
        <v>1.0160029958244801</v>
      </c>
      <c r="AB393" s="80">
        <v>0.29592268904136299</v>
      </c>
      <c r="AC393" s="80">
        <v>3.144492746305E-3</v>
      </c>
      <c r="AD393" s="80">
        <v>7.5018489376840001E-3</v>
      </c>
      <c r="AE393" s="27" t="s">
        <v>1</v>
      </c>
      <c r="AF393" s="27" t="s">
        <v>1</v>
      </c>
      <c r="AG393" s="27" t="s">
        <v>1</v>
      </c>
      <c r="AH393" s="27" t="s">
        <v>1</v>
      </c>
      <c r="AI393" s="80">
        <v>860.48290423184699</v>
      </c>
      <c r="AJ393" s="80">
        <v>40.171653409581197</v>
      </c>
      <c r="AK393" s="80">
        <v>199.65343391822199</v>
      </c>
      <c r="AL393" s="80">
        <v>10.6260658692688</v>
      </c>
      <c r="AM393" s="80">
        <v>1.87367908200196</v>
      </c>
      <c r="AN393" s="80">
        <v>0.114623803478506</v>
      </c>
      <c r="AO393" s="80">
        <v>7.0795275308574004E-2</v>
      </c>
      <c r="AP393" s="80">
        <v>7.6038211046749998E-3</v>
      </c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D393" s="2"/>
    </row>
    <row r="394" spans="1:56" s="81" customFormat="1" ht="17.25" customHeight="1" x14ac:dyDescent="0.3">
      <c r="A394" s="79" t="s">
        <v>679</v>
      </c>
      <c r="B394" s="85" t="s">
        <v>101</v>
      </c>
      <c r="C394" s="82">
        <v>45.739943090412503</v>
      </c>
      <c r="D394" s="82">
        <v>1.69493377199794</v>
      </c>
      <c r="E394" s="82">
        <v>0.120548013684423</v>
      </c>
      <c r="F394" s="82">
        <v>1.6288884438765999E-2</v>
      </c>
      <c r="G394" s="82">
        <v>-0.10015021777265599</v>
      </c>
      <c r="H394" s="27" t="s">
        <v>1</v>
      </c>
      <c r="I394" s="27" t="s">
        <v>1</v>
      </c>
      <c r="J394" s="27" t="s">
        <v>1</v>
      </c>
      <c r="K394" s="27" t="s">
        <v>1</v>
      </c>
      <c r="L394" s="27" t="s">
        <v>1</v>
      </c>
      <c r="M394" s="27" t="s">
        <v>1</v>
      </c>
      <c r="N394" s="27" t="s">
        <v>1</v>
      </c>
      <c r="O394" s="27" t="s">
        <v>1</v>
      </c>
      <c r="P394" s="27" t="s">
        <v>1</v>
      </c>
      <c r="Q394" s="80">
        <v>34073.925278200099</v>
      </c>
      <c r="R394" s="80">
        <v>912.39949016302205</v>
      </c>
      <c r="S394" s="80">
        <v>421.82853768226897</v>
      </c>
      <c r="T394" s="80">
        <v>29.900401615121499</v>
      </c>
      <c r="U394" s="80">
        <v>154587.26125486201</v>
      </c>
      <c r="V394" s="80">
        <v>4991.0499584445997</v>
      </c>
      <c r="W394" s="80">
        <v>7.6872383650210003E-3</v>
      </c>
      <c r="X394" s="80">
        <v>6.8272087479120001E-3</v>
      </c>
      <c r="Y394" s="80">
        <v>3206.4229159346301</v>
      </c>
      <c r="Z394" s="80">
        <v>161.61249003771101</v>
      </c>
      <c r="AA394" s="80">
        <v>0.75512427372309299</v>
      </c>
      <c r="AB394" s="80">
        <v>0.25769211248506202</v>
      </c>
      <c r="AC394" s="80" t="s">
        <v>111</v>
      </c>
      <c r="AD394" s="80">
        <v>4.9896417136359996E-3</v>
      </c>
      <c r="AE394" s="27" t="s">
        <v>1</v>
      </c>
      <c r="AF394" s="27" t="s">
        <v>1</v>
      </c>
      <c r="AG394" s="27" t="s">
        <v>1</v>
      </c>
      <c r="AH394" s="27" t="s">
        <v>1</v>
      </c>
      <c r="AI394" s="80">
        <v>697.80423032308295</v>
      </c>
      <c r="AJ394" s="80">
        <v>52.533621888261003</v>
      </c>
      <c r="AK394" s="80">
        <v>162.14725463287601</v>
      </c>
      <c r="AL394" s="80">
        <v>14.2468507972201</v>
      </c>
      <c r="AM394" s="80">
        <v>1.60824923215349</v>
      </c>
      <c r="AN394" s="80">
        <v>0.13563220823313299</v>
      </c>
      <c r="AO394" s="80">
        <v>5.4538140793385002E-2</v>
      </c>
      <c r="AP394" s="80">
        <v>5.5236608435269997E-3</v>
      </c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D394" s="2"/>
    </row>
    <row r="395" spans="1:56" s="81" customFormat="1" ht="17.25" customHeight="1" x14ac:dyDescent="0.3">
      <c r="A395" s="79" t="s">
        <v>680</v>
      </c>
      <c r="B395" s="85" t="s">
        <v>101</v>
      </c>
      <c r="C395" s="82">
        <v>48.331305896172701</v>
      </c>
      <c r="D395" s="82">
        <v>1.4910279150863399</v>
      </c>
      <c r="E395" s="82">
        <v>8.6891679242433004E-2</v>
      </c>
      <c r="F395" s="82">
        <v>7.8341486712929995E-3</v>
      </c>
      <c r="G395" s="82">
        <v>0.17169614585248599</v>
      </c>
      <c r="H395" s="27" t="s">
        <v>1</v>
      </c>
      <c r="I395" s="27" t="s">
        <v>1</v>
      </c>
      <c r="J395" s="27" t="s">
        <v>1</v>
      </c>
      <c r="K395" s="27" t="s">
        <v>1</v>
      </c>
      <c r="L395" s="27" t="s">
        <v>1</v>
      </c>
      <c r="M395" s="27" t="s">
        <v>1</v>
      </c>
      <c r="N395" s="27" t="s">
        <v>1</v>
      </c>
      <c r="O395" s="27" t="s">
        <v>1</v>
      </c>
      <c r="P395" s="27" t="s">
        <v>1</v>
      </c>
      <c r="Q395" s="80">
        <v>35566.607488845701</v>
      </c>
      <c r="R395" s="80">
        <v>1091.4638969298901</v>
      </c>
      <c r="S395" s="80">
        <v>542.67286562744096</v>
      </c>
      <c r="T395" s="80">
        <v>28.689577814374498</v>
      </c>
      <c r="U395" s="80">
        <v>143795.79469378199</v>
      </c>
      <c r="V395" s="80">
        <v>4566.7162238014098</v>
      </c>
      <c r="W395" s="80">
        <v>1.6735108691739999E-3</v>
      </c>
      <c r="X395" s="80">
        <v>3.233626082376E-3</v>
      </c>
      <c r="Y395" s="80">
        <v>4199.8339067621</v>
      </c>
      <c r="Z395" s="80">
        <v>113.685667358015</v>
      </c>
      <c r="AA395" s="80">
        <v>0.79685060241160399</v>
      </c>
      <c r="AB395" s="80">
        <v>0.271064464656948</v>
      </c>
      <c r="AC395" s="80">
        <v>8.0699895366060006E-3</v>
      </c>
      <c r="AD395" s="80">
        <v>1.2390112722761E-2</v>
      </c>
      <c r="AE395" s="27" t="s">
        <v>1</v>
      </c>
      <c r="AF395" s="27" t="s">
        <v>1</v>
      </c>
      <c r="AG395" s="27" t="s">
        <v>1</v>
      </c>
      <c r="AH395" s="27" t="s">
        <v>1</v>
      </c>
      <c r="AI395" s="80">
        <v>1045.6305966314901</v>
      </c>
      <c r="AJ395" s="80">
        <v>24.855920424607099</v>
      </c>
      <c r="AK395" s="80">
        <v>257.43470559451998</v>
      </c>
      <c r="AL395" s="80">
        <v>5.2345568071988797</v>
      </c>
      <c r="AM395" s="80">
        <v>2.3990245122889098</v>
      </c>
      <c r="AN395" s="80">
        <v>7.4289498129176998E-2</v>
      </c>
      <c r="AO395" s="80">
        <v>5.8838205170504997E-2</v>
      </c>
      <c r="AP395" s="80">
        <v>5.0977916206020003E-3</v>
      </c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D395" s="2"/>
    </row>
    <row r="396" spans="1:56" s="81" customFormat="1" ht="17.25" customHeight="1" x14ac:dyDescent="0.3">
      <c r="A396" s="79" t="s">
        <v>681</v>
      </c>
      <c r="B396" s="85" t="s">
        <v>101</v>
      </c>
      <c r="C396" s="82">
        <v>47.315407239254597</v>
      </c>
      <c r="D396" s="82">
        <v>1.5183367116323601</v>
      </c>
      <c r="E396" s="82">
        <v>8.8371386619623002E-2</v>
      </c>
      <c r="F396" s="82">
        <v>8.3062326717349994E-3</v>
      </c>
      <c r="G396" s="82">
        <v>0.137890772829667</v>
      </c>
      <c r="H396" s="27" t="s">
        <v>1</v>
      </c>
      <c r="I396" s="27" t="s">
        <v>1</v>
      </c>
      <c r="J396" s="27" t="s">
        <v>1</v>
      </c>
      <c r="K396" s="27" t="s">
        <v>1</v>
      </c>
      <c r="L396" s="27" t="s">
        <v>1</v>
      </c>
      <c r="M396" s="27" t="s">
        <v>1</v>
      </c>
      <c r="N396" s="27" t="s">
        <v>1</v>
      </c>
      <c r="O396" s="27" t="s">
        <v>1</v>
      </c>
      <c r="P396" s="27" t="s">
        <v>1</v>
      </c>
      <c r="Q396" s="80">
        <v>36803.397002181497</v>
      </c>
      <c r="R396" s="80">
        <v>979.13943610307399</v>
      </c>
      <c r="S396" s="80">
        <v>559.19966872111297</v>
      </c>
      <c r="T396" s="80">
        <v>37.465596905781801</v>
      </c>
      <c r="U396" s="80">
        <v>149097.58999746401</v>
      </c>
      <c r="V396" s="80">
        <v>4425.5249297011196</v>
      </c>
      <c r="W396" s="80" t="s">
        <v>111</v>
      </c>
      <c r="X396" s="80">
        <v>8.4796922108100004E-4</v>
      </c>
      <c r="Y396" s="80">
        <v>4366.1168970440003</v>
      </c>
      <c r="Z396" s="80">
        <v>109.529914038629</v>
      </c>
      <c r="AA396" s="80">
        <v>0.90364349622977402</v>
      </c>
      <c r="AB396" s="80">
        <v>0.29114692904574602</v>
      </c>
      <c r="AC396" s="80">
        <v>1.3039447127475E-2</v>
      </c>
      <c r="AD396" s="80">
        <v>1.5883390092328999E-2</v>
      </c>
      <c r="AE396" s="27" t="s">
        <v>1</v>
      </c>
      <c r="AF396" s="27" t="s">
        <v>1</v>
      </c>
      <c r="AG396" s="27" t="s">
        <v>1</v>
      </c>
      <c r="AH396" s="27" t="s">
        <v>1</v>
      </c>
      <c r="AI396" s="80">
        <v>973.97475466007199</v>
      </c>
      <c r="AJ396" s="80">
        <v>20.599546391477499</v>
      </c>
      <c r="AK396" s="80">
        <v>236.411415657547</v>
      </c>
      <c r="AL396" s="80">
        <v>5.3257934790749601</v>
      </c>
      <c r="AM396" s="80">
        <v>2.2498953292468999</v>
      </c>
      <c r="AN396" s="80">
        <v>8.4855461110768998E-2</v>
      </c>
      <c r="AO396" s="80">
        <v>5.6128443560801003E-2</v>
      </c>
      <c r="AP396" s="80">
        <v>5.2776776388929999E-3</v>
      </c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D396" s="2"/>
    </row>
    <row r="397" spans="1:56" s="81" customFormat="1" ht="17.25" customHeight="1" x14ac:dyDescent="0.3">
      <c r="A397" s="79" t="s">
        <v>682</v>
      </c>
      <c r="B397" s="85" t="s">
        <v>101</v>
      </c>
      <c r="C397" s="82">
        <v>48.777629818132702</v>
      </c>
      <c r="D397" s="82">
        <v>1.6070687528337899</v>
      </c>
      <c r="E397" s="82">
        <v>0.10386105147791699</v>
      </c>
      <c r="F397" s="82">
        <v>9.3871861445409994E-3</v>
      </c>
      <c r="G397" s="82">
        <v>6.618314386276E-3</v>
      </c>
      <c r="H397" s="27" t="s">
        <v>1</v>
      </c>
      <c r="I397" s="27" t="s">
        <v>1</v>
      </c>
      <c r="J397" s="27" t="s">
        <v>1</v>
      </c>
      <c r="K397" s="27" t="s">
        <v>1</v>
      </c>
      <c r="L397" s="27" t="s">
        <v>1</v>
      </c>
      <c r="M397" s="27" t="s">
        <v>1</v>
      </c>
      <c r="N397" s="27" t="s">
        <v>1</v>
      </c>
      <c r="O397" s="27" t="s">
        <v>1</v>
      </c>
      <c r="P397" s="27" t="s">
        <v>1</v>
      </c>
      <c r="Q397" s="80">
        <v>36264.386323984902</v>
      </c>
      <c r="R397" s="80">
        <v>1073.3553861928399</v>
      </c>
      <c r="S397" s="80">
        <v>527.08825024084103</v>
      </c>
      <c r="T397" s="80">
        <v>37.812212678423599</v>
      </c>
      <c r="U397" s="80">
        <v>143572.31032622399</v>
      </c>
      <c r="V397" s="80">
        <v>4467.0940405695501</v>
      </c>
      <c r="W397" s="80" t="s">
        <v>111</v>
      </c>
      <c r="X397" s="80">
        <v>8.1927541153200005E-4</v>
      </c>
      <c r="Y397" s="80">
        <v>4229.1478229448403</v>
      </c>
      <c r="Z397" s="80">
        <v>104.19114240677401</v>
      </c>
      <c r="AA397" s="80">
        <v>0.93450845818526895</v>
      </c>
      <c r="AB397" s="80">
        <v>0.29042871193179898</v>
      </c>
      <c r="AC397" s="80">
        <v>3.234178513077E-3</v>
      </c>
      <c r="AD397" s="80">
        <v>7.7855336743449998E-3</v>
      </c>
      <c r="AE397" s="27" t="s">
        <v>1</v>
      </c>
      <c r="AF397" s="27" t="s">
        <v>1</v>
      </c>
      <c r="AG397" s="27" t="s">
        <v>1</v>
      </c>
      <c r="AH397" s="27" t="s">
        <v>1</v>
      </c>
      <c r="AI397" s="80">
        <v>936.23856659583896</v>
      </c>
      <c r="AJ397" s="80">
        <v>25.753090145769001</v>
      </c>
      <c r="AK397" s="80">
        <v>224.14433211935099</v>
      </c>
      <c r="AL397" s="80">
        <v>5.7563648349883003</v>
      </c>
      <c r="AM397" s="80">
        <v>2.0732371274094801</v>
      </c>
      <c r="AN397" s="80">
        <v>7.8325817554328006E-2</v>
      </c>
      <c r="AO397" s="80">
        <v>6.0761906998210997E-2</v>
      </c>
      <c r="AP397" s="80">
        <v>5.3090863581169998E-3</v>
      </c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D397" s="2"/>
    </row>
    <row r="398" spans="1:56" s="81" customFormat="1" ht="17.25" customHeight="1" x14ac:dyDescent="0.3">
      <c r="A398" s="79" t="s">
        <v>683</v>
      </c>
      <c r="B398" s="85" t="s">
        <v>101</v>
      </c>
      <c r="C398" s="82">
        <v>48.654947835316399</v>
      </c>
      <c r="D398" s="82">
        <v>1.5868493213942301</v>
      </c>
      <c r="E398" s="82">
        <v>0.106040305778846</v>
      </c>
      <c r="F398" s="82">
        <v>1.0692489990015E-2</v>
      </c>
      <c r="G398" s="82">
        <v>9.0186869632450997E-2</v>
      </c>
      <c r="H398" s="27" t="s">
        <v>1</v>
      </c>
      <c r="I398" s="27" t="s">
        <v>1</v>
      </c>
      <c r="J398" s="27" t="s">
        <v>1</v>
      </c>
      <c r="K398" s="27" t="s">
        <v>1</v>
      </c>
      <c r="L398" s="27" t="s">
        <v>1</v>
      </c>
      <c r="M398" s="27" t="s">
        <v>1</v>
      </c>
      <c r="N398" s="27" t="s">
        <v>1</v>
      </c>
      <c r="O398" s="27" t="s">
        <v>1</v>
      </c>
      <c r="P398" s="27" t="s">
        <v>1</v>
      </c>
      <c r="Q398" s="80">
        <v>36770.065567183898</v>
      </c>
      <c r="R398" s="80">
        <v>1210.54704742376</v>
      </c>
      <c r="S398" s="80">
        <v>536.915749000549</v>
      </c>
      <c r="T398" s="80">
        <v>38.550093050712803</v>
      </c>
      <c r="U398" s="80">
        <v>146609.185403268</v>
      </c>
      <c r="V398" s="80">
        <v>5071.6368455519996</v>
      </c>
      <c r="W398" s="80">
        <v>1.5951395452989999E-3</v>
      </c>
      <c r="X398" s="80">
        <v>3.0821938080699998E-3</v>
      </c>
      <c r="Y398" s="80">
        <v>4270.0811831569299</v>
      </c>
      <c r="Z398" s="80">
        <v>128.88991736944899</v>
      </c>
      <c r="AA398" s="80">
        <v>1.05934682552336</v>
      </c>
      <c r="AB398" s="80">
        <v>0.30483662517772597</v>
      </c>
      <c r="AC398" s="80" t="s">
        <v>111</v>
      </c>
      <c r="AD398" s="80">
        <v>5.0659918852430002E-3</v>
      </c>
      <c r="AE398" s="27" t="s">
        <v>1</v>
      </c>
      <c r="AF398" s="27" t="s">
        <v>1</v>
      </c>
      <c r="AG398" s="27" t="s">
        <v>1</v>
      </c>
      <c r="AH398" s="27" t="s">
        <v>1</v>
      </c>
      <c r="AI398" s="80">
        <v>927.94430156622695</v>
      </c>
      <c r="AJ398" s="80">
        <v>27.108490547460899</v>
      </c>
      <c r="AK398" s="80">
        <v>221.71032698656299</v>
      </c>
      <c r="AL398" s="80">
        <v>6.78115624749943</v>
      </c>
      <c r="AM398" s="80">
        <v>2.0509006683525901</v>
      </c>
      <c r="AN398" s="80">
        <v>7.3910513615181E-2</v>
      </c>
      <c r="AO398" s="80">
        <v>6.1434343596470001E-2</v>
      </c>
      <c r="AP398" s="80">
        <v>5.8077006347440003E-3</v>
      </c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D398" s="2"/>
    </row>
    <row r="399" spans="1:56" s="81" customFormat="1" ht="17.25" customHeight="1" x14ac:dyDescent="0.3">
      <c r="A399" s="79" t="s">
        <v>684</v>
      </c>
      <c r="B399" s="85" t="s">
        <v>101</v>
      </c>
      <c r="C399" s="82">
        <v>48.089789744702799</v>
      </c>
      <c r="D399" s="82">
        <v>1.6928261885454701</v>
      </c>
      <c r="E399" s="82">
        <v>0.11359390731978899</v>
      </c>
      <c r="F399" s="82">
        <v>1.0638814584324001E-2</v>
      </c>
      <c r="G399" s="82">
        <v>0.125469689932798</v>
      </c>
      <c r="H399" s="27" t="s">
        <v>1</v>
      </c>
      <c r="I399" s="27" t="s">
        <v>1</v>
      </c>
      <c r="J399" s="27" t="s">
        <v>1</v>
      </c>
      <c r="K399" s="27" t="s">
        <v>1</v>
      </c>
      <c r="L399" s="27" t="s">
        <v>1</v>
      </c>
      <c r="M399" s="27" t="s">
        <v>1</v>
      </c>
      <c r="N399" s="27" t="s">
        <v>1</v>
      </c>
      <c r="O399" s="27" t="s">
        <v>1</v>
      </c>
      <c r="P399" s="27" t="s">
        <v>1</v>
      </c>
      <c r="Q399" s="80">
        <v>36314.155679631403</v>
      </c>
      <c r="R399" s="80">
        <v>1153.05242676548</v>
      </c>
      <c r="S399" s="80">
        <v>530.66109296300499</v>
      </c>
      <c r="T399" s="80">
        <v>48.909563871688803</v>
      </c>
      <c r="U399" s="80">
        <v>150793.541141344</v>
      </c>
      <c r="V399" s="80">
        <v>5279.1024227304997</v>
      </c>
      <c r="W399" s="80">
        <v>3.233514888124E-3</v>
      </c>
      <c r="X399" s="80">
        <v>4.4934382409740001E-3</v>
      </c>
      <c r="Y399" s="80">
        <v>4101.7093423531596</v>
      </c>
      <c r="Z399" s="80">
        <v>120.651482759511</v>
      </c>
      <c r="AA399" s="80">
        <v>0.87472526771750503</v>
      </c>
      <c r="AB399" s="80">
        <v>0.28313630907389098</v>
      </c>
      <c r="AC399" s="80">
        <v>8.0272603093569997E-3</v>
      </c>
      <c r="AD399" s="80">
        <v>1.2373521669837E-2</v>
      </c>
      <c r="AE399" s="27" t="s">
        <v>1</v>
      </c>
      <c r="AF399" s="27" t="s">
        <v>1</v>
      </c>
      <c r="AG399" s="27" t="s">
        <v>1</v>
      </c>
      <c r="AH399" s="27" t="s">
        <v>1</v>
      </c>
      <c r="AI399" s="80">
        <v>851.64810252601399</v>
      </c>
      <c r="AJ399" s="80">
        <v>20.074130489920702</v>
      </c>
      <c r="AK399" s="80">
        <v>197.171707451168</v>
      </c>
      <c r="AL399" s="80">
        <v>4.2219790103275896</v>
      </c>
      <c r="AM399" s="80">
        <v>1.8539907581385799</v>
      </c>
      <c r="AN399" s="80">
        <v>7.3734118644874003E-2</v>
      </c>
      <c r="AO399" s="80">
        <v>5.9340836660478999E-2</v>
      </c>
      <c r="AP399" s="80">
        <v>5.4937134075779999E-3</v>
      </c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D399" s="2"/>
    </row>
    <row r="400" spans="1:56" s="81" customFormat="1" ht="17.25" customHeight="1" x14ac:dyDescent="0.3">
      <c r="A400" s="79" t="s">
        <v>685</v>
      </c>
      <c r="B400" s="85" t="s">
        <v>101</v>
      </c>
      <c r="C400" s="82">
        <v>47.617300829411299</v>
      </c>
      <c r="D400" s="82">
        <v>1.54262555100774</v>
      </c>
      <c r="E400" s="82">
        <v>5.1760626917045999E-2</v>
      </c>
      <c r="F400" s="82">
        <v>6.0703148487279996E-3</v>
      </c>
      <c r="G400" s="82">
        <v>-0.24185192339520201</v>
      </c>
      <c r="H400" s="27" t="s">
        <v>1</v>
      </c>
      <c r="I400" s="27" t="s">
        <v>1</v>
      </c>
      <c r="J400" s="27" t="s">
        <v>1</v>
      </c>
      <c r="K400" s="27" t="s">
        <v>1</v>
      </c>
      <c r="L400" s="27" t="s">
        <v>1</v>
      </c>
      <c r="M400" s="27" t="s">
        <v>1</v>
      </c>
      <c r="N400" s="27" t="s">
        <v>1</v>
      </c>
      <c r="O400" s="27" t="s">
        <v>1</v>
      </c>
      <c r="P400" s="27" t="s">
        <v>1</v>
      </c>
      <c r="Q400" s="80">
        <v>26880.0389118163</v>
      </c>
      <c r="R400" s="80">
        <v>775.89984272975005</v>
      </c>
      <c r="S400" s="80">
        <v>304.01029437941497</v>
      </c>
      <c r="T400" s="80">
        <v>42.836026595120799</v>
      </c>
      <c r="U400" s="80">
        <v>140152.055341081</v>
      </c>
      <c r="V400" s="80">
        <v>4833.6279226107499</v>
      </c>
      <c r="W400" s="80">
        <v>1.6106805677269999E-3</v>
      </c>
      <c r="X400" s="80">
        <v>3.1122228066239998E-3</v>
      </c>
      <c r="Y400" s="80">
        <v>2646.1580046717199</v>
      </c>
      <c r="Z400" s="80">
        <v>144.21803943309999</v>
      </c>
      <c r="AA400" s="80">
        <v>0.34448470146667998</v>
      </c>
      <c r="AB400" s="80">
        <v>0.17987099349385</v>
      </c>
      <c r="AC400" s="80" t="s">
        <v>103</v>
      </c>
      <c r="AD400" s="80">
        <v>6.0598071664959997E-3</v>
      </c>
      <c r="AE400" s="27" t="s">
        <v>1</v>
      </c>
      <c r="AF400" s="27" t="s">
        <v>1</v>
      </c>
      <c r="AG400" s="27" t="s">
        <v>1</v>
      </c>
      <c r="AH400" s="27" t="s">
        <v>1</v>
      </c>
      <c r="AI400" s="80">
        <v>940.44627448219001</v>
      </c>
      <c r="AJ400" s="80">
        <v>50.683833356264302</v>
      </c>
      <c r="AK400" s="80">
        <v>236.22730607811599</v>
      </c>
      <c r="AL400" s="80">
        <v>12.928629888998699</v>
      </c>
      <c r="AM400" s="80">
        <v>2.2517232558131801</v>
      </c>
      <c r="AN400" s="80">
        <v>0.141260894351243</v>
      </c>
      <c r="AO400" s="80">
        <v>3.2765120777359998E-2</v>
      </c>
      <c r="AP400" s="80">
        <v>3.713459834378E-3</v>
      </c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D400" s="2"/>
    </row>
    <row r="401" spans="1:56" s="81" customFormat="1" ht="17.25" customHeight="1" x14ac:dyDescent="0.3">
      <c r="A401" s="79" t="s">
        <v>686</v>
      </c>
      <c r="B401" s="85" t="s">
        <v>101</v>
      </c>
      <c r="C401" s="82">
        <v>47.164723000992502</v>
      </c>
      <c r="D401" s="82">
        <v>1.5652062098934501</v>
      </c>
      <c r="E401" s="82">
        <v>9.3878380699044001E-2</v>
      </c>
      <c r="F401" s="82">
        <v>9.1244003897180005E-3</v>
      </c>
      <c r="G401" s="82">
        <v>0.28798459622252298</v>
      </c>
      <c r="H401" s="27" t="s">
        <v>1</v>
      </c>
      <c r="I401" s="27" t="s">
        <v>1</v>
      </c>
      <c r="J401" s="27" t="s">
        <v>1</v>
      </c>
      <c r="K401" s="27" t="s">
        <v>1</v>
      </c>
      <c r="L401" s="27" t="s">
        <v>1</v>
      </c>
      <c r="M401" s="27" t="s">
        <v>1</v>
      </c>
      <c r="N401" s="27" t="s">
        <v>1</v>
      </c>
      <c r="O401" s="27" t="s">
        <v>1</v>
      </c>
      <c r="P401" s="27" t="s">
        <v>1</v>
      </c>
      <c r="Q401" s="80">
        <v>34824.549887188303</v>
      </c>
      <c r="R401" s="80">
        <v>1059.10708863541</v>
      </c>
      <c r="S401" s="80">
        <v>524.88630240682005</v>
      </c>
      <c r="T401" s="80">
        <v>45.450573042967697</v>
      </c>
      <c r="U401" s="80">
        <v>149837.965440139</v>
      </c>
      <c r="V401" s="80">
        <v>4966.7578711424803</v>
      </c>
      <c r="W401" s="80">
        <v>0.14621098031082899</v>
      </c>
      <c r="X401" s="80">
        <v>3.0828646582271E-2</v>
      </c>
      <c r="Y401" s="80">
        <v>3369.16139047151</v>
      </c>
      <c r="Z401" s="80">
        <v>101.225051754318</v>
      </c>
      <c r="AA401" s="80">
        <v>0.72470789602046204</v>
      </c>
      <c r="AB401" s="80">
        <v>0.26262139457428002</v>
      </c>
      <c r="AC401" s="80">
        <v>3.3133979493393001E-2</v>
      </c>
      <c r="AD401" s="80">
        <v>2.5636743144004E-2</v>
      </c>
      <c r="AE401" s="27" t="s">
        <v>1</v>
      </c>
      <c r="AF401" s="27" t="s">
        <v>1</v>
      </c>
      <c r="AG401" s="27" t="s">
        <v>1</v>
      </c>
      <c r="AH401" s="27" t="s">
        <v>1</v>
      </c>
      <c r="AI401" s="80">
        <v>923.25400809671896</v>
      </c>
      <c r="AJ401" s="80">
        <v>16.675830022133798</v>
      </c>
      <c r="AK401" s="80">
        <v>226.96070208590001</v>
      </c>
      <c r="AL401" s="80">
        <v>4.3325566826069997</v>
      </c>
      <c r="AM401" s="80">
        <v>2.17146807139676</v>
      </c>
      <c r="AN401" s="80">
        <v>7.4226184369070997E-2</v>
      </c>
      <c r="AO401" s="80">
        <v>5.7489458200223997E-2</v>
      </c>
      <c r="AP401" s="80">
        <v>5.6665749566640004E-3</v>
      </c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D401" s="2"/>
    </row>
    <row r="402" spans="1:56" s="81" customFormat="1" ht="17.25" customHeight="1" x14ac:dyDescent="0.3">
      <c r="A402" s="79" t="s">
        <v>687</v>
      </c>
      <c r="B402" s="85" t="s">
        <v>101</v>
      </c>
      <c r="C402" s="82">
        <v>47.445117269366698</v>
      </c>
      <c r="D402" s="82">
        <v>1.5752111649709599</v>
      </c>
      <c r="E402" s="82">
        <v>9.5125481906428999E-2</v>
      </c>
      <c r="F402" s="82">
        <v>9.261753812351E-3</v>
      </c>
      <c r="G402" s="82">
        <v>0.28139135567884399</v>
      </c>
      <c r="H402" s="27" t="s">
        <v>1</v>
      </c>
      <c r="I402" s="27" t="s">
        <v>1</v>
      </c>
      <c r="J402" s="27" t="s">
        <v>1</v>
      </c>
      <c r="K402" s="27" t="s">
        <v>1</v>
      </c>
      <c r="L402" s="27" t="s">
        <v>1</v>
      </c>
      <c r="M402" s="27" t="s">
        <v>1</v>
      </c>
      <c r="N402" s="27" t="s">
        <v>1</v>
      </c>
      <c r="O402" s="27" t="s">
        <v>1</v>
      </c>
      <c r="P402" s="27" t="s">
        <v>1</v>
      </c>
      <c r="Q402" s="80">
        <v>35458.610088988498</v>
      </c>
      <c r="R402" s="80">
        <v>1009.47701938911</v>
      </c>
      <c r="S402" s="80">
        <v>528.71952969833706</v>
      </c>
      <c r="T402" s="80">
        <v>50.777477500628002</v>
      </c>
      <c r="U402" s="80">
        <v>147852.47943974301</v>
      </c>
      <c r="V402" s="80">
        <v>4426.3680495089002</v>
      </c>
      <c r="W402" s="80">
        <v>3.4979657047459999E-3</v>
      </c>
      <c r="X402" s="80">
        <v>4.8609310323729999E-3</v>
      </c>
      <c r="Y402" s="80">
        <v>3738.35073612716</v>
      </c>
      <c r="Z402" s="80">
        <v>89.462784784255604</v>
      </c>
      <c r="AA402" s="80">
        <v>0.75288834704262697</v>
      </c>
      <c r="AB402" s="80">
        <v>0.27272425849738402</v>
      </c>
      <c r="AC402" s="80">
        <v>1.8981522235563E-2</v>
      </c>
      <c r="AD402" s="80">
        <v>1.9799504961128998E-2</v>
      </c>
      <c r="AE402" s="27" t="s">
        <v>1</v>
      </c>
      <c r="AF402" s="27" t="s">
        <v>1</v>
      </c>
      <c r="AG402" s="27" t="s">
        <v>1</v>
      </c>
      <c r="AH402" s="27" t="s">
        <v>1</v>
      </c>
      <c r="AI402" s="80">
        <v>980.78071338427901</v>
      </c>
      <c r="AJ402" s="80">
        <v>15.1511066441088</v>
      </c>
      <c r="AK402" s="80">
        <v>240.65462391277299</v>
      </c>
      <c r="AL402" s="80">
        <v>3.4788792227557401</v>
      </c>
      <c r="AM402" s="80">
        <v>2.28456864294815</v>
      </c>
      <c r="AN402" s="80">
        <v>7.5238976341500993E-2</v>
      </c>
      <c r="AO402" s="80">
        <v>6.1248854394631999E-2</v>
      </c>
      <c r="AP402" s="80">
        <v>5.7682046557020004E-3</v>
      </c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D402" s="2"/>
    </row>
    <row r="403" spans="1:56" s="81" customFormat="1" ht="17.25" customHeight="1" x14ac:dyDescent="0.3">
      <c r="A403" s="79" t="s">
        <v>688</v>
      </c>
      <c r="B403" s="85" t="s">
        <v>101</v>
      </c>
      <c r="C403" s="82">
        <v>48.318314121480803</v>
      </c>
      <c r="D403" s="82">
        <v>1.57838643014493</v>
      </c>
      <c r="E403" s="82">
        <v>8.4971330622430993E-2</v>
      </c>
      <c r="F403" s="82">
        <v>8.5550663189699998E-3</v>
      </c>
      <c r="G403" s="82">
        <v>0.23934371625935699</v>
      </c>
      <c r="H403" s="27" t="s">
        <v>1</v>
      </c>
      <c r="I403" s="27" t="s">
        <v>1</v>
      </c>
      <c r="J403" s="27" t="s">
        <v>1</v>
      </c>
      <c r="K403" s="27" t="s">
        <v>1</v>
      </c>
      <c r="L403" s="27" t="s">
        <v>1</v>
      </c>
      <c r="M403" s="27" t="s">
        <v>1</v>
      </c>
      <c r="N403" s="27" t="s">
        <v>1</v>
      </c>
      <c r="O403" s="27" t="s">
        <v>1</v>
      </c>
      <c r="P403" s="27" t="s">
        <v>1</v>
      </c>
      <c r="Q403" s="80">
        <v>35442.419299534202</v>
      </c>
      <c r="R403" s="80">
        <v>884.50515503371298</v>
      </c>
      <c r="S403" s="80">
        <v>498.23272037486601</v>
      </c>
      <c r="T403" s="80">
        <v>47.594212893987702</v>
      </c>
      <c r="U403" s="80">
        <v>147482.811237538</v>
      </c>
      <c r="V403" s="80">
        <v>4472.57285938325</v>
      </c>
      <c r="W403" s="80">
        <v>1.7652682134129999E-3</v>
      </c>
      <c r="X403" s="80">
        <v>3.4108597014209999E-3</v>
      </c>
      <c r="Y403" s="80">
        <v>4166.6540720084304</v>
      </c>
      <c r="Z403" s="80">
        <v>116.417306203978</v>
      </c>
      <c r="AA403" s="80">
        <v>1.09545966862862</v>
      </c>
      <c r="AB403" s="80">
        <v>0.32509940978502599</v>
      </c>
      <c r="AC403" s="80" t="s">
        <v>103</v>
      </c>
      <c r="AD403" s="80">
        <v>5.7290945201439996E-3</v>
      </c>
      <c r="AE403" s="27" t="s">
        <v>1</v>
      </c>
      <c r="AF403" s="27" t="s">
        <v>1</v>
      </c>
      <c r="AG403" s="27" t="s">
        <v>1</v>
      </c>
      <c r="AH403" s="27" t="s">
        <v>1</v>
      </c>
      <c r="AI403" s="80">
        <v>1023.13906142348</v>
      </c>
      <c r="AJ403" s="80">
        <v>14.7609420623031</v>
      </c>
      <c r="AK403" s="80">
        <v>247.33902024981899</v>
      </c>
      <c r="AL403" s="80">
        <v>3.2863799495737398</v>
      </c>
      <c r="AM403" s="80">
        <v>2.3036381331779601</v>
      </c>
      <c r="AN403" s="80">
        <v>7.6438440485180004E-2</v>
      </c>
      <c r="AO403" s="80">
        <v>5.5184805658452997E-2</v>
      </c>
      <c r="AP403" s="80">
        <v>5.2885353282749997E-3</v>
      </c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D403" s="2"/>
    </row>
    <row r="404" spans="1:56" s="81" customFormat="1" ht="17.25" customHeight="1" x14ac:dyDescent="0.3">
      <c r="A404" s="79" t="s">
        <v>689</v>
      </c>
      <c r="B404" s="85" t="s">
        <v>101</v>
      </c>
      <c r="C404" s="82">
        <v>48.595851344055397</v>
      </c>
      <c r="D404" s="82">
        <v>1.6124828410485501</v>
      </c>
      <c r="E404" s="82">
        <v>9.4181923745046997E-2</v>
      </c>
      <c r="F404" s="82">
        <v>9.3500973651119996E-3</v>
      </c>
      <c r="G404" s="82">
        <v>-7.4707999376374998E-2</v>
      </c>
      <c r="H404" s="27" t="s">
        <v>1</v>
      </c>
      <c r="I404" s="27" t="s">
        <v>1</v>
      </c>
      <c r="J404" s="27" t="s">
        <v>1</v>
      </c>
      <c r="K404" s="27" t="s">
        <v>1</v>
      </c>
      <c r="L404" s="27" t="s">
        <v>1</v>
      </c>
      <c r="M404" s="27" t="s">
        <v>1</v>
      </c>
      <c r="N404" s="27" t="s">
        <v>1</v>
      </c>
      <c r="O404" s="27" t="s">
        <v>1</v>
      </c>
      <c r="P404" s="27" t="s">
        <v>1</v>
      </c>
      <c r="Q404" s="80">
        <v>36069.169467977299</v>
      </c>
      <c r="R404" s="80">
        <v>757.52537653241905</v>
      </c>
      <c r="S404" s="80">
        <v>528.25425492926604</v>
      </c>
      <c r="T404" s="80">
        <v>35.328979137810698</v>
      </c>
      <c r="U404" s="80">
        <v>147726.96229313299</v>
      </c>
      <c r="V404" s="80">
        <v>3622.25995840218</v>
      </c>
      <c r="W404" s="80" t="s">
        <v>103</v>
      </c>
      <c r="X404" s="80">
        <v>9.3909185705300005E-4</v>
      </c>
      <c r="Y404" s="80">
        <v>4151.9808876962497</v>
      </c>
      <c r="Z404" s="80">
        <v>68.754453570753697</v>
      </c>
      <c r="AA404" s="80">
        <v>0.86241010794925499</v>
      </c>
      <c r="AB404" s="80">
        <v>0.29938399746420302</v>
      </c>
      <c r="AC404" s="80">
        <v>3.6132844805190001E-3</v>
      </c>
      <c r="AD404" s="80">
        <v>8.8280402308660005E-3</v>
      </c>
      <c r="AE404" s="27" t="s">
        <v>1</v>
      </c>
      <c r="AF404" s="27" t="s">
        <v>1</v>
      </c>
      <c r="AG404" s="27" t="s">
        <v>1</v>
      </c>
      <c r="AH404" s="27" t="s">
        <v>1</v>
      </c>
      <c r="AI404" s="80">
        <v>1041.26583367127</v>
      </c>
      <c r="AJ404" s="80">
        <v>14.449331192266101</v>
      </c>
      <c r="AK404" s="80">
        <v>255.14990070733501</v>
      </c>
      <c r="AL404" s="80">
        <v>3.3938621709231098</v>
      </c>
      <c r="AM404" s="80">
        <v>2.3672868867933698</v>
      </c>
      <c r="AN404" s="80">
        <v>8.1880330858816006E-2</v>
      </c>
      <c r="AO404" s="80">
        <v>6.2795204035680993E-2</v>
      </c>
      <c r="AP404" s="80">
        <v>6.4448379658170003E-3</v>
      </c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D404" s="2"/>
    </row>
    <row r="405" spans="1:56" s="81" customFormat="1" ht="17.25" customHeight="1" x14ac:dyDescent="0.3">
      <c r="A405" s="79" t="s">
        <v>690</v>
      </c>
      <c r="B405" s="85" t="s">
        <v>101</v>
      </c>
      <c r="C405" s="82">
        <v>48.391039442256101</v>
      </c>
      <c r="D405" s="82">
        <v>2.2547407447249599</v>
      </c>
      <c r="E405" s="82">
        <v>0.115239427444099</v>
      </c>
      <c r="F405" s="82">
        <v>1.3874582649047999E-2</v>
      </c>
      <c r="G405" s="82">
        <v>-4.4790815442794001E-2</v>
      </c>
      <c r="H405" s="27" t="s">
        <v>1</v>
      </c>
      <c r="I405" s="27" t="s">
        <v>1</v>
      </c>
      <c r="J405" s="27" t="s">
        <v>1</v>
      </c>
      <c r="K405" s="27" t="s">
        <v>1</v>
      </c>
      <c r="L405" s="27" t="s">
        <v>1</v>
      </c>
      <c r="M405" s="27" t="s">
        <v>1</v>
      </c>
      <c r="N405" s="27" t="s">
        <v>1</v>
      </c>
      <c r="O405" s="27" t="s">
        <v>1</v>
      </c>
      <c r="P405" s="27" t="s">
        <v>1</v>
      </c>
      <c r="Q405" s="80">
        <v>28284.587437389098</v>
      </c>
      <c r="R405" s="80">
        <v>990.19109787819502</v>
      </c>
      <c r="S405" s="80">
        <v>323.81275293012601</v>
      </c>
      <c r="T405" s="80">
        <v>40.0555411766411</v>
      </c>
      <c r="U405" s="80">
        <v>140197.58210837899</v>
      </c>
      <c r="V405" s="80">
        <v>4240.7506321103701</v>
      </c>
      <c r="W405" s="80">
        <v>1.5821334521189999E-3</v>
      </c>
      <c r="X405" s="80">
        <v>3.057062903389E-3</v>
      </c>
      <c r="Y405" s="80">
        <v>2680.4833661538401</v>
      </c>
      <c r="Z405" s="80">
        <v>186.943166768466</v>
      </c>
      <c r="AA405" s="80">
        <v>0.45575800995911497</v>
      </c>
      <c r="AB405" s="80">
        <v>0.19950816251703901</v>
      </c>
      <c r="AC405" s="80">
        <v>7.5671482826249999E-3</v>
      </c>
      <c r="AD405" s="80">
        <v>1.1712091425685E-2</v>
      </c>
      <c r="AE405" s="27" t="s">
        <v>1</v>
      </c>
      <c r="AF405" s="27" t="s">
        <v>1</v>
      </c>
      <c r="AG405" s="27" t="s">
        <v>1</v>
      </c>
      <c r="AH405" s="27" t="s">
        <v>1</v>
      </c>
      <c r="AI405" s="80">
        <v>520.97976725639796</v>
      </c>
      <c r="AJ405" s="80">
        <v>43.318958492841404</v>
      </c>
      <c r="AK405" s="80">
        <v>106.443889743928</v>
      </c>
      <c r="AL405" s="80">
        <v>10.1958921680581</v>
      </c>
      <c r="AM405" s="80">
        <v>1.0071059716080799</v>
      </c>
      <c r="AN405" s="80">
        <v>0.10139325884945</v>
      </c>
      <c r="AO405" s="80">
        <v>3.2472453175407999E-2</v>
      </c>
      <c r="AP405" s="80">
        <v>3.6168569537530001E-3</v>
      </c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D405" s="2"/>
    </row>
    <row r="406" spans="1:56" s="81" customFormat="1" ht="17.25" customHeight="1" x14ac:dyDescent="0.3">
      <c r="A406" s="79" t="s">
        <v>691</v>
      </c>
      <c r="B406" s="85" t="s">
        <v>101</v>
      </c>
      <c r="C406" s="82">
        <v>47.765090408479097</v>
      </c>
      <c r="D406" s="82">
        <v>1.7453997770830301</v>
      </c>
      <c r="E406" s="82">
        <v>8.4117561333025004E-2</v>
      </c>
      <c r="F406" s="82">
        <v>9.1130772870530001E-3</v>
      </c>
      <c r="G406" s="82">
        <v>0.16830519415738801</v>
      </c>
      <c r="H406" s="27" t="s">
        <v>1</v>
      </c>
      <c r="I406" s="27" t="s">
        <v>1</v>
      </c>
      <c r="J406" s="27" t="s">
        <v>1</v>
      </c>
      <c r="K406" s="27" t="s">
        <v>1</v>
      </c>
      <c r="L406" s="27" t="s">
        <v>1</v>
      </c>
      <c r="M406" s="27" t="s">
        <v>1</v>
      </c>
      <c r="N406" s="27" t="s">
        <v>1</v>
      </c>
      <c r="O406" s="27" t="s">
        <v>1</v>
      </c>
      <c r="P406" s="27" t="s">
        <v>1</v>
      </c>
      <c r="Q406" s="80">
        <v>30398.493320572801</v>
      </c>
      <c r="R406" s="80">
        <v>1134.56314145184</v>
      </c>
      <c r="S406" s="80">
        <v>399.08948649362497</v>
      </c>
      <c r="T406" s="80">
        <v>31.533216137631602</v>
      </c>
      <c r="U406" s="80">
        <v>138608.74452190101</v>
      </c>
      <c r="V406" s="80">
        <v>4700.3719920288004</v>
      </c>
      <c r="W406" s="80">
        <v>2.890175495079E-3</v>
      </c>
      <c r="X406" s="80">
        <v>4.0163183229529999E-3</v>
      </c>
      <c r="Y406" s="80">
        <v>2975.7177858291202</v>
      </c>
      <c r="Z406" s="80">
        <v>102.83943068631901</v>
      </c>
      <c r="AA406" s="80">
        <v>0.75846339083737202</v>
      </c>
      <c r="AB406" s="80">
        <v>0.25065009868858801</v>
      </c>
      <c r="AC406" s="80">
        <v>1.1458978543554E-2</v>
      </c>
      <c r="AD406" s="80">
        <v>1.4043779372324001E-2</v>
      </c>
      <c r="AE406" s="27" t="s">
        <v>1</v>
      </c>
      <c r="AF406" s="27" t="s">
        <v>1</v>
      </c>
      <c r="AG406" s="27" t="s">
        <v>1</v>
      </c>
      <c r="AH406" s="27" t="s">
        <v>1</v>
      </c>
      <c r="AI406" s="80">
        <v>720.37459573866204</v>
      </c>
      <c r="AJ406" s="80">
        <v>50.492265519878003</v>
      </c>
      <c r="AK406" s="80">
        <v>161.92682666259799</v>
      </c>
      <c r="AL406" s="80">
        <v>13.9137855042241</v>
      </c>
      <c r="AM406" s="80">
        <v>1.5468870808814199</v>
      </c>
      <c r="AN406" s="80">
        <v>0.127304734019864</v>
      </c>
      <c r="AO406" s="80">
        <v>3.6501926672371003E-2</v>
      </c>
      <c r="AP406" s="80">
        <v>3.732941567345E-3</v>
      </c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D406" s="2"/>
    </row>
    <row r="407" spans="1:56" s="81" customFormat="1" ht="17.25" customHeight="1" x14ac:dyDescent="0.3">
      <c r="A407" s="79" t="s">
        <v>692</v>
      </c>
      <c r="B407" s="85" t="s">
        <v>101</v>
      </c>
      <c r="C407" s="82">
        <v>48.745862204754502</v>
      </c>
      <c r="D407" s="82">
        <v>1.3190653822337299</v>
      </c>
      <c r="E407" s="82">
        <v>6.8429232656038994E-2</v>
      </c>
      <c r="F407" s="82">
        <v>5.9916065413539998E-3</v>
      </c>
      <c r="G407" s="82">
        <v>6.4122924194059003E-2</v>
      </c>
      <c r="H407" s="27" t="s">
        <v>1</v>
      </c>
      <c r="I407" s="27" t="s">
        <v>1</v>
      </c>
      <c r="J407" s="27" t="s">
        <v>1</v>
      </c>
      <c r="K407" s="27" t="s">
        <v>1</v>
      </c>
      <c r="L407" s="27" t="s">
        <v>1</v>
      </c>
      <c r="M407" s="27" t="s">
        <v>1</v>
      </c>
      <c r="N407" s="27" t="s">
        <v>1</v>
      </c>
      <c r="O407" s="27" t="s">
        <v>1</v>
      </c>
      <c r="P407" s="27" t="s">
        <v>1</v>
      </c>
      <c r="Q407" s="80">
        <v>32315.844105267301</v>
      </c>
      <c r="R407" s="80">
        <v>1237.46272477511</v>
      </c>
      <c r="S407" s="80">
        <v>553.56354535933895</v>
      </c>
      <c r="T407" s="80">
        <v>30.5147558720662</v>
      </c>
      <c r="U407" s="80">
        <v>143098.45104086801</v>
      </c>
      <c r="V407" s="80">
        <v>4825.6505864750698</v>
      </c>
      <c r="W407" s="80">
        <v>3.0377355509709999E-3</v>
      </c>
      <c r="X407" s="80">
        <v>4.221374437097E-3</v>
      </c>
      <c r="Y407" s="80">
        <v>4058.9888638870402</v>
      </c>
      <c r="Z407" s="80">
        <v>127.48583734875</v>
      </c>
      <c r="AA407" s="80">
        <v>0.99265248546337004</v>
      </c>
      <c r="AB407" s="80">
        <v>0.29399465120749602</v>
      </c>
      <c r="AC407" s="80">
        <v>1.6570636725881001E-2</v>
      </c>
      <c r="AD407" s="80">
        <v>1.731697341018E-2</v>
      </c>
      <c r="AE407" s="27" t="s">
        <v>1</v>
      </c>
      <c r="AF407" s="27" t="s">
        <v>1</v>
      </c>
      <c r="AG407" s="27" t="s">
        <v>1</v>
      </c>
      <c r="AH407" s="27" t="s">
        <v>1</v>
      </c>
      <c r="AI407" s="80">
        <v>1298.70420203142</v>
      </c>
      <c r="AJ407" s="80">
        <v>29.8877773515425</v>
      </c>
      <c r="AK407" s="80">
        <v>322.09684855187601</v>
      </c>
      <c r="AL407" s="80">
        <v>5.4711751697198796</v>
      </c>
      <c r="AM407" s="80">
        <v>2.9799037550731602</v>
      </c>
      <c r="AN407" s="80">
        <v>8.4992248321775002E-2</v>
      </c>
      <c r="AO407" s="80">
        <v>5.7496708419121002E-2</v>
      </c>
      <c r="AP407" s="80">
        <v>5.1590510159139997E-3</v>
      </c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D407" s="2"/>
    </row>
    <row r="408" spans="1:56" s="81" customFormat="1" ht="17.25" customHeight="1" x14ac:dyDescent="0.3">
      <c r="A408" s="79" t="s">
        <v>693</v>
      </c>
      <c r="B408" s="85" t="s">
        <v>101</v>
      </c>
      <c r="C408" s="82">
        <v>49.038731315618399</v>
      </c>
      <c r="D408" s="82">
        <v>1.3669292805879201</v>
      </c>
      <c r="E408" s="82">
        <v>8.2980893728273997E-2</v>
      </c>
      <c r="F408" s="82">
        <v>6.8755167646840001E-3</v>
      </c>
      <c r="G408" s="82">
        <v>0.136111511185251</v>
      </c>
      <c r="H408" s="27" t="s">
        <v>1</v>
      </c>
      <c r="I408" s="27" t="s">
        <v>1</v>
      </c>
      <c r="J408" s="27" t="s">
        <v>1</v>
      </c>
      <c r="K408" s="27" t="s">
        <v>1</v>
      </c>
      <c r="L408" s="27" t="s">
        <v>1</v>
      </c>
      <c r="M408" s="27" t="s">
        <v>1</v>
      </c>
      <c r="N408" s="27" t="s">
        <v>1</v>
      </c>
      <c r="O408" s="27" t="s">
        <v>1</v>
      </c>
      <c r="P408" s="27" t="s">
        <v>1</v>
      </c>
      <c r="Q408" s="80">
        <v>33275.143606954101</v>
      </c>
      <c r="R408" s="80">
        <v>1208.1372858647801</v>
      </c>
      <c r="S408" s="80">
        <v>555.68689752210196</v>
      </c>
      <c r="T408" s="80">
        <v>35.2941690795654</v>
      </c>
      <c r="U408" s="80">
        <v>146957.075143533</v>
      </c>
      <c r="V408" s="80">
        <v>8147.2395986195097</v>
      </c>
      <c r="W408" s="80" t="s">
        <v>111</v>
      </c>
      <c r="X408" s="80">
        <v>8.2854284338799999E-4</v>
      </c>
      <c r="Y408" s="80">
        <v>4084.1295655223898</v>
      </c>
      <c r="Z408" s="80">
        <v>121.597013189115</v>
      </c>
      <c r="AA408" s="80">
        <v>0.76886198821253204</v>
      </c>
      <c r="AB408" s="80">
        <v>0.265126558189547</v>
      </c>
      <c r="AC408" s="80" t="s">
        <v>103</v>
      </c>
      <c r="AD408" s="80">
        <v>5.636056980077E-3</v>
      </c>
      <c r="AE408" s="27" t="s">
        <v>1</v>
      </c>
      <c r="AF408" s="27" t="s">
        <v>1</v>
      </c>
      <c r="AG408" s="27" t="s">
        <v>1</v>
      </c>
      <c r="AH408" s="27" t="s">
        <v>1</v>
      </c>
      <c r="AI408" s="80">
        <v>1309.6715755509599</v>
      </c>
      <c r="AJ408" s="80">
        <v>26.909700466730499</v>
      </c>
      <c r="AK408" s="80">
        <v>322.87904003908199</v>
      </c>
      <c r="AL408" s="80">
        <v>5.5190895543078797</v>
      </c>
      <c r="AM408" s="80">
        <v>2.9727322503370601</v>
      </c>
      <c r="AN408" s="80">
        <v>8.2931746693057001E-2</v>
      </c>
      <c r="AO408" s="80">
        <v>6.9531198192884003E-2</v>
      </c>
      <c r="AP408" s="80">
        <v>5.4486380878819999E-3</v>
      </c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D408" s="2"/>
    </row>
    <row r="409" spans="1:56" s="81" customFormat="1" ht="17.25" customHeight="1" x14ac:dyDescent="0.3">
      <c r="A409" s="79" t="s">
        <v>694</v>
      </c>
      <c r="B409" s="85" t="s">
        <v>101</v>
      </c>
      <c r="C409" s="82">
        <v>48.880073950659202</v>
      </c>
      <c r="D409" s="82">
        <v>1.2989392753592</v>
      </c>
      <c r="E409" s="82">
        <v>7.7489792623746001E-2</v>
      </c>
      <c r="F409" s="82">
        <v>8.5915660343449992E-3</v>
      </c>
      <c r="G409" s="82">
        <v>0.41133808751335699</v>
      </c>
      <c r="H409" s="27" t="s">
        <v>1</v>
      </c>
      <c r="I409" s="27" t="s">
        <v>1</v>
      </c>
      <c r="J409" s="27" t="s">
        <v>1</v>
      </c>
      <c r="K409" s="27" t="s">
        <v>1</v>
      </c>
      <c r="L409" s="27" t="s">
        <v>1</v>
      </c>
      <c r="M409" s="27" t="s">
        <v>1</v>
      </c>
      <c r="N409" s="27" t="s">
        <v>1</v>
      </c>
      <c r="O409" s="27" t="s">
        <v>1</v>
      </c>
      <c r="P409" s="27" t="s">
        <v>1</v>
      </c>
      <c r="Q409" s="80">
        <v>32682.457974735</v>
      </c>
      <c r="R409" s="80">
        <v>1160.28492633409</v>
      </c>
      <c r="S409" s="80">
        <v>555.24095180542599</v>
      </c>
      <c r="T409" s="80">
        <v>34.341226676580597</v>
      </c>
      <c r="U409" s="80">
        <v>144890.19426992501</v>
      </c>
      <c r="V409" s="80">
        <v>8261.6355552859004</v>
      </c>
      <c r="W409" s="80">
        <v>1.5587608110430001E-3</v>
      </c>
      <c r="X409" s="80">
        <v>3.0119013312770002E-3</v>
      </c>
      <c r="Y409" s="80">
        <v>4068.8963357071102</v>
      </c>
      <c r="Z409" s="80">
        <v>127.228073914354</v>
      </c>
      <c r="AA409" s="80">
        <v>0.82803087417899601</v>
      </c>
      <c r="AB409" s="80">
        <v>0.26649481543005599</v>
      </c>
      <c r="AC409" s="80">
        <v>1.198666978917E-2</v>
      </c>
      <c r="AD409" s="80">
        <v>1.4709786416513999E-2</v>
      </c>
      <c r="AE409" s="27" t="s">
        <v>1</v>
      </c>
      <c r="AF409" s="27" t="s">
        <v>1</v>
      </c>
      <c r="AG409" s="27" t="s">
        <v>1</v>
      </c>
      <c r="AH409" s="27" t="s">
        <v>1</v>
      </c>
      <c r="AI409" s="80">
        <v>1331.09599699055</v>
      </c>
      <c r="AJ409" s="80">
        <v>31.477294441939701</v>
      </c>
      <c r="AK409" s="80">
        <v>333.37027308938298</v>
      </c>
      <c r="AL409" s="80">
        <v>7.3746017188716797</v>
      </c>
      <c r="AM409" s="80">
        <v>3.08255938978651</v>
      </c>
      <c r="AN409" s="80">
        <v>9.6220266717036998E-2</v>
      </c>
      <c r="AO409" s="80">
        <v>6.7294175853999993E-2</v>
      </c>
      <c r="AP409" s="80">
        <v>6.9624143056329999E-3</v>
      </c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D409" s="2"/>
    </row>
    <row r="410" spans="1:56" s="81" customFormat="1" ht="17.25" customHeight="1" x14ac:dyDescent="0.3">
      <c r="A410" s="79" t="s">
        <v>695</v>
      </c>
      <c r="B410" s="85" t="s">
        <v>101</v>
      </c>
      <c r="C410" s="82">
        <v>48.846345083174597</v>
      </c>
      <c r="D410" s="82">
        <v>1.3510685818363199</v>
      </c>
      <c r="E410" s="82">
        <v>0.14724409203578101</v>
      </c>
      <c r="F410" s="82">
        <v>1.8084836887036999E-2</v>
      </c>
      <c r="G410" s="82">
        <v>-0.22789564576030799</v>
      </c>
      <c r="H410" s="27" t="s">
        <v>1</v>
      </c>
      <c r="I410" s="27" t="s">
        <v>1</v>
      </c>
      <c r="J410" s="27" t="s">
        <v>1</v>
      </c>
      <c r="K410" s="27" t="s">
        <v>1</v>
      </c>
      <c r="L410" s="27" t="s">
        <v>1</v>
      </c>
      <c r="M410" s="27" t="s">
        <v>1</v>
      </c>
      <c r="N410" s="27" t="s">
        <v>1</v>
      </c>
      <c r="O410" s="27" t="s">
        <v>1</v>
      </c>
      <c r="P410" s="27" t="s">
        <v>1</v>
      </c>
      <c r="Q410" s="80">
        <v>31706.269364385</v>
      </c>
      <c r="R410" s="80">
        <v>1205.69342217081</v>
      </c>
      <c r="S410" s="80">
        <v>533.59738954051295</v>
      </c>
      <c r="T410" s="80">
        <v>34.087397342557701</v>
      </c>
      <c r="U410" s="80">
        <v>145926.571991309</v>
      </c>
      <c r="V410" s="80">
        <v>8663.8669110950796</v>
      </c>
      <c r="W410" s="80">
        <v>1.9965261057257998E-2</v>
      </c>
      <c r="X410" s="80">
        <v>1.0645635215862001E-2</v>
      </c>
      <c r="Y410" s="80">
        <v>3883.1103918860199</v>
      </c>
      <c r="Z410" s="80">
        <v>121.57252125152399</v>
      </c>
      <c r="AA410" s="80">
        <v>1.71538724145694</v>
      </c>
      <c r="AB410" s="80">
        <v>0.380369679901569</v>
      </c>
      <c r="AC410" s="80">
        <v>2.0608368874334999E-2</v>
      </c>
      <c r="AD410" s="80">
        <v>1.9115711962067999E-2</v>
      </c>
      <c r="AE410" s="27" t="s">
        <v>1</v>
      </c>
      <c r="AF410" s="27" t="s">
        <v>1</v>
      </c>
      <c r="AG410" s="27" t="s">
        <v>1</v>
      </c>
      <c r="AH410" s="27" t="s">
        <v>1</v>
      </c>
      <c r="AI410" s="80">
        <v>1202.3087766930701</v>
      </c>
      <c r="AJ410" s="80">
        <v>75.525822870634599</v>
      </c>
      <c r="AK410" s="80">
        <v>299.183156471068</v>
      </c>
      <c r="AL410" s="80">
        <v>22.3817482552905</v>
      </c>
      <c r="AM410" s="80">
        <v>2.78828062993672</v>
      </c>
      <c r="AN410" s="80">
        <v>0.19937366803579701</v>
      </c>
      <c r="AO410" s="80">
        <v>0.115200239338819</v>
      </c>
      <c r="AP410" s="80">
        <v>1.4038838446566001E-2</v>
      </c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D410" s="2"/>
    </row>
    <row r="411" spans="1:56" s="81" customFormat="1" ht="17.25" customHeight="1" x14ac:dyDescent="0.3">
      <c r="A411" s="79" t="s">
        <v>696</v>
      </c>
      <c r="B411" s="85" t="s">
        <v>101</v>
      </c>
      <c r="C411" s="82">
        <v>48.993727144031403</v>
      </c>
      <c r="D411" s="82">
        <v>2.4942206175724402</v>
      </c>
      <c r="E411" s="82">
        <v>4.8427443783527001E-2</v>
      </c>
      <c r="F411" s="82">
        <v>9.3942467805670001E-3</v>
      </c>
      <c r="G411" s="82">
        <v>-1.4150751117322001E-2</v>
      </c>
      <c r="H411" s="27" t="s">
        <v>1</v>
      </c>
      <c r="I411" s="27" t="s">
        <v>1</v>
      </c>
      <c r="J411" s="27" t="s">
        <v>1</v>
      </c>
      <c r="K411" s="27" t="s">
        <v>1</v>
      </c>
      <c r="L411" s="27" t="s">
        <v>1</v>
      </c>
      <c r="M411" s="27" t="s">
        <v>1</v>
      </c>
      <c r="N411" s="27" t="s">
        <v>1</v>
      </c>
      <c r="O411" s="27" t="s">
        <v>1</v>
      </c>
      <c r="P411" s="27" t="s">
        <v>1</v>
      </c>
      <c r="Q411" s="80">
        <v>24977.292844634099</v>
      </c>
      <c r="R411" s="80">
        <v>534.80537171434196</v>
      </c>
      <c r="S411" s="80">
        <v>179.449535408873</v>
      </c>
      <c r="T411" s="80">
        <v>19.201731397074401</v>
      </c>
      <c r="U411" s="80">
        <v>140393.451243341</v>
      </c>
      <c r="V411" s="80">
        <v>4014.62327545073</v>
      </c>
      <c r="W411" s="80">
        <v>3.433449394465E-3</v>
      </c>
      <c r="X411" s="80">
        <v>4.7712762555089999E-3</v>
      </c>
      <c r="Y411" s="80">
        <v>1878.53209657909</v>
      </c>
      <c r="Z411" s="80">
        <v>33.215366735864897</v>
      </c>
      <c r="AA411" s="80">
        <v>0.35401443126771098</v>
      </c>
      <c r="AB411" s="80">
        <v>0.19145093817314399</v>
      </c>
      <c r="AC411" s="80" t="s">
        <v>103</v>
      </c>
      <c r="AD411" s="80">
        <v>6.6821587592880002E-3</v>
      </c>
      <c r="AE411" s="27" t="s">
        <v>1</v>
      </c>
      <c r="AF411" s="27" t="s">
        <v>1</v>
      </c>
      <c r="AG411" s="27" t="s">
        <v>1</v>
      </c>
      <c r="AH411" s="27" t="s">
        <v>1</v>
      </c>
      <c r="AI411" s="80">
        <v>466.18740335206201</v>
      </c>
      <c r="AJ411" s="80">
        <v>10.373398614203801</v>
      </c>
      <c r="AK411" s="80">
        <v>104.194312796212</v>
      </c>
      <c r="AL411" s="80">
        <v>2.6229512859256499</v>
      </c>
      <c r="AM411" s="80">
        <v>0.96392495473919804</v>
      </c>
      <c r="AN411" s="80">
        <v>4.9427916683261998E-2</v>
      </c>
      <c r="AO411" s="80">
        <v>1.3131075468727001E-2</v>
      </c>
      <c r="AP411" s="80">
        <v>2.4630354226009999E-3</v>
      </c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D411" s="2"/>
    </row>
    <row r="412" spans="1:56" s="81" customFormat="1" ht="17.25" customHeight="1" x14ac:dyDescent="0.3">
      <c r="A412" s="79" t="s">
        <v>697</v>
      </c>
      <c r="B412" s="85" t="s">
        <v>101</v>
      </c>
      <c r="C412" s="82">
        <v>21.115136867419402</v>
      </c>
      <c r="D412" s="82">
        <v>0.84306132546231005</v>
      </c>
      <c r="E412" s="82">
        <v>0.908052594506641</v>
      </c>
      <c r="F412" s="82">
        <v>6.2538051039843001E-2</v>
      </c>
      <c r="G412" s="82">
        <v>0.54524112970028904</v>
      </c>
      <c r="H412" s="82">
        <v>21.962615149853239</v>
      </c>
      <c r="I412" s="82">
        <v>0.8860795555806098</v>
      </c>
      <c r="J412" s="82">
        <v>0.908052594506641</v>
      </c>
      <c r="K412" s="82">
        <v>6.2538051039843001E-2</v>
      </c>
      <c r="L412" s="82">
        <v>0.54524112970028904</v>
      </c>
      <c r="M412" s="27" t="s">
        <v>1</v>
      </c>
      <c r="N412" s="27" t="s">
        <v>1</v>
      </c>
      <c r="O412" s="27" t="s">
        <v>1</v>
      </c>
      <c r="P412" s="27" t="s">
        <v>1</v>
      </c>
      <c r="Q412" s="80">
        <v>23148.8847336076</v>
      </c>
      <c r="R412" s="80">
        <v>546.01219912087095</v>
      </c>
      <c r="S412" s="80">
        <v>421.58062342344903</v>
      </c>
      <c r="T412" s="80">
        <v>56.893255920944398</v>
      </c>
      <c r="U412" s="80">
        <v>154506.22142111199</v>
      </c>
      <c r="V412" s="80">
        <v>7971.2862071133904</v>
      </c>
      <c r="W412" s="80">
        <v>1.5803416530441001E-2</v>
      </c>
      <c r="X412" s="80">
        <v>4.7622764817689999E-3</v>
      </c>
      <c r="Y412" s="80">
        <v>929.42886163634103</v>
      </c>
      <c r="Z412" s="80">
        <v>19.020490032637898</v>
      </c>
      <c r="AA412" s="80">
        <v>4.9600223341938996</v>
      </c>
      <c r="AB412" s="80">
        <v>0.47840584419711701</v>
      </c>
      <c r="AC412" s="80">
        <v>8.9269911850165001E-2</v>
      </c>
      <c r="AD412" s="80">
        <v>2.0038203101076998E-2</v>
      </c>
      <c r="AE412" s="27" t="s">
        <v>1</v>
      </c>
      <c r="AF412" s="27" t="s">
        <v>1</v>
      </c>
      <c r="AG412" s="27" t="s">
        <v>1</v>
      </c>
      <c r="AH412" s="27" t="s">
        <v>1</v>
      </c>
      <c r="AI412" s="80">
        <v>109.904538632775</v>
      </c>
      <c r="AJ412" s="80">
        <v>0.94599970560802005</v>
      </c>
      <c r="AK412" s="80">
        <v>15.434129182048901</v>
      </c>
      <c r="AL412" s="80">
        <v>0.124746257582763</v>
      </c>
      <c r="AM412" s="80">
        <v>0.328484402540894</v>
      </c>
      <c r="AN412" s="80">
        <v>1.4411498833825E-2</v>
      </c>
      <c r="AO412" s="80">
        <v>8.4166975050341999E-2</v>
      </c>
      <c r="AP412" s="80">
        <v>4.2814953604059999E-3</v>
      </c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D412" s="2"/>
    </row>
    <row r="413" spans="1:56" s="81" customFormat="1" ht="17.25" customHeight="1" x14ac:dyDescent="0.3">
      <c r="A413" s="79" t="s">
        <v>698</v>
      </c>
      <c r="B413" s="85" t="s">
        <v>101</v>
      </c>
      <c r="C413" s="82">
        <v>22.543486657240901</v>
      </c>
      <c r="D413" s="82">
        <v>0.78141775204494002</v>
      </c>
      <c r="E413" s="82">
        <v>0.68528044225416196</v>
      </c>
      <c r="F413" s="82">
        <v>3.3885470094706001E-2</v>
      </c>
      <c r="G413" s="82">
        <v>0.51179407861674397</v>
      </c>
      <c r="H413" s="82">
        <v>23.448293264572335</v>
      </c>
      <c r="I413" s="82">
        <v>0.82405250172734124</v>
      </c>
      <c r="J413" s="82">
        <v>0.68528044225416196</v>
      </c>
      <c r="K413" s="82">
        <v>3.3885470094706001E-2</v>
      </c>
      <c r="L413" s="82">
        <v>0.51179407861674397</v>
      </c>
      <c r="M413" s="27" t="s">
        <v>1</v>
      </c>
      <c r="N413" s="27" t="s">
        <v>1</v>
      </c>
      <c r="O413" s="27" t="s">
        <v>1</v>
      </c>
      <c r="P413" s="27" t="s">
        <v>1</v>
      </c>
      <c r="Q413" s="80">
        <v>25520.723235509799</v>
      </c>
      <c r="R413" s="80">
        <v>594.87254065213494</v>
      </c>
      <c r="S413" s="80">
        <v>298.71189549410298</v>
      </c>
      <c r="T413" s="80">
        <v>30.660973999035299</v>
      </c>
      <c r="U413" s="80">
        <v>151679.25976280501</v>
      </c>
      <c r="V413" s="80">
        <v>3084.5910472483602</v>
      </c>
      <c r="W413" s="80">
        <v>1.3893999069728E-2</v>
      </c>
      <c r="X413" s="80">
        <v>4.3908223047460001E-3</v>
      </c>
      <c r="Y413" s="80">
        <v>1365.5568094081</v>
      </c>
      <c r="Z413" s="80">
        <v>19.4136232657075</v>
      </c>
      <c r="AA413" s="80">
        <v>4.9035929890898302</v>
      </c>
      <c r="AB413" s="80">
        <v>0.40116448218339501</v>
      </c>
      <c r="AC413" s="80">
        <v>0.105992453533894</v>
      </c>
      <c r="AD413" s="80">
        <v>2.1606542020944999E-2</v>
      </c>
      <c r="AE413" s="27" t="s">
        <v>1</v>
      </c>
      <c r="AF413" s="27" t="s">
        <v>1</v>
      </c>
      <c r="AG413" s="27" t="s">
        <v>1</v>
      </c>
      <c r="AH413" s="27" t="s">
        <v>1</v>
      </c>
      <c r="AI413" s="80">
        <v>156.58334759043299</v>
      </c>
      <c r="AJ413" s="80">
        <v>1.2877396012784601</v>
      </c>
      <c r="AK413" s="80">
        <v>21.487091043755399</v>
      </c>
      <c r="AL413" s="80">
        <v>0.158393240097702</v>
      </c>
      <c r="AM413" s="80">
        <v>0.43023769118120803</v>
      </c>
      <c r="AN413" s="80">
        <v>2.0634992846508E-2</v>
      </c>
      <c r="AO413" s="80">
        <v>8.3092439171412E-2</v>
      </c>
      <c r="AP413" s="80">
        <v>3.2603006499879999E-3</v>
      </c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D413" s="2"/>
    </row>
    <row r="414" spans="1:56" s="81" customFormat="1" ht="17.25" customHeight="1" x14ac:dyDescent="0.3">
      <c r="A414" s="79" t="s">
        <v>699</v>
      </c>
      <c r="B414" s="85" t="s">
        <v>101</v>
      </c>
      <c r="C414" s="82">
        <v>23.507189749298799</v>
      </c>
      <c r="D414" s="82">
        <v>0.85493297476169094</v>
      </c>
      <c r="E414" s="82">
        <v>0.61216471250051496</v>
      </c>
      <c r="F414" s="82">
        <v>3.3472377823152002E-2</v>
      </c>
      <c r="G414" s="82">
        <v>0.41870823339283297</v>
      </c>
      <c r="H414" s="82">
        <v>24.450675596379497</v>
      </c>
      <c r="I414" s="82">
        <v>0.90045577554521306</v>
      </c>
      <c r="J414" s="82">
        <v>0.61216471250051496</v>
      </c>
      <c r="K414" s="82">
        <v>3.3472377823152002E-2</v>
      </c>
      <c r="L414" s="82">
        <v>0.41870823339283297</v>
      </c>
      <c r="M414" s="27" t="s">
        <v>1</v>
      </c>
      <c r="N414" s="27" t="s">
        <v>1</v>
      </c>
      <c r="O414" s="27" t="s">
        <v>1</v>
      </c>
      <c r="P414" s="27" t="s">
        <v>1</v>
      </c>
      <c r="Q414" s="80">
        <v>25595.819850693199</v>
      </c>
      <c r="R414" s="80">
        <v>593.96762071618605</v>
      </c>
      <c r="S414" s="80">
        <v>251.243718440679</v>
      </c>
      <c r="T414" s="80">
        <v>20.741428001598099</v>
      </c>
      <c r="U414" s="80">
        <v>151024.35673053801</v>
      </c>
      <c r="V414" s="80">
        <v>3024.2103155465302</v>
      </c>
      <c r="W414" s="80">
        <v>1.3915068619509001E-2</v>
      </c>
      <c r="X414" s="80">
        <v>4.4531510710459996E-3</v>
      </c>
      <c r="Y414" s="80">
        <v>1302.93746797531</v>
      </c>
      <c r="Z414" s="80">
        <v>17.988802632543202</v>
      </c>
      <c r="AA414" s="80">
        <v>4.3153955089835803</v>
      </c>
      <c r="AB414" s="80">
        <v>0.33455718695986802</v>
      </c>
      <c r="AC414" s="80">
        <v>8.5246829711529998E-2</v>
      </c>
      <c r="AD414" s="80">
        <v>1.9633734124542002E-2</v>
      </c>
      <c r="AE414" s="27" t="s">
        <v>1</v>
      </c>
      <c r="AF414" s="27" t="s">
        <v>1</v>
      </c>
      <c r="AG414" s="27" t="s">
        <v>1</v>
      </c>
      <c r="AH414" s="27" t="s">
        <v>1</v>
      </c>
      <c r="AI414" s="80">
        <v>150.11602867270301</v>
      </c>
      <c r="AJ414" s="80">
        <v>1.3272807194134699</v>
      </c>
      <c r="AK414" s="80">
        <v>20.856221156993101</v>
      </c>
      <c r="AL414" s="80">
        <v>0.15201041379806901</v>
      </c>
      <c r="AM414" s="80">
        <v>0.40121439671468001</v>
      </c>
      <c r="AN414" s="80">
        <v>1.6148204461933002E-2</v>
      </c>
      <c r="AO414" s="80">
        <v>6.9169757176414007E-2</v>
      </c>
      <c r="AP414" s="80">
        <v>2.9910297485299998E-3</v>
      </c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D414" s="2"/>
    </row>
    <row r="415" spans="1:56" s="81" customFormat="1" ht="17.25" customHeight="1" x14ac:dyDescent="0.3">
      <c r="A415" s="79" t="s">
        <v>700</v>
      </c>
      <c r="B415" s="85" t="s">
        <v>101</v>
      </c>
      <c r="C415" s="82">
        <v>15.530572924394299</v>
      </c>
      <c r="D415" s="82">
        <v>0.81248435628903803</v>
      </c>
      <c r="E415" s="82">
        <v>1.7307754229325201</v>
      </c>
      <c r="F415" s="82">
        <v>0.105386231136003</v>
      </c>
      <c r="G415" s="82">
        <v>0.40974459117138801</v>
      </c>
      <c r="H415" s="82">
        <v>16.153908844489035</v>
      </c>
      <c r="I415" s="82">
        <v>0.8502592368133074</v>
      </c>
      <c r="J415" s="82">
        <v>1.7307754229325201</v>
      </c>
      <c r="K415" s="82">
        <v>0.105386231136003</v>
      </c>
      <c r="L415" s="82">
        <v>0.40974459117138801</v>
      </c>
      <c r="M415" s="27" t="s">
        <v>1</v>
      </c>
      <c r="N415" s="27" t="s">
        <v>1</v>
      </c>
      <c r="O415" s="27" t="s">
        <v>1</v>
      </c>
      <c r="P415" s="27" t="s">
        <v>1</v>
      </c>
      <c r="Q415" s="80">
        <v>23438.663302337201</v>
      </c>
      <c r="R415" s="80">
        <v>298.34493886957102</v>
      </c>
      <c r="S415" s="80">
        <v>296.78233436580098</v>
      </c>
      <c r="T415" s="80">
        <v>23.260562803546701</v>
      </c>
      <c r="U415" s="80">
        <v>157138.316839559</v>
      </c>
      <c r="V415" s="80">
        <v>3768.5814567730699</v>
      </c>
      <c r="W415" s="80">
        <v>1.1062509616628999E-2</v>
      </c>
      <c r="X415" s="80">
        <v>3.8480064043179998E-3</v>
      </c>
      <c r="Y415" s="80">
        <v>602.72239465250698</v>
      </c>
      <c r="Z415" s="80">
        <v>8.7580908989152704</v>
      </c>
      <c r="AA415" s="80">
        <v>5.3660930879791504</v>
      </c>
      <c r="AB415" s="80">
        <v>0.36439136475427503</v>
      </c>
      <c r="AC415" s="80">
        <v>5.6658304808738999E-2</v>
      </c>
      <c r="AD415" s="80">
        <v>1.5635864478851999E-2</v>
      </c>
      <c r="AE415" s="27" t="s">
        <v>1</v>
      </c>
      <c r="AF415" s="27" t="s">
        <v>1</v>
      </c>
      <c r="AG415" s="27" t="s">
        <v>1</v>
      </c>
      <c r="AH415" s="27" t="s">
        <v>1</v>
      </c>
      <c r="AI415" s="80">
        <v>50.142049102981701</v>
      </c>
      <c r="AJ415" s="80">
        <v>0.58657922942286</v>
      </c>
      <c r="AK415" s="80">
        <v>6.34624349950293</v>
      </c>
      <c r="AL415" s="80">
        <v>6.4357490918548005E-2</v>
      </c>
      <c r="AM415" s="80">
        <v>0.18479178643632099</v>
      </c>
      <c r="AN415" s="80">
        <v>9.7152910777269993E-3</v>
      </c>
      <c r="AO415" s="80">
        <v>9.0172135879116003E-2</v>
      </c>
      <c r="AP415" s="80">
        <v>3.2819514223469998E-3</v>
      </c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D415" s="2"/>
    </row>
    <row r="416" spans="1:56" s="81" customFormat="1" ht="17.25" customHeight="1" x14ac:dyDescent="0.3">
      <c r="A416" s="79" t="s">
        <v>701</v>
      </c>
      <c r="B416" s="85" t="s">
        <v>101</v>
      </c>
      <c r="C416" s="82">
        <v>17.959297814363602</v>
      </c>
      <c r="D416" s="82">
        <v>0.78943297634870002</v>
      </c>
      <c r="E416" s="82">
        <v>1.33517540010004</v>
      </c>
      <c r="F416" s="82">
        <v>8.3251026766671996E-2</v>
      </c>
      <c r="G416" s="82">
        <v>0.270945208199454</v>
      </c>
      <c r="H416" s="82">
        <v>18.680113168817648</v>
      </c>
      <c r="I416" s="82">
        <v>0.82821711532541231</v>
      </c>
      <c r="J416" s="82">
        <v>1.33517540010004</v>
      </c>
      <c r="K416" s="82">
        <v>8.3251026766671996E-2</v>
      </c>
      <c r="L416" s="82">
        <v>0.270945208199454</v>
      </c>
      <c r="M416" s="27" t="s">
        <v>1</v>
      </c>
      <c r="N416" s="27" t="s">
        <v>1</v>
      </c>
      <c r="O416" s="27" t="s">
        <v>1</v>
      </c>
      <c r="P416" s="27" t="s">
        <v>1</v>
      </c>
      <c r="Q416" s="80">
        <v>23665.699253118</v>
      </c>
      <c r="R416" s="80">
        <v>404.31701862975899</v>
      </c>
      <c r="S416" s="80">
        <v>480.24039013980001</v>
      </c>
      <c r="T416" s="80">
        <v>62.554630086003797</v>
      </c>
      <c r="U416" s="80">
        <v>155017.20451994901</v>
      </c>
      <c r="V416" s="80">
        <v>3712.1995342260302</v>
      </c>
      <c r="W416" s="80">
        <v>6.4931025117739996E-3</v>
      </c>
      <c r="X416" s="80">
        <v>2.9739884788689999E-3</v>
      </c>
      <c r="Y416" s="80">
        <v>772.09742750677401</v>
      </c>
      <c r="Z416" s="80">
        <v>11.9403742305511</v>
      </c>
      <c r="AA416" s="80">
        <v>5.6951875207928797</v>
      </c>
      <c r="AB416" s="80">
        <v>0.53322855309696005</v>
      </c>
      <c r="AC416" s="80">
        <v>5.1129612529756001E-2</v>
      </c>
      <c r="AD416" s="80">
        <v>1.49885643278E-2</v>
      </c>
      <c r="AE416" s="27" t="s">
        <v>1</v>
      </c>
      <c r="AF416" s="27" t="s">
        <v>1</v>
      </c>
      <c r="AG416" s="27" t="s">
        <v>1</v>
      </c>
      <c r="AH416" s="27" t="s">
        <v>1</v>
      </c>
      <c r="AI416" s="80">
        <v>79.868115879955397</v>
      </c>
      <c r="AJ416" s="80">
        <v>1.0434921096106999</v>
      </c>
      <c r="AK416" s="80">
        <v>10.6533067098438</v>
      </c>
      <c r="AL416" s="80">
        <v>0.127681385158564</v>
      </c>
      <c r="AM416" s="80">
        <v>0.266600293837642</v>
      </c>
      <c r="AN416" s="80">
        <v>1.2373705562511999E-2</v>
      </c>
      <c r="AO416" s="80">
        <v>0.1006231711365</v>
      </c>
      <c r="AP416" s="80">
        <v>5.8586807595150002E-3</v>
      </c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D416" s="2"/>
    </row>
    <row r="417" spans="1:56" s="81" customFormat="1" ht="17.25" customHeight="1" x14ac:dyDescent="0.3">
      <c r="A417" s="79" t="s">
        <v>702</v>
      </c>
      <c r="B417" s="85" t="s">
        <v>101</v>
      </c>
      <c r="C417" s="82">
        <v>25.225657196828099</v>
      </c>
      <c r="D417" s="82">
        <v>0.74193147302398399</v>
      </c>
      <c r="E417" s="82">
        <v>0.41970569612340802</v>
      </c>
      <c r="F417" s="82">
        <v>2.2494687349580999E-2</v>
      </c>
      <c r="G417" s="82">
        <v>0.43050044375264002</v>
      </c>
      <c r="H417" s="82">
        <v>26.238115546904869</v>
      </c>
      <c r="I417" s="82">
        <v>0.78653492339554532</v>
      </c>
      <c r="J417" s="82">
        <v>0.41970569612340802</v>
      </c>
      <c r="K417" s="82">
        <v>2.2494687349580999E-2</v>
      </c>
      <c r="L417" s="82">
        <v>0.43050044375264002</v>
      </c>
      <c r="M417" s="27" t="s">
        <v>1</v>
      </c>
      <c r="N417" s="27" t="s">
        <v>1</v>
      </c>
      <c r="O417" s="27" t="s">
        <v>1</v>
      </c>
      <c r="P417" s="27" t="s">
        <v>1</v>
      </c>
      <c r="Q417" s="80">
        <v>26292.325568884498</v>
      </c>
      <c r="R417" s="80">
        <v>377.10893691615001</v>
      </c>
      <c r="S417" s="80">
        <v>340.721383696337</v>
      </c>
      <c r="T417" s="80">
        <v>38.667830412781399</v>
      </c>
      <c r="U417" s="80">
        <v>149025.386672919</v>
      </c>
      <c r="V417" s="80">
        <v>4554.5243837873704</v>
      </c>
      <c r="W417" s="80">
        <v>8.7803645292800006E-3</v>
      </c>
      <c r="X417" s="80">
        <v>3.2029200704240001E-3</v>
      </c>
      <c r="Y417" s="80">
        <v>1338.32977361797</v>
      </c>
      <c r="Z417" s="80">
        <v>20.627321227662101</v>
      </c>
      <c r="AA417" s="80">
        <v>3.9536738057036298</v>
      </c>
      <c r="AB417" s="80">
        <v>0.30843483338254202</v>
      </c>
      <c r="AC417" s="80">
        <v>8.1793396941336E-2</v>
      </c>
      <c r="AD417" s="80">
        <v>1.7709484319375E-2</v>
      </c>
      <c r="AE417" s="27" t="s">
        <v>1</v>
      </c>
      <c r="AF417" s="27" t="s">
        <v>1</v>
      </c>
      <c r="AG417" s="27" t="s">
        <v>1</v>
      </c>
      <c r="AH417" s="27" t="s">
        <v>1</v>
      </c>
      <c r="AI417" s="80">
        <v>201.25972776334899</v>
      </c>
      <c r="AJ417" s="80">
        <v>2.5058691798346202</v>
      </c>
      <c r="AK417" s="80">
        <v>30.343075607772899</v>
      </c>
      <c r="AL417" s="80">
        <v>0.33246638287406299</v>
      </c>
      <c r="AM417" s="80">
        <v>0.54425488500290797</v>
      </c>
      <c r="AN417" s="80">
        <v>1.6656810105840001E-2</v>
      </c>
      <c r="AO417" s="80">
        <v>6.4301859837047004E-2</v>
      </c>
      <c r="AP417" s="80">
        <v>3.2374961141149999E-3</v>
      </c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D417" s="2"/>
    </row>
    <row r="418" spans="1:56" s="81" customFormat="1" ht="17.25" customHeight="1" x14ac:dyDescent="0.3">
      <c r="A418" s="79" t="s">
        <v>703</v>
      </c>
      <c r="B418" s="85" t="s">
        <v>101</v>
      </c>
      <c r="C418" s="82">
        <v>25.7511612922555</v>
      </c>
      <c r="D418" s="82">
        <v>0.70111133723861796</v>
      </c>
      <c r="E418" s="82">
        <v>0.37971945502452698</v>
      </c>
      <c r="F418" s="82">
        <v>1.7269835444915001E-2</v>
      </c>
      <c r="G418" s="82">
        <v>0.32188921522199598</v>
      </c>
      <c r="H418" s="82">
        <v>26.784711303305208</v>
      </c>
      <c r="I418" s="82">
        <v>0.74557439155109173</v>
      </c>
      <c r="J418" s="82">
        <v>0.37971945502452698</v>
      </c>
      <c r="K418" s="82">
        <v>1.7269835444915001E-2</v>
      </c>
      <c r="L418" s="82">
        <v>0.32188921522199598</v>
      </c>
      <c r="M418" s="27" t="s">
        <v>1</v>
      </c>
      <c r="N418" s="27" t="s">
        <v>1</v>
      </c>
      <c r="O418" s="27" t="s">
        <v>1</v>
      </c>
      <c r="P418" s="27" t="s">
        <v>1</v>
      </c>
      <c r="Q418" s="80">
        <v>26867.340027170099</v>
      </c>
      <c r="R418" s="80">
        <v>399.52692277862599</v>
      </c>
      <c r="S418" s="80">
        <v>255.23125786530201</v>
      </c>
      <c r="T418" s="80">
        <v>22.208560394828599</v>
      </c>
      <c r="U418" s="80">
        <v>148936.26122896501</v>
      </c>
      <c r="V418" s="80">
        <v>4577.1382464083299</v>
      </c>
      <c r="W418" s="80">
        <v>4.5783787089470002E-3</v>
      </c>
      <c r="X418" s="80">
        <v>2.3588648123360001E-3</v>
      </c>
      <c r="Y418" s="80">
        <v>1383.20895466718</v>
      </c>
      <c r="Z418" s="80">
        <v>21.951801847167399</v>
      </c>
      <c r="AA418" s="80">
        <v>4.6196141294037298</v>
      </c>
      <c r="AB418" s="80">
        <v>0.32618226694945401</v>
      </c>
      <c r="AC418" s="80">
        <v>8.0163339207402998E-2</v>
      </c>
      <c r="AD418" s="80">
        <v>1.7884682608651E-2</v>
      </c>
      <c r="AE418" s="27" t="s">
        <v>1</v>
      </c>
      <c r="AF418" s="27" t="s">
        <v>1</v>
      </c>
      <c r="AG418" s="27" t="s">
        <v>1</v>
      </c>
      <c r="AH418" s="27" t="s">
        <v>1</v>
      </c>
      <c r="AI418" s="80">
        <v>242.15257216901799</v>
      </c>
      <c r="AJ418" s="80">
        <v>2.60792491533355</v>
      </c>
      <c r="AK418" s="80">
        <v>38.124346036085697</v>
      </c>
      <c r="AL418" s="80">
        <v>0.328928892754349</v>
      </c>
      <c r="AM418" s="80">
        <v>0.66843493824776001</v>
      </c>
      <c r="AN418" s="80">
        <v>1.8831310685002E-2</v>
      </c>
      <c r="AO418" s="80">
        <v>7.1515893966236005E-2</v>
      </c>
      <c r="AP418" s="80">
        <v>3.0573984071750001E-3</v>
      </c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D418" s="2"/>
    </row>
    <row r="419" spans="1:56" s="81" customFormat="1" ht="17.25" customHeight="1" x14ac:dyDescent="0.3">
      <c r="A419" s="79" t="s">
        <v>286</v>
      </c>
      <c r="B419" s="85" t="s">
        <v>101</v>
      </c>
      <c r="C419" s="82">
        <v>25.9911078937258</v>
      </c>
      <c r="D419" s="82">
        <v>0.66652829686290305</v>
      </c>
      <c r="E419" s="82">
        <v>0.33709269584352503</v>
      </c>
      <c r="F419" s="82">
        <v>1.5297570617476001E-2</v>
      </c>
      <c r="G419" s="82">
        <v>0.44143266660560798</v>
      </c>
      <c r="H419" s="82">
        <v>27.034288414630439</v>
      </c>
      <c r="I419" s="82">
        <v>0.71074744512406851</v>
      </c>
      <c r="J419" s="82">
        <v>0.33709269584352503</v>
      </c>
      <c r="K419" s="82">
        <v>1.5297570617476001E-2</v>
      </c>
      <c r="L419" s="82">
        <v>0.44143266660560798</v>
      </c>
      <c r="M419" s="27" t="s">
        <v>1</v>
      </c>
      <c r="N419" s="27" t="s">
        <v>1</v>
      </c>
      <c r="O419" s="27" t="s">
        <v>1</v>
      </c>
      <c r="P419" s="27" t="s">
        <v>1</v>
      </c>
      <c r="Q419" s="80">
        <v>26788.873421010499</v>
      </c>
      <c r="R419" s="80">
        <v>487.34696306528502</v>
      </c>
      <c r="S419" s="80">
        <v>270.93417603269103</v>
      </c>
      <c r="T419" s="80">
        <v>15.2801222617758</v>
      </c>
      <c r="U419" s="80">
        <v>147831.08898444599</v>
      </c>
      <c r="V419" s="80">
        <v>4050.8508922509</v>
      </c>
      <c r="W419" s="80">
        <v>7.5360226419E-3</v>
      </c>
      <c r="X419" s="80">
        <v>3.0105631172529998E-3</v>
      </c>
      <c r="Y419" s="80">
        <v>1333.8107969078801</v>
      </c>
      <c r="Z419" s="80">
        <v>24.571966027957998</v>
      </c>
      <c r="AA419" s="80">
        <v>3.93556475342417</v>
      </c>
      <c r="AB419" s="80">
        <v>0.30096805641100199</v>
      </c>
      <c r="AC419" s="80">
        <v>7.0508100908095006E-2</v>
      </c>
      <c r="AD419" s="80">
        <v>1.6023182465750001E-2</v>
      </c>
      <c r="AE419" s="27" t="s">
        <v>1</v>
      </c>
      <c r="AF419" s="27" t="s">
        <v>1</v>
      </c>
      <c r="AG419" s="27" t="s">
        <v>1</v>
      </c>
      <c r="AH419" s="27" t="s">
        <v>1</v>
      </c>
      <c r="AI419" s="80">
        <v>249.451631385235</v>
      </c>
      <c r="AJ419" s="80">
        <v>3.57670519671202</v>
      </c>
      <c r="AK419" s="80">
        <v>38.966769232965497</v>
      </c>
      <c r="AL419" s="80">
        <v>0.451304414824584</v>
      </c>
      <c r="AM419" s="80">
        <v>0.67672287989373203</v>
      </c>
      <c r="AN419" s="80">
        <v>1.8530941287129999E-2</v>
      </c>
      <c r="AO419" s="80">
        <v>6.4313700969210005E-2</v>
      </c>
      <c r="AP419" s="80">
        <v>2.8640636168879999E-3</v>
      </c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D419" s="2"/>
    </row>
    <row r="420" spans="1:56" s="81" customFormat="1" ht="17.25" customHeight="1" x14ac:dyDescent="0.3">
      <c r="A420" s="79" t="s">
        <v>285</v>
      </c>
      <c r="B420" s="85" t="s">
        <v>101</v>
      </c>
      <c r="C420" s="82">
        <v>17.071228083876299</v>
      </c>
      <c r="D420" s="82">
        <v>0.807226917567757</v>
      </c>
      <c r="E420" s="82">
        <v>1.3890881942673901</v>
      </c>
      <c r="F420" s="82">
        <v>7.9644755856846994E-2</v>
      </c>
      <c r="G420" s="82">
        <v>0.55632246100334803</v>
      </c>
      <c r="H420" s="82">
        <v>17.756399823297183</v>
      </c>
      <c r="I420" s="82">
        <v>0.84590273313350883</v>
      </c>
      <c r="J420" s="82">
        <v>1.3890881942673901</v>
      </c>
      <c r="K420" s="82">
        <v>7.9644755856846994E-2</v>
      </c>
      <c r="L420" s="82">
        <v>0.55632246100334803</v>
      </c>
      <c r="M420" s="27" t="s">
        <v>1</v>
      </c>
      <c r="N420" s="27" t="s">
        <v>1</v>
      </c>
      <c r="O420" s="27" t="s">
        <v>1</v>
      </c>
      <c r="P420" s="27" t="s">
        <v>1</v>
      </c>
      <c r="Q420" s="80">
        <v>17033.607358060999</v>
      </c>
      <c r="R420" s="80">
        <v>287.23565905307601</v>
      </c>
      <c r="S420" s="80">
        <v>288.847583100924</v>
      </c>
      <c r="T420" s="80">
        <v>16.2550736082224</v>
      </c>
      <c r="U420" s="80">
        <v>160182.84274115699</v>
      </c>
      <c r="V420" s="80">
        <v>4010.0250623615102</v>
      </c>
      <c r="W420" s="80">
        <v>1.2684416716346E-2</v>
      </c>
      <c r="X420" s="80">
        <v>4.1124653798149998E-3</v>
      </c>
      <c r="Y420" s="80">
        <v>449.21975401768299</v>
      </c>
      <c r="Z420" s="80">
        <v>7.2559548427463598</v>
      </c>
      <c r="AA420" s="80">
        <v>5.34960957115534</v>
      </c>
      <c r="AB420" s="80">
        <v>0.37128954898931998</v>
      </c>
      <c r="AC420" s="80">
        <v>2.7102518095781E-2</v>
      </c>
      <c r="AD420" s="80">
        <v>1.0496689566675E-2</v>
      </c>
      <c r="AE420" s="27" t="s">
        <v>1</v>
      </c>
      <c r="AF420" s="27" t="s">
        <v>1</v>
      </c>
      <c r="AG420" s="27" t="s">
        <v>1</v>
      </c>
      <c r="AH420" s="27" t="s">
        <v>1</v>
      </c>
      <c r="AI420" s="80">
        <v>57.539311494261398</v>
      </c>
      <c r="AJ420" s="80">
        <v>0.78390012712266399</v>
      </c>
      <c r="AK420" s="80">
        <v>8.1530397900175196</v>
      </c>
      <c r="AL420" s="80">
        <v>0.10970910866161</v>
      </c>
      <c r="AM420" s="80">
        <v>0.215701452222582</v>
      </c>
      <c r="AN420" s="80">
        <v>1.0353914436089001E-2</v>
      </c>
      <c r="AO420" s="80">
        <v>8.4476302030823E-2</v>
      </c>
      <c r="AP420" s="80">
        <v>3.3356046391050001E-3</v>
      </c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D420" s="2"/>
    </row>
    <row r="421" spans="1:56" s="81" customFormat="1" ht="17.25" customHeight="1" x14ac:dyDescent="0.3">
      <c r="A421" s="79" t="s">
        <v>284</v>
      </c>
      <c r="B421" s="85" t="s">
        <v>101</v>
      </c>
      <c r="C421" s="82">
        <v>17.102177183628001</v>
      </c>
      <c r="D421" s="82">
        <v>0.79497754346803495</v>
      </c>
      <c r="E421" s="82">
        <v>1.4580024213529399</v>
      </c>
      <c r="F421" s="82">
        <v>8.1580339645271005E-2</v>
      </c>
      <c r="G421" s="82">
        <v>5.7278890752690001E-3</v>
      </c>
      <c r="H421" s="82">
        <v>17.788591097800822</v>
      </c>
      <c r="I421" s="82">
        <v>0.83328074033687949</v>
      </c>
      <c r="J421" s="82">
        <v>1.4580024213529399</v>
      </c>
      <c r="K421" s="82">
        <v>8.1580339645271005E-2</v>
      </c>
      <c r="L421" s="82">
        <v>5.7278890752690001E-3</v>
      </c>
      <c r="M421" s="27" t="s">
        <v>1</v>
      </c>
      <c r="N421" s="27" t="s">
        <v>1</v>
      </c>
      <c r="O421" s="27" t="s">
        <v>1</v>
      </c>
      <c r="P421" s="27" t="s">
        <v>1</v>
      </c>
      <c r="Q421" s="80">
        <v>17256.280492991002</v>
      </c>
      <c r="R421" s="80">
        <v>325.05451680127999</v>
      </c>
      <c r="S421" s="80">
        <v>380.46277474812098</v>
      </c>
      <c r="T421" s="80">
        <v>56.7399064598671</v>
      </c>
      <c r="U421" s="80">
        <v>161025.333940304</v>
      </c>
      <c r="V421" s="80">
        <v>4424.1571284364099</v>
      </c>
      <c r="W421" s="80">
        <v>1.5222368672263E-2</v>
      </c>
      <c r="X421" s="80">
        <v>4.5872442171620001E-3</v>
      </c>
      <c r="Y421" s="80">
        <v>452.67256389518099</v>
      </c>
      <c r="Z421" s="80">
        <v>6.7353193773271496</v>
      </c>
      <c r="AA421" s="80">
        <v>5.6620019645432498</v>
      </c>
      <c r="AB421" s="80">
        <v>0.40695323688787599</v>
      </c>
      <c r="AC421" s="80">
        <v>2.2838166179032001E-2</v>
      </c>
      <c r="AD421" s="80">
        <v>9.8106342840129993E-3</v>
      </c>
      <c r="AE421" s="27" t="s">
        <v>1</v>
      </c>
      <c r="AF421" s="27" t="s">
        <v>1</v>
      </c>
      <c r="AG421" s="27" t="s">
        <v>1</v>
      </c>
      <c r="AH421" s="27" t="s">
        <v>1</v>
      </c>
      <c r="AI421" s="80">
        <v>61.389406223213797</v>
      </c>
      <c r="AJ421" s="80">
        <v>0.84898216746425403</v>
      </c>
      <c r="AK421" s="80">
        <v>8.7654003968195706</v>
      </c>
      <c r="AL421" s="80">
        <v>0.124624305752494</v>
      </c>
      <c r="AM421" s="80">
        <v>0.231251122460259</v>
      </c>
      <c r="AN421" s="80">
        <v>1.0928119687804E-2</v>
      </c>
      <c r="AO421" s="80">
        <v>9.5102428946212E-2</v>
      </c>
      <c r="AP421" s="80">
        <v>5.1519220782910002E-3</v>
      </c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D421" s="2"/>
    </row>
    <row r="422" spans="1:56" s="81" customFormat="1" ht="17.25" customHeight="1" x14ac:dyDescent="0.3">
      <c r="A422" s="79" t="s">
        <v>283</v>
      </c>
      <c r="B422" s="85" t="s">
        <v>101</v>
      </c>
      <c r="C422" s="82">
        <v>8.3085763927933804</v>
      </c>
      <c r="D422" s="82">
        <v>0.52350141991157795</v>
      </c>
      <c r="E422" s="82">
        <v>2.5162692365044999</v>
      </c>
      <c r="F422" s="82">
        <v>0.17665349002893899</v>
      </c>
      <c r="G422" s="82">
        <v>0.54135171008855598</v>
      </c>
      <c r="H422" s="82">
        <v>8.6420498670619565</v>
      </c>
      <c r="I422" s="82">
        <v>0.5468091303813768</v>
      </c>
      <c r="J422" s="82">
        <v>2.5162692365044999</v>
      </c>
      <c r="K422" s="82">
        <v>0.17665349002893899</v>
      </c>
      <c r="L422" s="82">
        <v>0.54135171008855598</v>
      </c>
      <c r="M422" s="27" t="s">
        <v>1</v>
      </c>
      <c r="N422" s="27" t="s">
        <v>1</v>
      </c>
      <c r="O422" s="27" t="s">
        <v>1</v>
      </c>
      <c r="P422" s="27" t="s">
        <v>1</v>
      </c>
      <c r="Q422" s="80">
        <v>19684.863065930102</v>
      </c>
      <c r="R422" s="80">
        <v>298.69109748552398</v>
      </c>
      <c r="S422" s="80">
        <v>268.87494336995098</v>
      </c>
      <c r="T422" s="80">
        <v>34.772132105586202</v>
      </c>
      <c r="U422" s="80">
        <v>153591.69387542299</v>
      </c>
      <c r="V422" s="80">
        <v>3501.10050228519</v>
      </c>
      <c r="W422" s="80">
        <v>4.6392525125820002E-3</v>
      </c>
      <c r="X422" s="80">
        <v>2.566543533998E-3</v>
      </c>
      <c r="Y422" s="80">
        <v>334.06755097318398</v>
      </c>
      <c r="Z422" s="80">
        <v>4.5574656825183197</v>
      </c>
      <c r="AA422" s="80">
        <v>5.6488760066449997</v>
      </c>
      <c r="AB422" s="80">
        <v>0.37307767798935598</v>
      </c>
      <c r="AC422" s="80">
        <v>7.3389744406809995E-2</v>
      </c>
      <c r="AD422" s="80">
        <v>1.7865082383253999E-2</v>
      </c>
      <c r="AE422" s="27" t="s">
        <v>1</v>
      </c>
      <c r="AF422" s="27" t="s">
        <v>1</v>
      </c>
      <c r="AG422" s="27" t="s">
        <v>1</v>
      </c>
      <c r="AH422" s="27" t="s">
        <v>1</v>
      </c>
      <c r="AI422" s="80">
        <v>21.7135571917551</v>
      </c>
      <c r="AJ422" s="80">
        <v>0.26845838908769898</v>
      </c>
      <c r="AK422" s="80">
        <v>2.4110891996877202</v>
      </c>
      <c r="AL422" s="80">
        <v>3.3374022273308997E-2</v>
      </c>
      <c r="AM422" s="80">
        <v>0.13134918808934201</v>
      </c>
      <c r="AN422" s="80">
        <v>8.9247979824779999E-3</v>
      </c>
      <c r="AO422" s="80">
        <v>9.3139040640433005E-2</v>
      </c>
      <c r="AP422" s="80">
        <v>3.9064197156040001E-3</v>
      </c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D422" s="2"/>
    </row>
    <row r="423" spans="1:56" s="81" customFormat="1" ht="17.25" customHeight="1" x14ac:dyDescent="0.3">
      <c r="A423" s="79" t="s">
        <v>282</v>
      </c>
      <c r="B423" s="85" t="s">
        <v>101</v>
      </c>
      <c r="C423" s="82">
        <v>9.0182304700046192</v>
      </c>
      <c r="D423" s="82">
        <v>0.55228613045813701</v>
      </c>
      <c r="E423" s="82">
        <v>2.3515671566735699</v>
      </c>
      <c r="F423" s="82">
        <v>0.162218243084748</v>
      </c>
      <c r="G423" s="82">
        <v>0.61307657216814404</v>
      </c>
      <c r="H423" s="82">
        <v>9.3801866589367755</v>
      </c>
      <c r="I423" s="82">
        <v>0.57701686306304678</v>
      </c>
      <c r="J423" s="82">
        <v>2.3515671566735699</v>
      </c>
      <c r="K423" s="82">
        <v>0.162218243084748</v>
      </c>
      <c r="L423" s="82">
        <v>0.61307657216814404</v>
      </c>
      <c r="M423" s="27" t="s">
        <v>1</v>
      </c>
      <c r="N423" s="27" t="s">
        <v>1</v>
      </c>
      <c r="O423" s="27" t="s">
        <v>1</v>
      </c>
      <c r="P423" s="27" t="s">
        <v>1</v>
      </c>
      <c r="Q423" s="80">
        <v>19997.667066825801</v>
      </c>
      <c r="R423" s="80">
        <v>315.24856095255399</v>
      </c>
      <c r="S423" s="80">
        <v>238.27506743459401</v>
      </c>
      <c r="T423" s="80">
        <v>14.5221385611339</v>
      </c>
      <c r="U423" s="80">
        <v>153439.94881548299</v>
      </c>
      <c r="V423" s="80">
        <v>3414.923551935</v>
      </c>
      <c r="W423" s="80">
        <v>1.329246047398E-2</v>
      </c>
      <c r="X423" s="80">
        <v>4.4899846325559996E-3</v>
      </c>
      <c r="Y423" s="80">
        <v>333.83996686159901</v>
      </c>
      <c r="Z423" s="80">
        <v>4.5003747317029301</v>
      </c>
      <c r="AA423" s="80">
        <v>5.8253273080949102</v>
      </c>
      <c r="AB423" s="80">
        <v>0.39524281911911402</v>
      </c>
      <c r="AC423" s="80">
        <v>6.7947302993078995E-2</v>
      </c>
      <c r="AD423" s="80">
        <v>1.7759460932446999E-2</v>
      </c>
      <c r="AE423" s="27" t="s">
        <v>1</v>
      </c>
      <c r="AF423" s="27" t="s">
        <v>1</v>
      </c>
      <c r="AG423" s="27" t="s">
        <v>1</v>
      </c>
      <c r="AH423" s="27" t="s">
        <v>1</v>
      </c>
      <c r="AI423" s="80">
        <v>24.919091708733902</v>
      </c>
      <c r="AJ423" s="80">
        <v>0.314462225194718</v>
      </c>
      <c r="AK423" s="80">
        <v>2.95357283937832</v>
      </c>
      <c r="AL423" s="80">
        <v>3.6888814192998998E-2</v>
      </c>
      <c r="AM423" s="80">
        <v>0.147033097737615</v>
      </c>
      <c r="AN423" s="80">
        <v>9.0646791575990007E-3</v>
      </c>
      <c r="AO423" s="80">
        <v>9.7784188205072994E-2</v>
      </c>
      <c r="AP423" s="80">
        <v>3.2919581904189998E-3</v>
      </c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D423" s="2"/>
    </row>
    <row r="424" spans="1:56" s="81" customFormat="1" ht="17.25" customHeight="1" x14ac:dyDescent="0.3">
      <c r="A424" s="79" t="s">
        <v>281</v>
      </c>
      <c r="B424" s="85" t="s">
        <v>101</v>
      </c>
      <c r="C424" s="82">
        <v>6.7309046648253901</v>
      </c>
      <c r="D424" s="82">
        <v>0.39370509134056098</v>
      </c>
      <c r="E424" s="82">
        <v>2.6651811600752602</v>
      </c>
      <c r="F424" s="82">
        <v>0.17240436625244601</v>
      </c>
      <c r="G424" s="82">
        <v>0.59256213983663497</v>
      </c>
      <c r="H424" s="82">
        <v>7.0010566207605578</v>
      </c>
      <c r="I424" s="82">
        <v>0.41151016655469752</v>
      </c>
      <c r="J424" s="82">
        <v>2.6651811600752602</v>
      </c>
      <c r="K424" s="82">
        <v>0.17240436625244601</v>
      </c>
      <c r="L424" s="82">
        <v>0.59256213983663497</v>
      </c>
      <c r="M424" s="27" t="s">
        <v>1</v>
      </c>
      <c r="N424" s="27" t="s">
        <v>1</v>
      </c>
      <c r="O424" s="27" t="s">
        <v>1</v>
      </c>
      <c r="P424" s="27" t="s">
        <v>1</v>
      </c>
      <c r="Q424" s="80">
        <v>18928.121055916501</v>
      </c>
      <c r="R424" s="80">
        <v>414.61239842113599</v>
      </c>
      <c r="S424" s="80">
        <v>256.24452404266401</v>
      </c>
      <c r="T424" s="80">
        <v>24.0660348838129</v>
      </c>
      <c r="U424" s="80">
        <v>162455.78043340001</v>
      </c>
      <c r="V424" s="80">
        <v>4515.2006958153097</v>
      </c>
      <c r="W424" s="80">
        <v>1.0081055037296E-2</v>
      </c>
      <c r="X424" s="80">
        <v>3.6177524364980002E-3</v>
      </c>
      <c r="Y424" s="80">
        <v>271.457382621889</v>
      </c>
      <c r="Z424" s="80">
        <v>5.7870936346362498</v>
      </c>
      <c r="AA424" s="80">
        <v>5.6920254616667902</v>
      </c>
      <c r="AB424" s="80">
        <v>0.38942192670859699</v>
      </c>
      <c r="AC424" s="80">
        <v>5.8142808529427999E-2</v>
      </c>
      <c r="AD424" s="80">
        <v>1.5198264643287E-2</v>
      </c>
      <c r="AE424" s="27" t="s">
        <v>1</v>
      </c>
      <c r="AF424" s="27" t="s">
        <v>1</v>
      </c>
      <c r="AG424" s="27" t="s">
        <v>1</v>
      </c>
      <c r="AH424" s="27" t="s">
        <v>1</v>
      </c>
      <c r="AI424" s="80">
        <v>18.239771452770299</v>
      </c>
      <c r="AJ424" s="80">
        <v>0.26489221945387897</v>
      </c>
      <c r="AK424" s="80">
        <v>2.0860908817639401</v>
      </c>
      <c r="AL424" s="80">
        <v>4.1087130125416003E-2</v>
      </c>
      <c r="AM424" s="80">
        <v>0.13952336075737701</v>
      </c>
      <c r="AN424" s="80">
        <v>8.1779985075759992E-3</v>
      </c>
      <c r="AO424" s="80">
        <v>0.104975455336309</v>
      </c>
      <c r="AP424" s="80">
        <v>3.7201280397439998E-3</v>
      </c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D424" s="2"/>
    </row>
    <row r="425" spans="1:56" s="81" customFormat="1" ht="17.25" customHeight="1" x14ac:dyDescent="0.3">
      <c r="A425" s="79" t="s">
        <v>704</v>
      </c>
      <c r="B425" s="85" t="s">
        <v>101</v>
      </c>
      <c r="C425" s="82">
        <v>22.361877647186599</v>
      </c>
      <c r="D425" s="82">
        <v>0.85156627689031505</v>
      </c>
      <c r="E425" s="82">
        <v>0.82768615797899703</v>
      </c>
      <c r="F425" s="82">
        <v>4.1599850515629998E-2</v>
      </c>
      <c r="G425" s="82">
        <v>0.38748035656889801</v>
      </c>
      <c r="H425" s="82">
        <v>23.259395185407012</v>
      </c>
      <c r="I425" s="82">
        <v>0.8959339796280763</v>
      </c>
      <c r="J425" s="82">
        <v>0.82768615797899703</v>
      </c>
      <c r="K425" s="82">
        <v>4.1599850515629998E-2</v>
      </c>
      <c r="L425" s="82">
        <v>0.38748035656889801</v>
      </c>
      <c r="M425" s="27" t="s">
        <v>1</v>
      </c>
      <c r="N425" s="27" t="s">
        <v>1</v>
      </c>
      <c r="O425" s="27" t="s">
        <v>1</v>
      </c>
      <c r="P425" s="27" t="s">
        <v>1</v>
      </c>
      <c r="Q425" s="80">
        <v>26204.809867753898</v>
      </c>
      <c r="R425" s="80">
        <v>305.04412128211499</v>
      </c>
      <c r="S425" s="80">
        <v>295.15076707323101</v>
      </c>
      <c r="T425" s="80">
        <v>25.221154839098599</v>
      </c>
      <c r="U425" s="80">
        <v>149320.49924264799</v>
      </c>
      <c r="V425" s="80">
        <v>4201.0285075403899</v>
      </c>
      <c r="W425" s="80">
        <v>1.6739082655314E-2</v>
      </c>
      <c r="X425" s="80">
        <v>4.6633308120769996E-3</v>
      </c>
      <c r="Y425" s="80">
        <v>1165.6080689520199</v>
      </c>
      <c r="Z425" s="80">
        <v>16.9008105450282</v>
      </c>
      <c r="AA425" s="80">
        <v>4.8837815814408998</v>
      </c>
      <c r="AB425" s="80">
        <v>0.35447392865399802</v>
      </c>
      <c r="AC425" s="80">
        <v>7.9515635331602996E-2</v>
      </c>
      <c r="AD425" s="80">
        <v>1.8438026548692001E-2</v>
      </c>
      <c r="AE425" s="27" t="s">
        <v>1</v>
      </c>
      <c r="AF425" s="27" t="s">
        <v>1</v>
      </c>
      <c r="AG425" s="27" t="s">
        <v>1</v>
      </c>
      <c r="AH425" s="27" t="s">
        <v>1</v>
      </c>
      <c r="AI425" s="80">
        <v>124.38949628950201</v>
      </c>
      <c r="AJ425" s="80">
        <v>1.2254366821520399</v>
      </c>
      <c r="AK425" s="80">
        <v>16.983584987799698</v>
      </c>
      <c r="AL425" s="80">
        <v>0.13536064817628299</v>
      </c>
      <c r="AM425" s="80">
        <v>0.34250330960051201</v>
      </c>
      <c r="AN425" s="80">
        <v>1.3291065816872E-2</v>
      </c>
      <c r="AO425" s="80">
        <v>7.9918769336982998E-2</v>
      </c>
      <c r="AP425" s="80">
        <v>3.44847376728E-3</v>
      </c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D425" s="2"/>
    </row>
    <row r="426" spans="1:56" s="81" customFormat="1" ht="17.25" customHeight="1" x14ac:dyDescent="0.3">
      <c r="A426" s="79" t="s">
        <v>280</v>
      </c>
      <c r="B426" s="85" t="s">
        <v>101</v>
      </c>
      <c r="C426" s="82">
        <v>24.960596181934999</v>
      </c>
      <c r="D426" s="82">
        <v>0.82828530724272997</v>
      </c>
      <c r="E426" s="82">
        <v>0.43836354616669299</v>
      </c>
      <c r="F426" s="82">
        <v>2.2921480752298998E-2</v>
      </c>
      <c r="G426" s="82">
        <v>0.170972387177977</v>
      </c>
      <c r="H426" s="82">
        <v>25.962416028692932</v>
      </c>
      <c r="I426" s="82">
        <v>0.87455780882801171</v>
      </c>
      <c r="J426" s="82">
        <v>0.43836354616669299</v>
      </c>
      <c r="K426" s="82">
        <v>2.2921480752298998E-2</v>
      </c>
      <c r="L426" s="82">
        <v>0.170972387177977</v>
      </c>
      <c r="M426" s="27" t="s">
        <v>1</v>
      </c>
      <c r="N426" s="27" t="s">
        <v>1</v>
      </c>
      <c r="O426" s="27" t="s">
        <v>1</v>
      </c>
      <c r="P426" s="27" t="s">
        <v>1</v>
      </c>
      <c r="Q426" s="80">
        <v>29186.650561272701</v>
      </c>
      <c r="R426" s="80">
        <v>442.51865120581999</v>
      </c>
      <c r="S426" s="80">
        <v>339.787264951743</v>
      </c>
      <c r="T426" s="80">
        <v>40.148269767571698</v>
      </c>
      <c r="U426" s="80">
        <v>145359.05921578599</v>
      </c>
      <c r="V426" s="80">
        <v>3592.4513191584001</v>
      </c>
      <c r="W426" s="80">
        <v>6.229202422526E-3</v>
      </c>
      <c r="X426" s="80">
        <v>2.9309735467480001E-3</v>
      </c>
      <c r="Y426" s="80">
        <v>1417.9264881076199</v>
      </c>
      <c r="Z426" s="80">
        <v>26.7652394219934</v>
      </c>
      <c r="AA426" s="80">
        <v>4.0051774066172001</v>
      </c>
      <c r="AB426" s="80">
        <v>0.333317047937851</v>
      </c>
      <c r="AC426" s="80">
        <v>9.9665551838580002E-2</v>
      </c>
      <c r="AD426" s="80">
        <v>2.0525141179603999E-2</v>
      </c>
      <c r="AE426" s="27" t="s">
        <v>1</v>
      </c>
      <c r="AF426" s="27" t="s">
        <v>1</v>
      </c>
      <c r="AG426" s="27" t="s">
        <v>1</v>
      </c>
      <c r="AH426" s="27" t="s">
        <v>1</v>
      </c>
      <c r="AI426" s="80">
        <v>182.226061029297</v>
      </c>
      <c r="AJ426" s="80">
        <v>1.67099875547733</v>
      </c>
      <c r="AK426" s="80">
        <v>25.4978215262053</v>
      </c>
      <c r="AL426" s="80">
        <v>0.249502062077264</v>
      </c>
      <c r="AM426" s="80">
        <v>0.46105059984842001</v>
      </c>
      <c r="AN426" s="80">
        <v>1.5786740909352E-2</v>
      </c>
      <c r="AO426" s="80">
        <v>5.6989918333673999E-2</v>
      </c>
      <c r="AP426" s="80">
        <v>2.581552972872E-3</v>
      </c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D426" s="2"/>
    </row>
    <row r="427" spans="1:56" s="81" customFormat="1" ht="17.25" customHeight="1" x14ac:dyDescent="0.3">
      <c r="A427" s="79" t="s">
        <v>279</v>
      </c>
      <c r="B427" s="85" t="s">
        <v>101</v>
      </c>
      <c r="C427" s="82">
        <v>26.491156311270299</v>
      </c>
      <c r="D427" s="82">
        <v>0.850544596700748</v>
      </c>
      <c r="E427" s="82">
        <v>0.46654475628079201</v>
      </c>
      <c r="F427" s="82">
        <v>2.3008405608712E-2</v>
      </c>
      <c r="G427" s="82">
        <v>0.379175848809157</v>
      </c>
      <c r="H427" s="82">
        <v>27.554406802675022</v>
      </c>
      <c r="I427" s="82">
        <v>0.89896595141862756</v>
      </c>
      <c r="J427" s="82">
        <v>0.46654475628079201</v>
      </c>
      <c r="K427" s="82">
        <v>2.3008405608712E-2</v>
      </c>
      <c r="L427" s="82">
        <v>0.379175848809157</v>
      </c>
      <c r="M427" s="27" t="s">
        <v>1</v>
      </c>
      <c r="N427" s="27" t="s">
        <v>1</v>
      </c>
      <c r="O427" s="27" t="s">
        <v>1</v>
      </c>
      <c r="P427" s="27" t="s">
        <v>1</v>
      </c>
      <c r="Q427" s="80">
        <v>29344.742465543099</v>
      </c>
      <c r="R427" s="80">
        <v>467.998661965633</v>
      </c>
      <c r="S427" s="80">
        <v>258.62638280469201</v>
      </c>
      <c r="T427" s="80">
        <v>22.421294408006901</v>
      </c>
      <c r="U427" s="80">
        <v>146521.67410655401</v>
      </c>
      <c r="V427" s="80">
        <v>3642.3781140968699</v>
      </c>
      <c r="W427" s="80">
        <v>8.0802439011680004E-3</v>
      </c>
      <c r="X427" s="80">
        <v>3.440308889371E-3</v>
      </c>
      <c r="Y427" s="80">
        <v>1540.2384542006801</v>
      </c>
      <c r="Z427" s="80">
        <v>25.751073877075299</v>
      </c>
      <c r="AA427" s="80">
        <v>4.2799125780071501</v>
      </c>
      <c r="AB427" s="80">
        <v>0.31606865319933802</v>
      </c>
      <c r="AC427" s="80">
        <v>3.8803899143742E-2</v>
      </c>
      <c r="AD427" s="80">
        <v>1.3188536577276E-2</v>
      </c>
      <c r="AE427" s="27" t="s">
        <v>1</v>
      </c>
      <c r="AF427" s="27" t="s">
        <v>1</v>
      </c>
      <c r="AG427" s="27" t="s">
        <v>1</v>
      </c>
      <c r="AH427" s="27" t="s">
        <v>1</v>
      </c>
      <c r="AI427" s="80">
        <v>225.47361916779801</v>
      </c>
      <c r="AJ427" s="80">
        <v>1.87933835173585</v>
      </c>
      <c r="AK427" s="80">
        <v>31.220540505108701</v>
      </c>
      <c r="AL427" s="80">
        <v>0.24983470588043399</v>
      </c>
      <c r="AM427" s="80">
        <v>0.53160454193556606</v>
      </c>
      <c r="AN427" s="80">
        <v>1.728957654926E-2</v>
      </c>
      <c r="AO427" s="80">
        <v>6.9847676285506005E-2</v>
      </c>
      <c r="AP427" s="80">
        <v>2.8652317594320001E-3</v>
      </c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D427" s="2"/>
    </row>
    <row r="428" spans="1:56" s="81" customFormat="1" ht="17.25" customHeight="1" x14ac:dyDescent="0.3">
      <c r="A428" s="79" t="s">
        <v>278</v>
      </c>
      <c r="B428" s="85" t="s">
        <v>101</v>
      </c>
      <c r="C428" s="82">
        <v>27.647971120624799</v>
      </c>
      <c r="D428" s="82">
        <v>0.61023539448561004</v>
      </c>
      <c r="E428" s="82">
        <v>0.18651020722306599</v>
      </c>
      <c r="F428" s="82">
        <v>8.4720395352920006E-3</v>
      </c>
      <c r="G428" s="82">
        <v>0.35274002785285602</v>
      </c>
      <c r="H428" s="82">
        <v>28.757651594173684</v>
      </c>
      <c r="I428" s="82">
        <v>0.65622439666520038</v>
      </c>
      <c r="J428" s="82">
        <v>0.18651020722306599</v>
      </c>
      <c r="K428" s="82">
        <v>8.4720395352920006E-3</v>
      </c>
      <c r="L428" s="82">
        <v>0.35274002785285602</v>
      </c>
      <c r="M428" s="27" t="s">
        <v>1</v>
      </c>
      <c r="N428" s="27" t="s">
        <v>1</v>
      </c>
      <c r="O428" s="27" t="s">
        <v>1</v>
      </c>
      <c r="P428" s="27" t="s">
        <v>1</v>
      </c>
      <c r="Q428" s="80">
        <v>30341.749495465101</v>
      </c>
      <c r="R428" s="80">
        <v>461.22348931382999</v>
      </c>
      <c r="S428" s="80">
        <v>281.09682141259901</v>
      </c>
      <c r="T428" s="80">
        <v>24.564975439675699</v>
      </c>
      <c r="U428" s="80">
        <v>148051.63950533199</v>
      </c>
      <c r="V428" s="80">
        <v>3628.6156859472298</v>
      </c>
      <c r="W428" s="80">
        <v>1.1033676633586001E-2</v>
      </c>
      <c r="X428" s="80">
        <v>4.0248853824120003E-3</v>
      </c>
      <c r="Y428" s="80">
        <v>1719.0506472653101</v>
      </c>
      <c r="Z428" s="80">
        <v>29.096620434670001</v>
      </c>
      <c r="AA428" s="80">
        <v>3.6218636679933001</v>
      </c>
      <c r="AB428" s="80">
        <v>0.28412970382261299</v>
      </c>
      <c r="AC428" s="80">
        <v>6.9179360622915007E-2</v>
      </c>
      <c r="AD428" s="80">
        <v>1.7640016673301E-2</v>
      </c>
      <c r="AE428" s="27" t="s">
        <v>1</v>
      </c>
      <c r="AF428" s="27" t="s">
        <v>1</v>
      </c>
      <c r="AG428" s="27" t="s">
        <v>1</v>
      </c>
      <c r="AH428" s="27" t="s">
        <v>1</v>
      </c>
      <c r="AI428" s="80">
        <v>451.15620737777999</v>
      </c>
      <c r="AJ428" s="80">
        <v>3.6829697289852801</v>
      </c>
      <c r="AK428" s="80">
        <v>72.724661640385804</v>
      </c>
      <c r="AL428" s="80">
        <v>0.52295883177206604</v>
      </c>
      <c r="AM428" s="80">
        <v>1.18692302522893</v>
      </c>
      <c r="AN428" s="80">
        <v>2.7370063234376001E-2</v>
      </c>
      <c r="AO428" s="80">
        <v>6.2330338126827999E-2</v>
      </c>
      <c r="AP428" s="80">
        <v>2.5326210594659999E-3</v>
      </c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D428" s="2"/>
    </row>
    <row r="429" spans="1:56" s="81" customFormat="1" ht="17.25" customHeight="1" x14ac:dyDescent="0.3">
      <c r="A429" s="79" t="s">
        <v>277</v>
      </c>
      <c r="B429" s="85" t="s">
        <v>101</v>
      </c>
      <c r="C429" s="82">
        <v>22.429184577110799</v>
      </c>
      <c r="D429" s="82">
        <v>0.82835125714798696</v>
      </c>
      <c r="E429" s="82">
        <v>0.728263825724068</v>
      </c>
      <c r="F429" s="82">
        <v>4.8966273316606003E-2</v>
      </c>
      <c r="G429" s="82">
        <v>0.44056053547295798</v>
      </c>
      <c r="H429" s="82">
        <v>23.329403549933613</v>
      </c>
      <c r="I429" s="82">
        <v>0.87213212441716403</v>
      </c>
      <c r="J429" s="82">
        <v>0.728263825724068</v>
      </c>
      <c r="K429" s="82">
        <v>4.8966273316606003E-2</v>
      </c>
      <c r="L429" s="82">
        <v>0.44056053547295798</v>
      </c>
      <c r="M429" s="27" t="s">
        <v>1</v>
      </c>
      <c r="N429" s="27" t="s">
        <v>1</v>
      </c>
      <c r="O429" s="27" t="s">
        <v>1</v>
      </c>
      <c r="P429" s="27" t="s">
        <v>1</v>
      </c>
      <c r="Q429" s="80">
        <v>25946.174016963501</v>
      </c>
      <c r="R429" s="80">
        <v>425.54500065810703</v>
      </c>
      <c r="S429" s="80">
        <v>262.47969060227899</v>
      </c>
      <c r="T429" s="80">
        <v>18.310089467531402</v>
      </c>
      <c r="U429" s="80">
        <v>147193.200181589</v>
      </c>
      <c r="V429" s="80">
        <v>3500.7752342825702</v>
      </c>
      <c r="W429" s="80">
        <v>9.3603994414950004E-3</v>
      </c>
      <c r="X429" s="80">
        <v>3.5339905633519999E-3</v>
      </c>
      <c r="Y429" s="80">
        <v>1320.3844768721899</v>
      </c>
      <c r="Z429" s="80">
        <v>12.068962286695699</v>
      </c>
      <c r="AA429" s="80">
        <v>4.3178110813484798</v>
      </c>
      <c r="AB429" s="80">
        <v>0.32515709378234903</v>
      </c>
      <c r="AC429" s="80">
        <v>7.5371161946548998E-2</v>
      </c>
      <c r="AD429" s="80">
        <v>1.7589400846874E-2</v>
      </c>
      <c r="AE429" s="27" t="s">
        <v>1</v>
      </c>
      <c r="AF429" s="27" t="s">
        <v>1</v>
      </c>
      <c r="AG429" s="27" t="s">
        <v>1</v>
      </c>
      <c r="AH429" s="27" t="s">
        <v>1</v>
      </c>
      <c r="AI429" s="80">
        <v>133.38048041642</v>
      </c>
      <c r="AJ429" s="80">
        <v>1.5502909999131</v>
      </c>
      <c r="AK429" s="80">
        <v>17.902062681406601</v>
      </c>
      <c r="AL429" s="80">
        <v>0.158598804536455</v>
      </c>
      <c r="AM429" s="80">
        <v>0.36026285012005899</v>
      </c>
      <c r="AN429" s="80">
        <v>1.3300692475287E-2</v>
      </c>
      <c r="AO429" s="80">
        <v>7.3863351451852993E-2</v>
      </c>
      <c r="AP429" s="80">
        <v>4.2023411696800001E-3</v>
      </c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D429" s="2"/>
    </row>
    <row r="430" spans="1:56" s="81" customFormat="1" ht="17.25" customHeight="1" x14ac:dyDescent="0.3">
      <c r="A430" s="79" t="s">
        <v>276</v>
      </c>
      <c r="B430" s="85" t="s">
        <v>101</v>
      </c>
      <c r="C430" s="82">
        <v>23.009514204703802</v>
      </c>
      <c r="D430" s="82">
        <v>0.84630016273167397</v>
      </c>
      <c r="E430" s="82">
        <v>0.69530276257399504</v>
      </c>
      <c r="F430" s="82">
        <v>3.6874363872755E-2</v>
      </c>
      <c r="G430" s="82">
        <v>0.34881269272728199</v>
      </c>
      <c r="H430" s="82">
        <v>23.933025319042251</v>
      </c>
      <c r="I430" s="82">
        <v>0.89111793092080027</v>
      </c>
      <c r="J430" s="82">
        <v>0.69530276257399504</v>
      </c>
      <c r="K430" s="82">
        <v>3.6874363872755E-2</v>
      </c>
      <c r="L430" s="82">
        <v>0.34881269272728199</v>
      </c>
      <c r="M430" s="27" t="s">
        <v>1</v>
      </c>
      <c r="N430" s="27" t="s">
        <v>1</v>
      </c>
      <c r="O430" s="27" t="s">
        <v>1</v>
      </c>
      <c r="P430" s="27" t="s">
        <v>1</v>
      </c>
      <c r="Q430" s="80">
        <v>25049.432223980901</v>
      </c>
      <c r="R430" s="80">
        <v>440.12320070471799</v>
      </c>
      <c r="S430" s="80">
        <v>310.50325903466302</v>
      </c>
      <c r="T430" s="80">
        <v>28.7161644313904</v>
      </c>
      <c r="U430" s="80">
        <v>150077.76041848899</v>
      </c>
      <c r="V430" s="80">
        <v>3657.4148806005101</v>
      </c>
      <c r="W430" s="80">
        <v>1.7979999430496E-2</v>
      </c>
      <c r="X430" s="80">
        <v>4.9848914838719997E-3</v>
      </c>
      <c r="Y430" s="80">
        <v>1229.7478383735599</v>
      </c>
      <c r="Z430" s="80">
        <v>13.438188823069501</v>
      </c>
      <c r="AA430" s="80">
        <v>4.1763209191710198</v>
      </c>
      <c r="AB430" s="80">
        <v>0.33480834904618501</v>
      </c>
      <c r="AC430" s="80">
        <v>8.9711478867358002E-2</v>
      </c>
      <c r="AD430" s="80">
        <v>1.9533217621048E-2</v>
      </c>
      <c r="AE430" s="27" t="s">
        <v>1</v>
      </c>
      <c r="AF430" s="27" t="s">
        <v>1</v>
      </c>
      <c r="AG430" s="27" t="s">
        <v>1</v>
      </c>
      <c r="AH430" s="27" t="s">
        <v>1</v>
      </c>
      <c r="AI430" s="80">
        <v>136.49471061589901</v>
      </c>
      <c r="AJ430" s="80">
        <v>1.6937139868185001</v>
      </c>
      <c r="AK430" s="80">
        <v>19.174854302435001</v>
      </c>
      <c r="AL430" s="80">
        <v>0.18472239483434599</v>
      </c>
      <c r="AM430" s="80">
        <v>0.37572750392843501</v>
      </c>
      <c r="AN430" s="80">
        <v>1.5049609448564E-2</v>
      </c>
      <c r="AO430" s="80">
        <v>7.3584433111580999E-2</v>
      </c>
      <c r="AP430" s="80">
        <v>3.665444067687E-3</v>
      </c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D430" s="2"/>
    </row>
    <row r="431" spans="1:56" s="81" customFormat="1" ht="17.25" customHeight="1" x14ac:dyDescent="0.3">
      <c r="A431" s="79" t="s">
        <v>275</v>
      </c>
      <c r="B431" s="85" t="s">
        <v>101</v>
      </c>
      <c r="C431" s="82">
        <v>25.6604413209588</v>
      </c>
      <c r="D431" s="82">
        <v>0.73249304594173203</v>
      </c>
      <c r="E431" s="82">
        <v>0.37345310238976998</v>
      </c>
      <c r="F431" s="82">
        <v>1.8835816248500999E-2</v>
      </c>
      <c r="G431" s="82">
        <v>0.28443176886980698</v>
      </c>
      <c r="H431" s="82">
        <v>26.690350190303402</v>
      </c>
      <c r="I431" s="82">
        <v>0.77742178792807015</v>
      </c>
      <c r="J431" s="82">
        <v>0.37345310238976998</v>
      </c>
      <c r="K431" s="82">
        <v>1.8835816248500999E-2</v>
      </c>
      <c r="L431" s="82">
        <v>0.28443176886980698</v>
      </c>
      <c r="M431" s="27" t="s">
        <v>1</v>
      </c>
      <c r="N431" s="27" t="s">
        <v>1</v>
      </c>
      <c r="O431" s="27" t="s">
        <v>1</v>
      </c>
      <c r="P431" s="27" t="s">
        <v>1</v>
      </c>
      <c r="Q431" s="80">
        <v>29786.473485034301</v>
      </c>
      <c r="R431" s="80">
        <v>708.60077189908998</v>
      </c>
      <c r="S431" s="80">
        <v>286.383908807647</v>
      </c>
      <c r="T431" s="80">
        <v>10.168702718303001</v>
      </c>
      <c r="U431" s="80">
        <v>148773.95026300999</v>
      </c>
      <c r="V431" s="80">
        <v>3541.9405883517902</v>
      </c>
      <c r="W431" s="80">
        <v>1.5785365865818999E-2</v>
      </c>
      <c r="X431" s="80">
        <v>4.6028130702020003E-3</v>
      </c>
      <c r="Y431" s="80">
        <v>1510.25337003197</v>
      </c>
      <c r="Z431" s="80">
        <v>15.847997475725901</v>
      </c>
      <c r="AA431" s="80">
        <v>3.7699804902960001</v>
      </c>
      <c r="AB431" s="80">
        <v>0.304402556620401</v>
      </c>
      <c r="AC431" s="80">
        <v>7.3073282163834005E-2</v>
      </c>
      <c r="AD431" s="80">
        <v>1.7411079106975001E-2</v>
      </c>
      <c r="AE431" s="27" t="s">
        <v>1</v>
      </c>
      <c r="AF431" s="27" t="s">
        <v>1</v>
      </c>
      <c r="AG431" s="27" t="s">
        <v>1</v>
      </c>
      <c r="AH431" s="27" t="s">
        <v>1</v>
      </c>
      <c r="AI431" s="80">
        <v>243.53935408088901</v>
      </c>
      <c r="AJ431" s="80">
        <v>3.0404954495427399</v>
      </c>
      <c r="AK431" s="80">
        <v>34.677435173880397</v>
      </c>
      <c r="AL431" s="80">
        <v>0.28103839934741498</v>
      </c>
      <c r="AM431" s="80">
        <v>0.61003193979269998</v>
      </c>
      <c r="AN431" s="80">
        <v>2.3386984698184E-2</v>
      </c>
      <c r="AO431" s="80">
        <v>6.4213881970579006E-2</v>
      </c>
      <c r="AP431" s="80">
        <v>3.343799875419E-3</v>
      </c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D431" s="2"/>
    </row>
    <row r="432" spans="1:56" s="81" customFormat="1" ht="17.25" customHeight="1" x14ac:dyDescent="0.3">
      <c r="A432" s="79" t="s">
        <v>274</v>
      </c>
      <c r="B432" s="85" t="s">
        <v>101</v>
      </c>
      <c r="C432" s="82">
        <v>5.0466738484445797</v>
      </c>
      <c r="D432" s="82">
        <v>0.30805359800839699</v>
      </c>
      <c r="E432" s="82">
        <v>3.0260863154554301</v>
      </c>
      <c r="F432" s="82">
        <v>0.196980721338679</v>
      </c>
      <c r="G432" s="82">
        <v>0.50161183884619298</v>
      </c>
      <c r="H432" s="82">
        <v>5.2492274246746673</v>
      </c>
      <c r="I432" s="82">
        <v>0.32185725501767076</v>
      </c>
      <c r="J432" s="82">
        <v>3.0260863154554301</v>
      </c>
      <c r="K432" s="82">
        <v>0.196980721338679</v>
      </c>
      <c r="L432" s="82">
        <v>0.50161183884619298</v>
      </c>
      <c r="M432" s="27" t="s">
        <v>1</v>
      </c>
      <c r="N432" s="27" t="s">
        <v>1</v>
      </c>
      <c r="O432" s="27" t="s">
        <v>1</v>
      </c>
      <c r="P432" s="27" t="s">
        <v>1</v>
      </c>
      <c r="Q432" s="80">
        <v>20355.8027406746</v>
      </c>
      <c r="R432" s="80">
        <v>603.76881484506703</v>
      </c>
      <c r="S432" s="80">
        <v>420.04515640566802</v>
      </c>
      <c r="T432" s="80">
        <v>29.087241966653099</v>
      </c>
      <c r="U432" s="80">
        <v>161630.05751150599</v>
      </c>
      <c r="V432" s="80">
        <v>4733.81661231403</v>
      </c>
      <c r="W432" s="80">
        <v>1.6087456157576001E-2</v>
      </c>
      <c r="X432" s="80">
        <v>4.4602076488359996E-3</v>
      </c>
      <c r="Y432" s="80">
        <v>220.081919406357</v>
      </c>
      <c r="Z432" s="80">
        <v>5.0534318911529699</v>
      </c>
      <c r="AA432" s="80">
        <v>5.8720866762105501</v>
      </c>
      <c r="AB432" s="80">
        <v>0.33488987736349701</v>
      </c>
      <c r="AC432" s="80">
        <v>7.4010568652855005E-2</v>
      </c>
      <c r="AD432" s="80">
        <v>1.6823350524521E-2</v>
      </c>
      <c r="AE432" s="27" t="s">
        <v>1</v>
      </c>
      <c r="AF432" s="27" t="s">
        <v>1</v>
      </c>
      <c r="AG432" s="27" t="s">
        <v>1</v>
      </c>
      <c r="AH432" s="27" t="s">
        <v>1</v>
      </c>
      <c r="AI432" s="80">
        <v>11.8603068941665</v>
      </c>
      <c r="AJ432" s="80">
        <v>0.50234811212757302</v>
      </c>
      <c r="AK432" s="80">
        <v>1.43861789022271</v>
      </c>
      <c r="AL432" s="80">
        <v>6.8939490519692004E-2</v>
      </c>
      <c r="AM432" s="80">
        <v>0.12824324059601899</v>
      </c>
      <c r="AN432" s="80">
        <v>7.5857126977210004E-3</v>
      </c>
      <c r="AO432" s="80">
        <v>0.109554980260456</v>
      </c>
      <c r="AP432" s="80">
        <v>3.3426758257759999E-3</v>
      </c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D432" s="2"/>
    </row>
    <row r="433" spans="1:56" s="81" customFormat="1" ht="17.25" customHeight="1" x14ac:dyDescent="0.3">
      <c r="A433" s="79" t="s">
        <v>273</v>
      </c>
      <c r="B433" s="85" t="s">
        <v>101</v>
      </c>
      <c r="C433" s="82">
        <v>25.877617153095901</v>
      </c>
      <c r="D433" s="82">
        <v>0.774850320474334</v>
      </c>
      <c r="E433" s="82">
        <v>0.49414377720943398</v>
      </c>
      <c r="F433" s="82">
        <v>3.3213854606565001E-2</v>
      </c>
      <c r="G433" s="82">
        <v>0.20249904427100601</v>
      </c>
      <c r="H433" s="82">
        <v>26.916242603458251</v>
      </c>
      <c r="I433" s="82">
        <v>0.82089336498441623</v>
      </c>
      <c r="J433" s="82">
        <v>0.49414377720943398</v>
      </c>
      <c r="K433" s="82">
        <v>3.3213854606565001E-2</v>
      </c>
      <c r="L433" s="82">
        <v>0.20249904427100601</v>
      </c>
      <c r="M433" s="27" t="s">
        <v>1</v>
      </c>
      <c r="N433" s="27" t="s">
        <v>1</v>
      </c>
      <c r="O433" s="27" t="s">
        <v>1</v>
      </c>
      <c r="P433" s="27" t="s">
        <v>1</v>
      </c>
      <c r="Q433" s="80">
        <v>25827.930427810199</v>
      </c>
      <c r="R433" s="80">
        <v>682.09082904769195</v>
      </c>
      <c r="S433" s="80">
        <v>281.72352885866502</v>
      </c>
      <c r="T433" s="80">
        <v>16.7321807253965</v>
      </c>
      <c r="U433" s="80">
        <v>158405.35668791499</v>
      </c>
      <c r="V433" s="80">
        <v>8577.9803603104901</v>
      </c>
      <c r="W433" s="80">
        <v>8.5105126583090007E-3</v>
      </c>
      <c r="X433" s="80">
        <v>3.2131206612939999E-3</v>
      </c>
      <c r="Y433" s="80">
        <v>1349.2493137141</v>
      </c>
      <c r="Z433" s="80">
        <v>23.482080995408701</v>
      </c>
      <c r="AA433" s="80">
        <v>4.0497486207660698</v>
      </c>
      <c r="AB433" s="80">
        <v>0.29506967008373602</v>
      </c>
      <c r="AC433" s="80">
        <v>8.7122048396416005E-2</v>
      </c>
      <c r="AD433" s="80">
        <v>1.8136450100152E-2</v>
      </c>
      <c r="AE433" s="27" t="s">
        <v>1</v>
      </c>
      <c r="AF433" s="27" t="s">
        <v>1</v>
      </c>
      <c r="AG433" s="27" t="s">
        <v>1</v>
      </c>
      <c r="AH433" s="27" t="s">
        <v>1</v>
      </c>
      <c r="AI433" s="80">
        <v>192.78457111315299</v>
      </c>
      <c r="AJ433" s="80">
        <v>2.88627146723318</v>
      </c>
      <c r="AK433" s="80">
        <v>28.723571824452701</v>
      </c>
      <c r="AL433" s="80">
        <v>0.37650709737938398</v>
      </c>
      <c r="AM433" s="80">
        <v>0.50019835453804995</v>
      </c>
      <c r="AN433" s="80">
        <v>1.5031349083940999E-2</v>
      </c>
      <c r="AO433" s="80">
        <v>6.9719725637767002E-2</v>
      </c>
      <c r="AP433" s="80">
        <v>4.6823783101590001E-3</v>
      </c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D433" s="2"/>
    </row>
    <row r="434" spans="1:56" s="81" customFormat="1" ht="17.25" customHeight="1" x14ac:dyDescent="0.3">
      <c r="A434" s="79" t="s">
        <v>272</v>
      </c>
      <c r="B434" s="85" t="s">
        <v>101</v>
      </c>
      <c r="C434" s="82">
        <v>7.3308875786277801</v>
      </c>
      <c r="D434" s="82">
        <v>0.47869582866324401</v>
      </c>
      <c r="E434" s="82">
        <v>2.59170989489987</v>
      </c>
      <c r="F434" s="82">
        <v>0.18459966247086601</v>
      </c>
      <c r="G434" s="82">
        <v>0.59422210974554801</v>
      </c>
      <c r="H434" s="82">
        <v>7.6251204814434521</v>
      </c>
      <c r="I434" s="82">
        <v>0.49986418329644799</v>
      </c>
      <c r="J434" s="82">
        <v>2.59170989489987</v>
      </c>
      <c r="K434" s="82">
        <v>0.18459966247086601</v>
      </c>
      <c r="L434" s="82">
        <v>0.59422210974554801</v>
      </c>
      <c r="M434" s="27" t="s">
        <v>1</v>
      </c>
      <c r="N434" s="27" t="s">
        <v>1</v>
      </c>
      <c r="O434" s="27" t="s">
        <v>1</v>
      </c>
      <c r="P434" s="27" t="s">
        <v>1</v>
      </c>
      <c r="Q434" s="80">
        <v>21022.520315173901</v>
      </c>
      <c r="R434" s="80">
        <v>525.92857539428201</v>
      </c>
      <c r="S434" s="80">
        <v>274.577133641084</v>
      </c>
      <c r="T434" s="80">
        <v>16.5057692843776</v>
      </c>
      <c r="U434" s="80">
        <v>161750.38633361299</v>
      </c>
      <c r="V434" s="80">
        <v>8787.0531308810296</v>
      </c>
      <c r="W434" s="80">
        <v>7.4574482066521994E-2</v>
      </c>
      <c r="X434" s="80">
        <v>1.0044576644265E-2</v>
      </c>
      <c r="Y434" s="80">
        <v>307.99496334045898</v>
      </c>
      <c r="Z434" s="80">
        <v>6.4439837068453496</v>
      </c>
      <c r="AA434" s="80">
        <v>5.1629203664892698</v>
      </c>
      <c r="AB434" s="80">
        <v>0.38630380622633897</v>
      </c>
      <c r="AC434" s="80">
        <v>5.1949758342140002E-2</v>
      </c>
      <c r="AD434" s="80">
        <v>1.4759359131747999E-2</v>
      </c>
      <c r="AE434" s="27" t="s">
        <v>1</v>
      </c>
      <c r="AF434" s="27" t="s">
        <v>1</v>
      </c>
      <c r="AG434" s="27" t="s">
        <v>1</v>
      </c>
      <c r="AH434" s="27" t="s">
        <v>1</v>
      </c>
      <c r="AI434" s="80">
        <v>16.968781981961602</v>
      </c>
      <c r="AJ434" s="80">
        <v>0.71483069175040803</v>
      </c>
      <c r="AK434" s="80">
        <v>2.0656525530048002</v>
      </c>
      <c r="AL434" s="80">
        <v>0.101343463511343</v>
      </c>
      <c r="AM434" s="80">
        <v>0.127164495967063</v>
      </c>
      <c r="AN434" s="80">
        <v>8.8231467716160007E-3</v>
      </c>
      <c r="AO434" s="80">
        <v>9.2900720619158994E-2</v>
      </c>
      <c r="AP434" s="80">
        <v>4.0418905910820004E-3</v>
      </c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D434" s="2"/>
    </row>
    <row r="435" spans="1:56" s="81" customFormat="1" ht="17.25" customHeight="1" x14ac:dyDescent="0.3">
      <c r="A435" s="79" t="s">
        <v>271</v>
      </c>
      <c r="B435" s="85" t="s">
        <v>101</v>
      </c>
      <c r="C435" s="82">
        <v>13.4639844478294</v>
      </c>
      <c r="D435" s="82">
        <v>0.76083523628682403</v>
      </c>
      <c r="E435" s="82">
        <v>1.9042069443898</v>
      </c>
      <c r="F435" s="82">
        <v>0.12439057278796301</v>
      </c>
      <c r="G435" s="82">
        <v>0.53356838434036002</v>
      </c>
      <c r="H435" s="82">
        <v>14.004375660361328</v>
      </c>
      <c r="I435" s="82">
        <v>0.79551933799677976</v>
      </c>
      <c r="J435" s="82">
        <v>1.9042069443898</v>
      </c>
      <c r="K435" s="82">
        <v>0.12439057278796301</v>
      </c>
      <c r="L435" s="82">
        <v>0.53356838434036002</v>
      </c>
      <c r="M435" s="27" t="s">
        <v>1</v>
      </c>
      <c r="N435" s="27" t="s">
        <v>1</v>
      </c>
      <c r="O435" s="27" t="s">
        <v>1</v>
      </c>
      <c r="P435" s="27" t="s">
        <v>1</v>
      </c>
      <c r="Q435" s="80">
        <v>20406.435129571499</v>
      </c>
      <c r="R435" s="80">
        <v>486.70089928360699</v>
      </c>
      <c r="S435" s="80">
        <v>280.547625498787</v>
      </c>
      <c r="T435" s="80">
        <v>33.6121769672813</v>
      </c>
      <c r="U435" s="80">
        <v>158676.27535763301</v>
      </c>
      <c r="V435" s="80">
        <v>8265.6651421851002</v>
      </c>
      <c r="W435" s="80">
        <v>1.1683840099712E-2</v>
      </c>
      <c r="X435" s="80">
        <v>4.0641865680140004E-3</v>
      </c>
      <c r="Y435" s="80">
        <v>450.76678859343599</v>
      </c>
      <c r="Z435" s="80">
        <v>7.1036579084469196</v>
      </c>
      <c r="AA435" s="80">
        <v>4.9390022630895496</v>
      </c>
      <c r="AB435" s="80">
        <v>0.417431808814684</v>
      </c>
      <c r="AC435" s="80">
        <v>5.8118334518984002E-2</v>
      </c>
      <c r="AD435" s="80">
        <v>1.6036722957317E-2</v>
      </c>
      <c r="AE435" s="27" t="s">
        <v>1</v>
      </c>
      <c r="AF435" s="27" t="s">
        <v>1</v>
      </c>
      <c r="AG435" s="27" t="s">
        <v>1</v>
      </c>
      <c r="AH435" s="27" t="s">
        <v>1</v>
      </c>
      <c r="AI435" s="80">
        <v>38.638456002331303</v>
      </c>
      <c r="AJ435" s="80">
        <v>0.42138916423594602</v>
      </c>
      <c r="AK435" s="80">
        <v>4.8416816914864</v>
      </c>
      <c r="AL435" s="80">
        <v>5.3541805889387999E-2</v>
      </c>
      <c r="AM435" s="80">
        <v>0.16316055286956699</v>
      </c>
      <c r="AN435" s="80">
        <v>9.5041718596660003E-3</v>
      </c>
      <c r="AO435" s="80">
        <v>8.7304041565560001E-2</v>
      </c>
      <c r="AP435" s="80">
        <v>3.513817583731E-3</v>
      </c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D435" s="2"/>
    </row>
    <row r="436" spans="1:56" s="81" customFormat="1" ht="17.25" customHeight="1" x14ac:dyDescent="0.3">
      <c r="A436" s="79" t="s">
        <v>705</v>
      </c>
      <c r="B436" s="85" t="s">
        <v>101</v>
      </c>
      <c r="C436" s="82">
        <v>23.0214436172602</v>
      </c>
      <c r="D436" s="82">
        <v>0.79039969704950597</v>
      </c>
      <c r="E436" s="82">
        <v>0.74676092643403802</v>
      </c>
      <c r="F436" s="82">
        <v>4.0102925064075999E-2</v>
      </c>
      <c r="G436" s="82">
        <v>0.11103682078938799</v>
      </c>
      <c r="H436" s="82">
        <v>23.945433531150233</v>
      </c>
      <c r="I436" s="82">
        <v>0.83374285839540929</v>
      </c>
      <c r="J436" s="82">
        <v>0.74676092643403802</v>
      </c>
      <c r="K436" s="82">
        <v>4.0102925064075999E-2</v>
      </c>
      <c r="L436" s="82">
        <v>0.11103682078938799</v>
      </c>
      <c r="M436" s="27" t="s">
        <v>1</v>
      </c>
      <c r="N436" s="27" t="s">
        <v>1</v>
      </c>
      <c r="O436" s="27" t="s">
        <v>1</v>
      </c>
      <c r="P436" s="27" t="s">
        <v>1</v>
      </c>
      <c r="Q436" s="80">
        <v>26318.7961484976</v>
      </c>
      <c r="R436" s="80">
        <v>334.21123881783001</v>
      </c>
      <c r="S436" s="80">
        <v>644.87661810042403</v>
      </c>
      <c r="T436" s="80">
        <v>74.448604370889498</v>
      </c>
      <c r="U436" s="80">
        <v>150578.31846508</v>
      </c>
      <c r="V436" s="80">
        <v>4179.6865018770404</v>
      </c>
      <c r="W436" s="80">
        <v>2.6955517250726001E-2</v>
      </c>
      <c r="X436" s="80">
        <v>6.1043539531379998E-3</v>
      </c>
      <c r="Y436" s="80">
        <v>1178.1885630445399</v>
      </c>
      <c r="Z436" s="80">
        <v>17.711850470736898</v>
      </c>
      <c r="AA436" s="80">
        <v>5.1251516429607804</v>
      </c>
      <c r="AB436" s="80">
        <v>0.414777480968612</v>
      </c>
      <c r="AC436" s="80">
        <v>0.13441549272811701</v>
      </c>
      <c r="AD436" s="80">
        <v>2.47433017195E-2</v>
      </c>
      <c r="AE436" s="27" t="s">
        <v>1</v>
      </c>
      <c r="AF436" s="27" t="s">
        <v>1</v>
      </c>
      <c r="AG436" s="27" t="s">
        <v>1</v>
      </c>
      <c r="AH436" s="27" t="s">
        <v>1</v>
      </c>
      <c r="AI436" s="80">
        <v>158.36726933148</v>
      </c>
      <c r="AJ436" s="80">
        <v>1.421265294853</v>
      </c>
      <c r="AK436" s="80">
        <v>23.123032961644501</v>
      </c>
      <c r="AL436" s="80">
        <v>0.193293874185056</v>
      </c>
      <c r="AM436" s="80">
        <v>0.45425880226517701</v>
      </c>
      <c r="AN436" s="80">
        <v>1.6343046176776E-2</v>
      </c>
      <c r="AO436" s="80">
        <v>9.5512638138573996E-2</v>
      </c>
      <c r="AP436" s="80">
        <v>5.5549073467960003E-3</v>
      </c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D436" s="2"/>
    </row>
    <row r="437" spans="1:56" s="81" customFormat="1" ht="17.25" customHeight="1" x14ac:dyDescent="0.3">
      <c r="A437" s="79" t="s">
        <v>706</v>
      </c>
      <c r="B437" s="85" t="s">
        <v>101</v>
      </c>
      <c r="C437" s="82">
        <v>3.1949077188417498</v>
      </c>
      <c r="D437" s="82">
        <v>0.185915736129427</v>
      </c>
      <c r="E437" s="82">
        <v>3.4049727245248298</v>
      </c>
      <c r="F437" s="82">
        <v>0.21046173814856201</v>
      </c>
      <c r="G437" s="82">
        <v>0.61771974202434299</v>
      </c>
      <c r="H437" s="82">
        <v>3.3231387089177109</v>
      </c>
      <c r="I437" s="82">
        <v>0.19433344702228739</v>
      </c>
      <c r="J437" s="82">
        <v>3.4049727245248298</v>
      </c>
      <c r="K437" s="82">
        <v>0.21046173814856201</v>
      </c>
      <c r="L437" s="82">
        <v>0.61771974202434299</v>
      </c>
      <c r="M437" s="27" t="s">
        <v>1</v>
      </c>
      <c r="N437" s="27" t="s">
        <v>1</v>
      </c>
      <c r="O437" s="27" t="s">
        <v>1</v>
      </c>
      <c r="P437" s="27" t="s">
        <v>1</v>
      </c>
      <c r="Q437" s="80">
        <v>1602.33119861103</v>
      </c>
      <c r="R437" s="80">
        <v>34.326086269611103</v>
      </c>
      <c r="S437" s="80">
        <v>519.23714033068302</v>
      </c>
      <c r="T437" s="80">
        <v>24.7614227698608</v>
      </c>
      <c r="U437" s="80">
        <v>293125.966571383</v>
      </c>
      <c r="V437" s="80">
        <v>6768.3762670005399</v>
      </c>
      <c r="W437" s="80">
        <v>5.3674381395100003E-3</v>
      </c>
      <c r="X437" s="80">
        <v>1.69621745487E-3</v>
      </c>
      <c r="Y437" s="80">
        <v>26.921059136978101</v>
      </c>
      <c r="Z437" s="80">
        <v>0.43525206509881997</v>
      </c>
      <c r="AA437" s="80">
        <v>3.0545604567406199</v>
      </c>
      <c r="AB437" s="80">
        <v>0.20654238020559301</v>
      </c>
      <c r="AC437" s="80">
        <v>6.7681736819409999E-3</v>
      </c>
      <c r="AD437" s="80">
        <v>3.4244727764230001E-3</v>
      </c>
      <c r="AE437" s="27" t="s">
        <v>1</v>
      </c>
      <c r="AF437" s="27" t="s">
        <v>1</v>
      </c>
      <c r="AG437" s="27" t="s">
        <v>1</v>
      </c>
      <c r="AH437" s="27" t="s">
        <v>1</v>
      </c>
      <c r="AI437" s="80">
        <v>2.5965427410656701</v>
      </c>
      <c r="AJ437" s="80">
        <v>4.2394492598785999E-2</v>
      </c>
      <c r="AK437" s="80">
        <v>0.43994415877913301</v>
      </c>
      <c r="AL437" s="80">
        <v>7.1884157729670004E-3</v>
      </c>
      <c r="AM437" s="80">
        <v>6.1945239410868998E-2</v>
      </c>
      <c r="AN437" s="80">
        <v>3.5535877415230001E-3</v>
      </c>
      <c r="AO437" s="80">
        <v>5.9580860758142E-2</v>
      </c>
      <c r="AP437" s="80">
        <v>1.6574931465080001E-3</v>
      </c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D437" s="2"/>
    </row>
    <row r="438" spans="1:56" s="81" customFormat="1" ht="17.25" customHeight="1" x14ac:dyDescent="0.3">
      <c r="A438" s="79" t="s">
        <v>707</v>
      </c>
      <c r="B438" s="85" t="s">
        <v>101</v>
      </c>
      <c r="C438" s="82">
        <v>20.897719854362599</v>
      </c>
      <c r="D438" s="82">
        <v>1.49942138148263</v>
      </c>
      <c r="E438" s="82">
        <v>2.8552379859435502</v>
      </c>
      <c r="F438" s="82">
        <v>0.22570887982137</v>
      </c>
      <c r="G438" s="82">
        <v>0.48287970417938902</v>
      </c>
      <c r="H438" s="82">
        <v>21.736471875728171</v>
      </c>
      <c r="I438" s="82">
        <v>1.5646768256458339</v>
      </c>
      <c r="J438" s="82">
        <v>2.8552379859435502</v>
      </c>
      <c r="K438" s="82">
        <v>0.22570887982137</v>
      </c>
      <c r="L438" s="82">
        <v>0.48287970417938902</v>
      </c>
      <c r="M438" s="27" t="s">
        <v>1</v>
      </c>
      <c r="N438" s="27" t="s">
        <v>1</v>
      </c>
      <c r="O438" s="27" t="s">
        <v>1</v>
      </c>
      <c r="P438" s="27" t="s">
        <v>1</v>
      </c>
      <c r="Q438" s="80">
        <v>3761.4011204579201</v>
      </c>
      <c r="R438" s="80">
        <v>67.312368953694403</v>
      </c>
      <c r="S438" s="80">
        <v>3680.8259986418102</v>
      </c>
      <c r="T438" s="80">
        <v>132.76897256012299</v>
      </c>
      <c r="U438" s="80">
        <v>289922.81638945499</v>
      </c>
      <c r="V438" s="80">
        <v>6732.4329002670402</v>
      </c>
      <c r="W438" s="80">
        <v>0.17224928111423701</v>
      </c>
      <c r="X438" s="80">
        <v>1.1194058676322E-2</v>
      </c>
      <c r="Y438" s="80">
        <v>108.522164761076</v>
      </c>
      <c r="Z438" s="80">
        <v>1.86506881434278</v>
      </c>
      <c r="AA438" s="80">
        <v>0.95640290515777604</v>
      </c>
      <c r="AB438" s="80">
        <v>0.102978529829906</v>
      </c>
      <c r="AC438" s="80">
        <v>0.27357561282683401</v>
      </c>
      <c r="AD438" s="80">
        <v>2.5183902359223E-2</v>
      </c>
      <c r="AE438" s="27" t="s">
        <v>1</v>
      </c>
      <c r="AF438" s="27" t="s">
        <v>1</v>
      </c>
      <c r="AG438" s="27" t="s">
        <v>1</v>
      </c>
      <c r="AH438" s="27" t="s">
        <v>1</v>
      </c>
      <c r="AI438" s="80">
        <v>12.606910594353399</v>
      </c>
      <c r="AJ438" s="80">
        <v>0.147664571993389</v>
      </c>
      <c r="AK438" s="80">
        <v>1.8656246742454199</v>
      </c>
      <c r="AL438" s="80">
        <v>1.9374775756106001E-2</v>
      </c>
      <c r="AM438" s="80">
        <v>4.0539605975145998E-2</v>
      </c>
      <c r="AN438" s="80">
        <v>2.9063111427019999E-3</v>
      </c>
      <c r="AO438" s="80">
        <v>3.2563017387559998E-2</v>
      </c>
      <c r="AP438" s="80">
        <v>1.6413242372000001E-3</v>
      </c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D438" s="2"/>
    </row>
    <row r="439" spans="1:56" s="81" customFormat="1" ht="17.25" customHeight="1" x14ac:dyDescent="0.3">
      <c r="A439" s="79" t="s">
        <v>708</v>
      </c>
      <c r="B439" s="85" t="s">
        <v>289</v>
      </c>
      <c r="C439" s="82">
        <v>4.3903629774939001E-2</v>
      </c>
      <c r="D439" s="82">
        <v>1.2419367813288E-2</v>
      </c>
      <c r="E439" s="82">
        <v>3.54512219359379</v>
      </c>
      <c r="F439" s="82">
        <v>0.11496340770819501</v>
      </c>
      <c r="G439" s="82">
        <v>-0.39694240083750798</v>
      </c>
      <c r="H439" s="82">
        <v>4.5665748248899136E-2</v>
      </c>
      <c r="I439" s="82">
        <v>1.2920540483068883E-2</v>
      </c>
      <c r="J439" s="82">
        <v>3.54512219359379</v>
      </c>
      <c r="K439" s="82">
        <v>0.11496340770819501</v>
      </c>
      <c r="L439" s="82">
        <v>-0.39694240083750798</v>
      </c>
      <c r="M439" s="27" t="s">
        <v>1</v>
      </c>
      <c r="N439" s="27" t="s">
        <v>1</v>
      </c>
      <c r="O439" s="27" t="s">
        <v>1</v>
      </c>
      <c r="P439" s="27" t="s">
        <v>1</v>
      </c>
      <c r="Q439" s="80">
        <v>9428.0383731331804</v>
      </c>
      <c r="R439" s="80">
        <v>123.508256326455</v>
      </c>
      <c r="S439" s="80">
        <v>7373.5765826568504</v>
      </c>
      <c r="T439" s="80">
        <v>510.18715401069397</v>
      </c>
      <c r="U439" s="80">
        <v>290203.03950004</v>
      </c>
      <c r="V439" s="80">
        <v>6726.5587860879596</v>
      </c>
      <c r="W439" s="80">
        <v>2.1057667678277998E-2</v>
      </c>
      <c r="X439" s="80">
        <v>3.3425920152769998E-3</v>
      </c>
      <c r="Y439" s="80">
        <v>133.51952761813499</v>
      </c>
      <c r="Z439" s="80">
        <v>2.1813662607773798</v>
      </c>
      <c r="AA439" s="80">
        <v>831.81052238964901</v>
      </c>
      <c r="AB439" s="80">
        <v>400.47638056601699</v>
      </c>
      <c r="AC439" s="80">
        <v>0.49356404449767499</v>
      </c>
      <c r="AD439" s="80">
        <v>8.0734072363975007E-2</v>
      </c>
      <c r="AE439" s="27" t="s">
        <v>1</v>
      </c>
      <c r="AF439" s="27" t="s">
        <v>1</v>
      </c>
      <c r="AG439" s="27" t="s">
        <v>1</v>
      </c>
      <c r="AH439" s="27" t="s">
        <v>1</v>
      </c>
      <c r="AI439" s="80">
        <v>13.4774405115728</v>
      </c>
      <c r="AJ439" s="80">
        <v>0.405345738278581</v>
      </c>
      <c r="AK439" s="80">
        <v>2.17041285452345</v>
      </c>
      <c r="AL439" s="80">
        <v>0.101108689129512</v>
      </c>
      <c r="AM439" s="80">
        <v>23.986167822418199</v>
      </c>
      <c r="AN439" s="80">
        <v>11.3274942533619</v>
      </c>
      <c r="AO439" s="80">
        <v>23.255624499123499</v>
      </c>
      <c r="AP439" s="80">
        <v>11.097676280565899</v>
      </c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D439" s="2"/>
    </row>
    <row r="440" spans="1:56" s="81" customFormat="1" ht="17.25" customHeight="1" x14ac:dyDescent="0.3">
      <c r="A440" s="79" t="s">
        <v>709</v>
      </c>
      <c r="B440" s="85" t="s">
        <v>101</v>
      </c>
      <c r="C440" s="82">
        <v>4.0399604129698901</v>
      </c>
      <c r="D440" s="82">
        <v>0.28013174054679402</v>
      </c>
      <c r="E440" s="82">
        <v>3.50934001955879</v>
      </c>
      <c r="F440" s="82">
        <v>0.25916612632793701</v>
      </c>
      <c r="G440" s="82">
        <v>0.48501737808166201</v>
      </c>
      <c r="H440" s="82">
        <v>4.2021084839666401</v>
      </c>
      <c r="I440" s="82">
        <v>0.29239012932608999</v>
      </c>
      <c r="J440" s="82">
        <v>3.50934001955879</v>
      </c>
      <c r="K440" s="82">
        <v>0.25916612632793701</v>
      </c>
      <c r="L440" s="82">
        <v>0.48501737808166201</v>
      </c>
      <c r="M440" s="27" t="s">
        <v>1</v>
      </c>
      <c r="N440" s="27" t="s">
        <v>1</v>
      </c>
      <c r="O440" s="27" t="s">
        <v>1</v>
      </c>
      <c r="P440" s="27" t="s">
        <v>1</v>
      </c>
      <c r="Q440" s="80">
        <v>7832.1477390237997</v>
      </c>
      <c r="R440" s="80">
        <v>107.74555142069001</v>
      </c>
      <c r="S440" s="80">
        <v>2247.6024972389901</v>
      </c>
      <c r="T440" s="80">
        <v>126.76229453456401</v>
      </c>
      <c r="U440" s="80">
        <v>288762.18259786698</v>
      </c>
      <c r="V440" s="80">
        <v>6741.3691922484304</v>
      </c>
      <c r="W440" s="80">
        <v>9.3041326552800001E-3</v>
      </c>
      <c r="X440" s="80">
        <v>2.5980953468080002E-3</v>
      </c>
      <c r="Y440" s="80">
        <v>54.118573367477602</v>
      </c>
      <c r="Z440" s="80">
        <v>0.80988767640936699</v>
      </c>
      <c r="AA440" s="80">
        <v>2.5774946005231301</v>
      </c>
      <c r="AB440" s="80">
        <v>0.24851307817476101</v>
      </c>
      <c r="AC440" s="80">
        <v>0.27283372204339901</v>
      </c>
      <c r="AD440" s="80">
        <v>2.5561185249145999E-2</v>
      </c>
      <c r="AE440" s="27" t="s">
        <v>1</v>
      </c>
      <c r="AF440" s="27" t="s">
        <v>1</v>
      </c>
      <c r="AG440" s="27" t="s">
        <v>1</v>
      </c>
      <c r="AH440" s="27" t="s">
        <v>1</v>
      </c>
      <c r="AI440" s="80">
        <v>3.5489973461247399</v>
      </c>
      <c r="AJ440" s="80">
        <v>7.3184925057307004E-2</v>
      </c>
      <c r="AK440" s="80">
        <v>0.52318141402193696</v>
      </c>
      <c r="AL440" s="80">
        <v>1.0519699931555E-2</v>
      </c>
      <c r="AM440" s="80">
        <v>5.8508639624988E-2</v>
      </c>
      <c r="AN440" s="80">
        <v>3.9992659211490001E-3</v>
      </c>
      <c r="AO440" s="80">
        <v>5.7883176285317001E-2</v>
      </c>
      <c r="AP440" s="80">
        <v>2.3365254668090002E-3</v>
      </c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D440" s="2"/>
    </row>
    <row r="441" spans="1:56" s="81" customFormat="1" ht="17.25" customHeight="1" x14ac:dyDescent="0.3">
      <c r="A441" s="79" t="s">
        <v>710</v>
      </c>
      <c r="B441" s="85" t="s">
        <v>289</v>
      </c>
      <c r="C441" s="82">
        <v>5.3131893434888999E-2</v>
      </c>
      <c r="D441" s="82">
        <v>2.5035354474866999E-2</v>
      </c>
      <c r="E441" s="82">
        <v>3.5455124748095601</v>
      </c>
      <c r="F441" s="82">
        <v>0.10794063843691599</v>
      </c>
      <c r="G441" s="82">
        <v>-0.57644408716544904</v>
      </c>
      <c r="H441" s="82">
        <v>5.5264398001323316E-2</v>
      </c>
      <c r="I441" s="82">
        <v>2.6042142588105222E-2</v>
      </c>
      <c r="J441" s="82">
        <v>3.5455124748095601</v>
      </c>
      <c r="K441" s="82">
        <v>0.10794063843691599</v>
      </c>
      <c r="L441" s="82">
        <v>-0.57644408716544904</v>
      </c>
      <c r="M441" s="27" t="s">
        <v>1</v>
      </c>
      <c r="N441" s="27" t="s">
        <v>1</v>
      </c>
      <c r="O441" s="27" t="s">
        <v>1</v>
      </c>
      <c r="P441" s="27" t="s">
        <v>1</v>
      </c>
      <c r="Q441" s="80">
        <v>5681.9512728112004</v>
      </c>
      <c r="R441" s="80">
        <v>80.388532907422899</v>
      </c>
      <c r="S441" s="80">
        <v>1365.09862997342</v>
      </c>
      <c r="T441" s="80">
        <v>105.25222408561601</v>
      </c>
      <c r="U441" s="80">
        <v>288353.52282271697</v>
      </c>
      <c r="V441" s="80">
        <v>6691.3990272996798</v>
      </c>
      <c r="W441" s="80">
        <v>9.7807221417120001E-3</v>
      </c>
      <c r="X441" s="80">
        <v>2.3052336306289998E-3</v>
      </c>
      <c r="Y441" s="80">
        <v>73.300277481532206</v>
      </c>
      <c r="Z441" s="80">
        <v>1.60125422460904</v>
      </c>
      <c r="AA441" s="80">
        <v>308.97280760172902</v>
      </c>
      <c r="AB441" s="80">
        <v>74.717101303452196</v>
      </c>
      <c r="AC441" s="80">
        <v>9.0849202960023995E-2</v>
      </c>
      <c r="AD441" s="80">
        <v>1.2693980609501001E-2</v>
      </c>
      <c r="AE441" s="27" t="s">
        <v>1</v>
      </c>
      <c r="AF441" s="27" t="s">
        <v>1</v>
      </c>
      <c r="AG441" s="27" t="s">
        <v>1</v>
      </c>
      <c r="AH441" s="27" t="s">
        <v>1</v>
      </c>
      <c r="AI441" s="80">
        <v>6.5810345063890798</v>
      </c>
      <c r="AJ441" s="80">
        <v>0.15040856356639901</v>
      </c>
      <c r="AK441" s="80">
        <v>1.05059186818297</v>
      </c>
      <c r="AL441" s="80">
        <v>3.6133120569859997E-2</v>
      </c>
      <c r="AM441" s="80">
        <v>8.9489308178451807</v>
      </c>
      <c r="AN441" s="80">
        <v>2.1591656436101299</v>
      </c>
      <c r="AO441" s="80">
        <v>8.9372560661735907</v>
      </c>
      <c r="AP441" s="80">
        <v>2.16654484619621</v>
      </c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D441" s="2"/>
    </row>
    <row r="442" spans="1:56" s="81" customFormat="1" ht="17.25" customHeight="1" x14ac:dyDescent="0.3">
      <c r="A442" s="79" t="s">
        <v>711</v>
      </c>
      <c r="B442" s="85" t="s">
        <v>101</v>
      </c>
      <c r="C442" s="82">
        <v>16.694187661387801</v>
      </c>
      <c r="D442" s="82">
        <v>0.85221017790620401</v>
      </c>
      <c r="E442" s="82">
        <v>2.99417717126786</v>
      </c>
      <c r="F442" s="82">
        <v>0.168257010429846</v>
      </c>
      <c r="G442" s="82">
        <v>0.61014784813642198</v>
      </c>
      <c r="H442" s="82">
        <v>17.36422648589248</v>
      </c>
      <c r="I442" s="82">
        <v>0.89210338831974234</v>
      </c>
      <c r="J442" s="82">
        <v>2.99417717126786</v>
      </c>
      <c r="K442" s="82">
        <v>0.168257010429846</v>
      </c>
      <c r="L442" s="82">
        <v>0.61014784813642198</v>
      </c>
      <c r="M442" s="27" t="s">
        <v>1</v>
      </c>
      <c r="N442" s="27" t="s">
        <v>1</v>
      </c>
      <c r="O442" s="27" t="s">
        <v>1</v>
      </c>
      <c r="P442" s="27" t="s">
        <v>1</v>
      </c>
      <c r="Q442" s="80">
        <v>5787.0012556897</v>
      </c>
      <c r="R442" s="80">
        <v>141.93986678045701</v>
      </c>
      <c r="S442" s="80">
        <v>609.55865875451502</v>
      </c>
      <c r="T442" s="80">
        <v>40.295019331715999</v>
      </c>
      <c r="U442" s="80">
        <v>284786.26167342498</v>
      </c>
      <c r="V442" s="80">
        <v>14752.876738921301</v>
      </c>
      <c r="W442" s="80">
        <v>0.13741876457327601</v>
      </c>
      <c r="X442" s="80">
        <v>1.0006234024926E-2</v>
      </c>
      <c r="Y442" s="80">
        <v>171.61890283237</v>
      </c>
      <c r="Z442" s="80">
        <v>3.0245394729213002</v>
      </c>
      <c r="AA442" s="80">
        <v>2.9001822311685999</v>
      </c>
      <c r="AB442" s="80">
        <v>0.200983371135217</v>
      </c>
      <c r="AC442" s="80">
        <v>0.12432709814870201</v>
      </c>
      <c r="AD442" s="80">
        <v>1.4955396708268001E-2</v>
      </c>
      <c r="AE442" s="27" t="s">
        <v>1</v>
      </c>
      <c r="AF442" s="27" t="s">
        <v>1</v>
      </c>
      <c r="AG442" s="27" t="s">
        <v>1</v>
      </c>
      <c r="AH442" s="27" t="s">
        <v>1</v>
      </c>
      <c r="AI442" s="80">
        <v>19.585060123727999</v>
      </c>
      <c r="AJ442" s="80">
        <v>0.20222543454046099</v>
      </c>
      <c r="AK442" s="80">
        <v>2.95318608422218</v>
      </c>
      <c r="AL442" s="80">
        <v>3.2972410184274999E-2</v>
      </c>
      <c r="AM442" s="80">
        <v>8.0260107220474997E-2</v>
      </c>
      <c r="AN442" s="80">
        <v>5.4606835951289999E-3</v>
      </c>
      <c r="AO442" s="80">
        <v>6.7532992233799993E-2</v>
      </c>
      <c r="AP442" s="80">
        <v>2.7505514518849999E-3</v>
      </c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D442" s="2"/>
    </row>
    <row r="443" spans="1:56" s="81" customFormat="1" ht="17.25" customHeight="1" x14ac:dyDescent="0.3">
      <c r="A443" s="79" t="s">
        <v>712</v>
      </c>
      <c r="B443" s="85" t="s">
        <v>101</v>
      </c>
      <c r="C443" s="82">
        <v>11.104875881959201</v>
      </c>
      <c r="D443" s="82">
        <v>1.0281414577513299</v>
      </c>
      <c r="E443" s="82">
        <v>3.4425210860627602</v>
      </c>
      <c r="F443" s="82">
        <v>0.33438572422697599</v>
      </c>
      <c r="G443" s="82">
        <v>0.712856304307112</v>
      </c>
      <c r="H443" s="82">
        <v>11.5505817847045</v>
      </c>
      <c r="I443" s="82">
        <v>1.0714981369112373</v>
      </c>
      <c r="J443" s="82">
        <v>3.4425210860627602</v>
      </c>
      <c r="K443" s="82">
        <v>0.33438572422697599</v>
      </c>
      <c r="L443" s="82">
        <v>0.712856304307112</v>
      </c>
      <c r="M443" s="27" t="s">
        <v>1</v>
      </c>
      <c r="N443" s="27" t="s">
        <v>1</v>
      </c>
      <c r="O443" s="27" t="s">
        <v>1</v>
      </c>
      <c r="P443" s="27" t="s">
        <v>1</v>
      </c>
      <c r="Q443" s="80">
        <v>3812.68194035652</v>
      </c>
      <c r="R443" s="80">
        <v>95.645773310475704</v>
      </c>
      <c r="S443" s="80">
        <v>1282.1170121269599</v>
      </c>
      <c r="T443" s="80">
        <v>61.884848015857102</v>
      </c>
      <c r="U443" s="80">
        <v>287717.49630095903</v>
      </c>
      <c r="V443" s="80">
        <v>14846.7305063612</v>
      </c>
      <c r="W443" s="80">
        <v>2.8533478925013001E-2</v>
      </c>
      <c r="X443" s="80">
        <v>3.9999784325050001E-3</v>
      </c>
      <c r="Y443" s="80">
        <v>33.778948120649801</v>
      </c>
      <c r="Z443" s="80">
        <v>0.78567332156430503</v>
      </c>
      <c r="AA443" s="80">
        <v>1.47805823549872</v>
      </c>
      <c r="AB443" s="80">
        <v>0.14473414935118001</v>
      </c>
      <c r="AC443" s="80">
        <v>3.5409006417456E-2</v>
      </c>
      <c r="AD443" s="80">
        <v>7.8990643822479997E-3</v>
      </c>
      <c r="AE443" s="27" t="s">
        <v>1</v>
      </c>
      <c r="AF443" s="27" t="s">
        <v>1</v>
      </c>
      <c r="AG443" s="27" t="s">
        <v>1</v>
      </c>
      <c r="AH443" s="27" t="s">
        <v>1</v>
      </c>
      <c r="AI443" s="80">
        <v>4.0404481709380002</v>
      </c>
      <c r="AJ443" s="80">
        <v>9.3195340833128998E-2</v>
      </c>
      <c r="AK443" s="80">
        <v>0.71495434419906601</v>
      </c>
      <c r="AL443" s="80">
        <v>2.1928827461339999E-2</v>
      </c>
      <c r="AM443" s="80">
        <v>2.8759352524919998E-2</v>
      </c>
      <c r="AN443" s="80">
        <v>2.6841779168389999E-3</v>
      </c>
      <c r="AO443" s="80">
        <v>2.8012363242682001E-2</v>
      </c>
      <c r="AP443" s="80">
        <v>2.0093572407399998E-3</v>
      </c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D443" s="2"/>
    </row>
    <row r="444" spans="1:56" s="81" customFormat="1" ht="17.25" customHeight="1" x14ac:dyDescent="0.3">
      <c r="A444" s="79" t="s">
        <v>713</v>
      </c>
      <c r="B444" s="85" t="s">
        <v>101</v>
      </c>
      <c r="C444" s="82">
        <v>6.4756763238261401</v>
      </c>
      <c r="D444" s="82">
        <v>0.42515843521972602</v>
      </c>
      <c r="E444" s="82">
        <v>3.1344936940349601</v>
      </c>
      <c r="F444" s="82">
        <v>0.22389602662687699</v>
      </c>
      <c r="G444" s="82">
        <v>0.393773108998698</v>
      </c>
      <c r="H444" s="82">
        <v>6.7355844211769842</v>
      </c>
      <c r="I444" s="82">
        <v>0.44394056207249338</v>
      </c>
      <c r="J444" s="82">
        <v>3.1344936940349601</v>
      </c>
      <c r="K444" s="82">
        <v>0.22389602662687699</v>
      </c>
      <c r="L444" s="82">
        <v>0.393773108998698</v>
      </c>
      <c r="M444" s="27" t="s">
        <v>1</v>
      </c>
      <c r="N444" s="27" t="s">
        <v>1</v>
      </c>
      <c r="O444" s="27" t="s">
        <v>1</v>
      </c>
      <c r="P444" s="27" t="s">
        <v>1</v>
      </c>
      <c r="Q444" s="80">
        <v>1996.4643348402999</v>
      </c>
      <c r="R444" s="80">
        <v>62.7465342139906</v>
      </c>
      <c r="S444" s="80">
        <v>320.18849471405599</v>
      </c>
      <c r="T444" s="80">
        <v>19.1880487393408</v>
      </c>
      <c r="U444" s="80">
        <v>292493.56239344901</v>
      </c>
      <c r="V444" s="80">
        <v>15224.8355300863</v>
      </c>
      <c r="W444" s="80">
        <v>0.210058872575592</v>
      </c>
      <c r="X444" s="80">
        <v>1.0071408486062E-2</v>
      </c>
      <c r="Y444" s="80">
        <v>34.061985538719902</v>
      </c>
      <c r="Z444" s="80">
        <v>0.78475517551428098</v>
      </c>
      <c r="AA444" s="80">
        <v>2.2607599087217101</v>
      </c>
      <c r="AB444" s="80">
        <v>0.13746910670655599</v>
      </c>
      <c r="AC444" s="80">
        <v>8.9579175739499001E-2</v>
      </c>
      <c r="AD444" s="80">
        <v>1.1582125298901E-2</v>
      </c>
      <c r="AE444" s="27" t="s">
        <v>1</v>
      </c>
      <c r="AF444" s="27" t="s">
        <v>1</v>
      </c>
      <c r="AG444" s="27" t="s">
        <v>1</v>
      </c>
      <c r="AH444" s="27" t="s">
        <v>1</v>
      </c>
      <c r="AI444" s="80">
        <v>3.4738782809438198</v>
      </c>
      <c r="AJ444" s="80">
        <v>8.4204093877986996E-2</v>
      </c>
      <c r="AK444" s="80">
        <v>0.58575077010541798</v>
      </c>
      <c r="AL444" s="80">
        <v>1.282404759537E-2</v>
      </c>
      <c r="AM444" s="80">
        <v>4.0899508448894999E-2</v>
      </c>
      <c r="AN444" s="80">
        <v>2.6713854092030001E-3</v>
      </c>
      <c r="AO444" s="80">
        <v>3.6081007438154997E-2</v>
      </c>
      <c r="AP444" s="80">
        <v>1.4981489189489999E-3</v>
      </c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D444" s="2"/>
    </row>
    <row r="445" spans="1:56" s="81" customFormat="1" ht="17.25" customHeight="1" x14ac:dyDescent="0.3">
      <c r="A445" s="79" t="s">
        <v>714</v>
      </c>
      <c r="B445" s="85" t="s">
        <v>101</v>
      </c>
      <c r="C445" s="82">
        <v>3.2932667648434601</v>
      </c>
      <c r="D445" s="82">
        <v>0.17833174366136301</v>
      </c>
      <c r="E445" s="82">
        <v>3.40006312312194</v>
      </c>
      <c r="F445" s="82">
        <v>0.188691079723776</v>
      </c>
      <c r="G445" s="82">
        <v>0.50080761113673</v>
      </c>
      <c r="H445" s="82">
        <v>3.4254454989426191</v>
      </c>
      <c r="I445" s="82">
        <v>0.1865476046472441</v>
      </c>
      <c r="J445" s="82">
        <v>3.40006312312194</v>
      </c>
      <c r="K445" s="82">
        <v>0.188691079723776</v>
      </c>
      <c r="L445" s="82">
        <v>0.50080761113673</v>
      </c>
      <c r="M445" s="27" t="s">
        <v>1</v>
      </c>
      <c r="N445" s="27" t="s">
        <v>1</v>
      </c>
      <c r="O445" s="27" t="s">
        <v>1</v>
      </c>
      <c r="P445" s="27" t="s">
        <v>1</v>
      </c>
      <c r="Q445" s="80">
        <v>1425.52172123485</v>
      </c>
      <c r="R445" s="80">
        <v>39.871842249545203</v>
      </c>
      <c r="S445" s="80">
        <v>1141.2396628095601</v>
      </c>
      <c r="T445" s="80">
        <v>105.64849360871899</v>
      </c>
      <c r="U445" s="80">
        <v>289997.35626599699</v>
      </c>
      <c r="V445" s="80">
        <v>15018.493196118399</v>
      </c>
      <c r="W445" s="80">
        <v>6.9107017699669999E-3</v>
      </c>
      <c r="X445" s="80">
        <v>1.741035034754E-3</v>
      </c>
      <c r="Y445" s="80">
        <v>24.4861807770104</v>
      </c>
      <c r="Z445" s="80">
        <v>0.43212050933295698</v>
      </c>
      <c r="AA445" s="80">
        <v>3.0716892177198099</v>
      </c>
      <c r="AB445" s="80">
        <v>0.209132612080737</v>
      </c>
      <c r="AC445" s="80">
        <v>3.9832070425778E-2</v>
      </c>
      <c r="AD445" s="80">
        <v>7.4253332358000003E-3</v>
      </c>
      <c r="AE445" s="27" t="s">
        <v>1</v>
      </c>
      <c r="AF445" s="27" t="s">
        <v>1</v>
      </c>
      <c r="AG445" s="27" t="s">
        <v>1</v>
      </c>
      <c r="AH445" s="27" t="s">
        <v>1</v>
      </c>
      <c r="AI445" s="80">
        <v>2.6310517542132899</v>
      </c>
      <c r="AJ445" s="80">
        <v>4.1768412821330002E-2</v>
      </c>
      <c r="AK445" s="80">
        <v>0.45057786558956398</v>
      </c>
      <c r="AL445" s="80">
        <v>5.705599595659E-3</v>
      </c>
      <c r="AM445" s="80">
        <v>6.2403465562578003E-2</v>
      </c>
      <c r="AN445" s="80">
        <v>4.7106122998880002E-3</v>
      </c>
      <c r="AO445" s="80">
        <v>5.9492283957193998E-2</v>
      </c>
      <c r="AP445" s="80">
        <v>3.5914469363999999E-3</v>
      </c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D445" s="2"/>
    </row>
    <row r="446" spans="1:56" s="81" customFormat="1" ht="17.25" customHeight="1" x14ac:dyDescent="0.3">
      <c r="A446" s="79" t="s">
        <v>715</v>
      </c>
      <c r="B446" s="85" t="s">
        <v>101</v>
      </c>
      <c r="C446" s="82">
        <v>1.0491795975532701</v>
      </c>
      <c r="D446" s="82">
        <v>8.0669763329134003E-2</v>
      </c>
      <c r="E446" s="82">
        <v>3.5988324959587601</v>
      </c>
      <c r="F446" s="82">
        <v>0.27894511101298203</v>
      </c>
      <c r="G446" s="82">
        <v>0.29294457429502102</v>
      </c>
      <c r="H446" s="82">
        <v>1.0912895269788774</v>
      </c>
      <c r="I446" s="82">
        <v>8.4145326359297043E-2</v>
      </c>
      <c r="J446" s="82">
        <v>3.5988324959587601</v>
      </c>
      <c r="K446" s="82">
        <v>0.27894511101298203</v>
      </c>
      <c r="L446" s="82">
        <v>0.29294457429502102</v>
      </c>
      <c r="M446" s="27" t="s">
        <v>1</v>
      </c>
      <c r="N446" s="27" t="s">
        <v>1</v>
      </c>
      <c r="O446" s="27" t="s">
        <v>1</v>
      </c>
      <c r="P446" s="27" t="s">
        <v>1</v>
      </c>
      <c r="Q446" s="80">
        <v>1859.0232230106101</v>
      </c>
      <c r="R446" s="80">
        <v>62.0261547794167</v>
      </c>
      <c r="S446" s="80">
        <v>424.12785751290301</v>
      </c>
      <c r="T446" s="80">
        <v>23.7997032935336</v>
      </c>
      <c r="U446" s="80">
        <v>292563.05104154698</v>
      </c>
      <c r="V446" s="80">
        <v>15281.910350969199</v>
      </c>
      <c r="W446" s="80">
        <v>5.9558000466139998E-3</v>
      </c>
      <c r="X446" s="80">
        <v>2.1252546636650002E-3</v>
      </c>
      <c r="Y446" s="80">
        <v>12.846816471739199</v>
      </c>
      <c r="Z446" s="80">
        <v>0.292543338532535</v>
      </c>
      <c r="AA446" s="80">
        <v>3.0990872544568102</v>
      </c>
      <c r="AB446" s="80">
        <v>0.251312780054469</v>
      </c>
      <c r="AC446" s="80">
        <v>4.4569111983651002E-2</v>
      </c>
      <c r="AD446" s="80">
        <v>1.0323537149947999E-2</v>
      </c>
      <c r="AE446" s="27" t="s">
        <v>1</v>
      </c>
      <c r="AF446" s="27" t="s">
        <v>1</v>
      </c>
      <c r="AG446" s="27" t="s">
        <v>1</v>
      </c>
      <c r="AH446" s="27" t="s">
        <v>1</v>
      </c>
      <c r="AI446" s="80">
        <v>0.81891691604476102</v>
      </c>
      <c r="AJ446" s="80">
        <v>2.8852907032226999E-2</v>
      </c>
      <c r="AK446" s="80">
        <v>0.125708489372445</v>
      </c>
      <c r="AL446" s="80">
        <v>4.7693220149030002E-3</v>
      </c>
      <c r="AM446" s="80">
        <v>5.4917278611502002E-2</v>
      </c>
      <c r="AN446" s="80">
        <v>4.6719669374900002E-3</v>
      </c>
      <c r="AO446" s="80">
        <v>5.5298817538790998E-2</v>
      </c>
      <c r="AP446" s="80">
        <v>3.3653960145820002E-3</v>
      </c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D446" s="2"/>
    </row>
    <row r="447" spans="1:56" s="81" customFormat="1" ht="17.25" customHeight="1" x14ac:dyDescent="0.3">
      <c r="A447" s="79" t="s">
        <v>716</v>
      </c>
      <c r="B447" s="85" t="s">
        <v>101</v>
      </c>
      <c r="C447" s="82">
        <v>4.6621365755161799</v>
      </c>
      <c r="D447" s="82">
        <v>0.340184764109981</v>
      </c>
      <c r="E447" s="82">
        <v>3.2681726510786602</v>
      </c>
      <c r="F447" s="82">
        <v>0.25742738595826298</v>
      </c>
      <c r="G447" s="82">
        <v>0.29904648904954101</v>
      </c>
      <c r="H447" s="82">
        <v>4.849256342832815</v>
      </c>
      <c r="I447" s="82">
        <v>0.35495171966840156</v>
      </c>
      <c r="J447" s="82">
        <v>3.2681726510786602</v>
      </c>
      <c r="K447" s="82">
        <v>0.25742738595826298</v>
      </c>
      <c r="L447" s="82">
        <v>0.29904648904954101</v>
      </c>
      <c r="M447" s="27" t="s">
        <v>1</v>
      </c>
      <c r="N447" s="27" t="s">
        <v>1</v>
      </c>
      <c r="O447" s="27" t="s">
        <v>1</v>
      </c>
      <c r="P447" s="27" t="s">
        <v>1</v>
      </c>
      <c r="Q447" s="80">
        <v>2060.3468816477798</v>
      </c>
      <c r="R447" s="80">
        <v>56.595223552105203</v>
      </c>
      <c r="S447" s="80">
        <v>335.71418947249902</v>
      </c>
      <c r="T447" s="80">
        <v>19.247244404609098</v>
      </c>
      <c r="U447" s="80">
        <v>290190.06570851698</v>
      </c>
      <c r="V447" s="80">
        <v>15039.114785964501</v>
      </c>
      <c r="W447" s="80">
        <v>5.1350989636980001E-3</v>
      </c>
      <c r="X447" s="80">
        <v>1.602944979442E-3</v>
      </c>
      <c r="Y447" s="80">
        <v>31.1271331952452</v>
      </c>
      <c r="Z447" s="80">
        <v>0.62636477409081903</v>
      </c>
      <c r="AA447" s="80">
        <v>2.12325894765956</v>
      </c>
      <c r="AB447" s="80">
        <v>0.13205413847779601</v>
      </c>
      <c r="AC447" s="80">
        <v>1.4336870484930001E-3</v>
      </c>
      <c r="AD447" s="80">
        <v>1.5019036552090001E-3</v>
      </c>
      <c r="AE447" s="27" t="s">
        <v>1</v>
      </c>
      <c r="AF447" s="27" t="s">
        <v>1</v>
      </c>
      <c r="AG447" s="27" t="s">
        <v>1</v>
      </c>
      <c r="AH447" s="27" t="s">
        <v>1</v>
      </c>
      <c r="AI447" s="80">
        <v>2.4644373975863201</v>
      </c>
      <c r="AJ447" s="80">
        <v>5.7227252594999001E-2</v>
      </c>
      <c r="AK447" s="80">
        <v>0.36555697035085699</v>
      </c>
      <c r="AL447" s="80">
        <v>8.1666789947510005E-3</v>
      </c>
      <c r="AM447" s="80">
        <v>3.5406076021022997E-2</v>
      </c>
      <c r="AN447" s="80">
        <v>2.5430370335399999E-3</v>
      </c>
      <c r="AO447" s="80">
        <v>3.2586259946166998E-2</v>
      </c>
      <c r="AP447" s="80">
        <v>1.3812364391699999E-3</v>
      </c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D447" s="2"/>
    </row>
    <row r="448" spans="1:56" s="81" customFormat="1" ht="17.25" customHeight="1" x14ac:dyDescent="0.3">
      <c r="A448" s="79" t="s">
        <v>717</v>
      </c>
      <c r="B448" s="85" t="s">
        <v>101</v>
      </c>
      <c r="C448" s="82">
        <v>14.586537149114999</v>
      </c>
      <c r="D448" s="82">
        <v>0.81898313024816605</v>
      </c>
      <c r="E448" s="82">
        <v>2.9713782826585602</v>
      </c>
      <c r="F448" s="82">
        <v>0.18414591660023699</v>
      </c>
      <c r="G448" s="82">
        <v>0.68876332132943696</v>
      </c>
      <c r="H448" s="82">
        <v>15.171983197957028</v>
      </c>
      <c r="I448" s="82">
        <v>0.85637567603405518</v>
      </c>
      <c r="J448" s="82">
        <v>2.9713782826585602</v>
      </c>
      <c r="K448" s="82">
        <v>0.18414591660023699</v>
      </c>
      <c r="L448" s="82">
        <v>0.68876332132943696</v>
      </c>
      <c r="M448" s="27" t="s">
        <v>1</v>
      </c>
      <c r="N448" s="27" t="s">
        <v>1</v>
      </c>
      <c r="O448" s="27" t="s">
        <v>1</v>
      </c>
      <c r="P448" s="27" t="s">
        <v>1</v>
      </c>
      <c r="Q448" s="80">
        <v>1727.02684654992</v>
      </c>
      <c r="R448" s="80">
        <v>54.5743545550514</v>
      </c>
      <c r="S448" s="80">
        <v>223.72036450961201</v>
      </c>
      <c r="T448" s="80">
        <v>12.228352756021</v>
      </c>
      <c r="U448" s="80">
        <v>288857.92685596697</v>
      </c>
      <c r="V448" s="80">
        <v>15056.805753865399</v>
      </c>
      <c r="W448" s="80">
        <v>6.4090025916699999E-3</v>
      </c>
      <c r="X448" s="80">
        <v>1.794190085973E-3</v>
      </c>
      <c r="Y448" s="80">
        <v>94.7388225194764</v>
      </c>
      <c r="Z448" s="80">
        <v>2.6210298533438601</v>
      </c>
      <c r="AA448" s="80">
        <v>3.3446989483753802</v>
      </c>
      <c r="AB448" s="80">
        <v>0.23070295650287101</v>
      </c>
      <c r="AC448" s="80">
        <v>4.9942174912850001E-3</v>
      </c>
      <c r="AD448" s="80">
        <v>2.8095499242609999E-3</v>
      </c>
      <c r="AE448" s="27" t="s">
        <v>1</v>
      </c>
      <c r="AF448" s="27" t="s">
        <v>1</v>
      </c>
      <c r="AG448" s="27" t="s">
        <v>1</v>
      </c>
      <c r="AH448" s="27" t="s">
        <v>1</v>
      </c>
      <c r="AI448" s="80">
        <v>11.3737980216843</v>
      </c>
      <c r="AJ448" s="80">
        <v>0.16459559801534099</v>
      </c>
      <c r="AK448" s="80">
        <v>1.89548517374035</v>
      </c>
      <c r="AL448" s="80">
        <v>2.7951435700668999E-2</v>
      </c>
      <c r="AM448" s="80">
        <v>5.8306961177679001E-2</v>
      </c>
      <c r="AN448" s="80">
        <v>3.2747939112430001E-3</v>
      </c>
      <c r="AO448" s="80">
        <v>4.8925846252277E-2</v>
      </c>
      <c r="AP448" s="80">
        <v>1.647275613694E-3</v>
      </c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D448" s="2"/>
    </row>
    <row r="449" spans="1:56" s="81" customFormat="1" ht="17.25" customHeight="1" x14ac:dyDescent="0.3">
      <c r="A449" s="79" t="s">
        <v>718</v>
      </c>
      <c r="B449" s="85" t="s">
        <v>101</v>
      </c>
      <c r="C449" s="82">
        <v>4.1213891137903698</v>
      </c>
      <c r="D449" s="82">
        <v>0.34653598987617801</v>
      </c>
      <c r="E449" s="82">
        <v>3.4305599266835398</v>
      </c>
      <c r="F449" s="82">
        <v>0.166383676262434</v>
      </c>
      <c r="G449" s="82">
        <v>0.121454285964014</v>
      </c>
      <c r="H449" s="82">
        <v>4.2868054115547443</v>
      </c>
      <c r="I449" s="82">
        <v>0.36129896880482498</v>
      </c>
      <c r="J449" s="82">
        <v>3.4305599266835398</v>
      </c>
      <c r="K449" s="82">
        <v>0.166383676262434</v>
      </c>
      <c r="L449" s="82">
        <v>0.121454285964014</v>
      </c>
      <c r="M449" s="27" t="s">
        <v>1</v>
      </c>
      <c r="N449" s="27" t="s">
        <v>1</v>
      </c>
      <c r="O449" s="27" t="s">
        <v>1</v>
      </c>
      <c r="P449" s="27" t="s">
        <v>1</v>
      </c>
      <c r="Q449" s="80">
        <v>1475.6228360724799</v>
      </c>
      <c r="R449" s="80">
        <v>39.827918359910697</v>
      </c>
      <c r="S449" s="80">
        <v>545.89586906723105</v>
      </c>
      <c r="T449" s="80">
        <v>20.624100364004601</v>
      </c>
      <c r="U449" s="80">
        <v>293987.62116937398</v>
      </c>
      <c r="V449" s="80">
        <v>6738.3366487451603</v>
      </c>
      <c r="W449" s="80">
        <v>4.2213619890690002E-3</v>
      </c>
      <c r="X449" s="80">
        <v>1.3509996068009999E-3</v>
      </c>
      <c r="Y449" s="80">
        <v>33.236484773479198</v>
      </c>
      <c r="Z449" s="80">
        <v>0.58590235042205596</v>
      </c>
      <c r="AA449" s="80">
        <v>3.5511091731426898</v>
      </c>
      <c r="AB449" s="80">
        <v>0.49860145983663301</v>
      </c>
      <c r="AC449" s="80">
        <v>1.5889752770865E-2</v>
      </c>
      <c r="AD449" s="80">
        <v>4.6575509836239998E-3</v>
      </c>
      <c r="AE449" s="27" t="s">
        <v>1</v>
      </c>
      <c r="AF449" s="27" t="s">
        <v>1</v>
      </c>
      <c r="AG449" s="27" t="s">
        <v>1</v>
      </c>
      <c r="AH449" s="27" t="s">
        <v>1</v>
      </c>
      <c r="AI449" s="80">
        <v>4.2406795485383402</v>
      </c>
      <c r="AJ449" s="80">
        <v>5.930991164557E-2</v>
      </c>
      <c r="AK449" s="80">
        <v>0.72544114390383796</v>
      </c>
      <c r="AL449" s="80">
        <v>1.0012359940689001E-2</v>
      </c>
      <c r="AM449" s="80">
        <v>8.0987757438850005E-2</v>
      </c>
      <c r="AN449" s="80">
        <v>9.7265359605630004E-3</v>
      </c>
      <c r="AO449" s="80">
        <v>7.7621094005372995E-2</v>
      </c>
      <c r="AP449" s="80">
        <v>9.6529535187190006E-3</v>
      </c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D449" s="2"/>
    </row>
    <row r="450" spans="1:56" s="81" customFormat="1" ht="17.25" customHeight="1" x14ac:dyDescent="0.3">
      <c r="A450" s="79" t="s">
        <v>719</v>
      </c>
      <c r="B450" s="85" t="s">
        <v>101</v>
      </c>
      <c r="C450" s="82">
        <v>3.0874695944924202</v>
      </c>
      <c r="D450" s="82">
        <v>0.19970043158393599</v>
      </c>
      <c r="E450" s="82">
        <v>3.3277893248513499</v>
      </c>
      <c r="F450" s="82">
        <v>0.22628798618818899</v>
      </c>
      <c r="G450" s="82">
        <v>0.438622722975541</v>
      </c>
      <c r="H450" s="82">
        <v>3.2113884421625238</v>
      </c>
      <c r="I450" s="82">
        <v>0.20854698182581352</v>
      </c>
      <c r="J450" s="82">
        <v>3.3277893248513499</v>
      </c>
      <c r="K450" s="82">
        <v>0.22628798618818899</v>
      </c>
      <c r="L450" s="82">
        <v>0.438622722975541</v>
      </c>
      <c r="M450" s="27" t="s">
        <v>1</v>
      </c>
      <c r="N450" s="27" t="s">
        <v>1</v>
      </c>
      <c r="O450" s="27" t="s">
        <v>1</v>
      </c>
      <c r="P450" s="27" t="s">
        <v>1</v>
      </c>
      <c r="Q450" s="80">
        <v>1840.4209900733299</v>
      </c>
      <c r="R450" s="80">
        <v>51.866724073672302</v>
      </c>
      <c r="S450" s="80">
        <v>415.92200333104898</v>
      </c>
      <c r="T450" s="80">
        <v>18.798847318104301</v>
      </c>
      <c r="U450" s="80">
        <v>293182.26352523902</v>
      </c>
      <c r="V450" s="80">
        <v>6450.5453881969597</v>
      </c>
      <c r="W450" s="80">
        <v>5.4024850295400001E-3</v>
      </c>
      <c r="X450" s="80">
        <v>1.601028522878E-3</v>
      </c>
      <c r="Y450" s="80">
        <v>23.649503127198599</v>
      </c>
      <c r="Z450" s="80">
        <v>0.514088285097139</v>
      </c>
      <c r="AA450" s="80">
        <v>2.6531256981736799</v>
      </c>
      <c r="AB450" s="80">
        <v>0.155946180932373</v>
      </c>
      <c r="AC450" s="80">
        <v>2.1105013076770001E-3</v>
      </c>
      <c r="AD450" s="80">
        <v>1.776924849429E-3</v>
      </c>
      <c r="AE450" s="27" t="s">
        <v>1</v>
      </c>
      <c r="AF450" s="27" t="s">
        <v>1</v>
      </c>
      <c r="AG450" s="27" t="s">
        <v>1</v>
      </c>
      <c r="AH450" s="27" t="s">
        <v>1</v>
      </c>
      <c r="AI450" s="80">
        <v>1.962701339866</v>
      </c>
      <c r="AJ450" s="80">
        <v>8.5850819701696002E-2</v>
      </c>
      <c r="AK450" s="80">
        <v>0.30659364572730902</v>
      </c>
      <c r="AL450" s="80">
        <v>1.5291202427893001E-2</v>
      </c>
      <c r="AM450" s="80">
        <v>4.5053789007471999E-2</v>
      </c>
      <c r="AN450" s="80">
        <v>2.8697982395920001E-3</v>
      </c>
      <c r="AO450" s="80">
        <v>4.2144837494108002E-2</v>
      </c>
      <c r="AP450" s="80">
        <v>1.525707113916E-3</v>
      </c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D450" s="2"/>
    </row>
    <row r="451" spans="1:56" s="81" customFormat="1" ht="17.25" customHeight="1" x14ac:dyDescent="0.3">
      <c r="A451" s="79" t="s">
        <v>720</v>
      </c>
      <c r="B451" s="85" t="s">
        <v>101</v>
      </c>
      <c r="C451" s="82">
        <v>1.25077734645532</v>
      </c>
      <c r="D451" s="82">
        <v>0.10593213723861</v>
      </c>
      <c r="E451" s="82">
        <v>3.4267028570733</v>
      </c>
      <c r="F451" s="82">
        <v>0.29787781941043601</v>
      </c>
      <c r="G451" s="82">
        <v>0.35256953961579701</v>
      </c>
      <c r="H451" s="82">
        <v>1.300978614102166</v>
      </c>
      <c r="I451" s="82">
        <v>0.1104412644147765</v>
      </c>
      <c r="J451" s="82">
        <v>3.4267028570733</v>
      </c>
      <c r="K451" s="82">
        <v>0.29787781941043601</v>
      </c>
      <c r="L451" s="82">
        <v>0.35256953961579701</v>
      </c>
      <c r="M451" s="27" t="s">
        <v>1</v>
      </c>
      <c r="N451" s="27" t="s">
        <v>1</v>
      </c>
      <c r="O451" s="27" t="s">
        <v>1</v>
      </c>
      <c r="P451" s="27" t="s">
        <v>1</v>
      </c>
      <c r="Q451" s="80">
        <v>1888.8724718003</v>
      </c>
      <c r="R451" s="80">
        <v>71.041943887191906</v>
      </c>
      <c r="S451" s="80">
        <v>909.55290198304601</v>
      </c>
      <c r="T451" s="80">
        <v>85.891359236618101</v>
      </c>
      <c r="U451" s="80">
        <v>292287.999004265</v>
      </c>
      <c r="V451" s="80">
        <v>6451.7895792687495</v>
      </c>
      <c r="W451" s="80">
        <v>9.924006583015E-3</v>
      </c>
      <c r="X451" s="80">
        <v>2.8518007667389998E-3</v>
      </c>
      <c r="Y451" s="80">
        <v>13.7934526328484</v>
      </c>
      <c r="Z451" s="80">
        <v>0.33490131136119</v>
      </c>
      <c r="AA451" s="80">
        <v>2.6899936124582502</v>
      </c>
      <c r="AB451" s="80">
        <v>0.22107801044236899</v>
      </c>
      <c r="AC451" s="80">
        <v>1.0206030550124E-2</v>
      </c>
      <c r="AD451" s="80">
        <v>5.1372373689020003E-3</v>
      </c>
      <c r="AE451" s="27" t="s">
        <v>1</v>
      </c>
      <c r="AF451" s="27" t="s">
        <v>1</v>
      </c>
      <c r="AG451" s="27" t="s">
        <v>1</v>
      </c>
      <c r="AH451" s="27" t="s">
        <v>1</v>
      </c>
      <c r="AI451" s="80">
        <v>0.82084138020914199</v>
      </c>
      <c r="AJ451" s="80">
        <v>2.7659449202727001E-2</v>
      </c>
      <c r="AK451" s="80">
        <v>0.130715862699955</v>
      </c>
      <c r="AL451" s="80">
        <v>4.4459240079850002E-3</v>
      </c>
      <c r="AM451" s="80">
        <v>4.7360807971400999E-2</v>
      </c>
      <c r="AN451" s="80">
        <v>3.772519585056E-3</v>
      </c>
      <c r="AO451" s="80">
        <v>4.5646598981288998E-2</v>
      </c>
      <c r="AP451" s="80">
        <v>1.9040549604809999E-3</v>
      </c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D451" s="2"/>
    </row>
    <row r="452" spans="1:56" s="81" customFormat="1" ht="17.25" customHeight="1" x14ac:dyDescent="0.3">
      <c r="A452" s="79" t="s">
        <v>721</v>
      </c>
      <c r="B452" s="85" t="s">
        <v>101</v>
      </c>
      <c r="C452" s="82">
        <v>36.192692759871903</v>
      </c>
      <c r="D452" s="82">
        <v>1.9327206340541301</v>
      </c>
      <c r="E452" s="82">
        <v>2.1304921321118799</v>
      </c>
      <c r="F452" s="82">
        <v>0.13908849616892999</v>
      </c>
      <c r="G452" s="82">
        <v>0.65752339164143203</v>
      </c>
      <c r="H452" s="82">
        <v>37.645324646152474</v>
      </c>
      <c r="I452" s="82">
        <v>2.0220856557088616</v>
      </c>
      <c r="J452" s="82">
        <v>2.1304921321118799</v>
      </c>
      <c r="K452" s="82">
        <v>0.13908849616892999</v>
      </c>
      <c r="L452" s="82">
        <v>0.65752339164143203</v>
      </c>
      <c r="M452" s="27" t="s">
        <v>1</v>
      </c>
      <c r="N452" s="27" t="s">
        <v>1</v>
      </c>
      <c r="O452" s="27" t="s">
        <v>1</v>
      </c>
      <c r="P452" s="27" t="s">
        <v>1</v>
      </c>
      <c r="Q452" s="80">
        <v>5607.6236181694603</v>
      </c>
      <c r="R452" s="80">
        <v>81.903144044743001</v>
      </c>
      <c r="S452" s="80">
        <v>949.73950480468</v>
      </c>
      <c r="T452" s="80">
        <v>52.892278522635799</v>
      </c>
      <c r="U452" s="80">
        <v>283248.75124388502</v>
      </c>
      <c r="V452" s="80">
        <v>6622.3139198175404</v>
      </c>
      <c r="W452" s="80">
        <v>1.5794270029437001E-2</v>
      </c>
      <c r="X452" s="80">
        <v>3.1893229238650002E-3</v>
      </c>
      <c r="Y452" s="80">
        <v>484.72300753210999</v>
      </c>
      <c r="Z452" s="80">
        <v>10.8037796365152</v>
      </c>
      <c r="AA452" s="80">
        <v>3.00832098028331</v>
      </c>
      <c r="AB452" s="80">
        <v>0.22350220335760199</v>
      </c>
      <c r="AC452" s="80">
        <v>6.1868059879833001E-2</v>
      </c>
      <c r="AD452" s="80">
        <v>1.1385707631455E-2</v>
      </c>
      <c r="AE452" s="27" t="s">
        <v>1</v>
      </c>
      <c r="AF452" s="27" t="s">
        <v>1</v>
      </c>
      <c r="AG452" s="27" t="s">
        <v>1</v>
      </c>
      <c r="AH452" s="27" t="s">
        <v>1</v>
      </c>
      <c r="AI452" s="80">
        <v>45.774442906249597</v>
      </c>
      <c r="AJ452" s="80">
        <v>0.67211307131282005</v>
      </c>
      <c r="AK452" s="80">
        <v>6.8301023756488997</v>
      </c>
      <c r="AL452" s="80">
        <v>9.1468863943850995E-2</v>
      </c>
      <c r="AM452" s="80">
        <v>8.4771432995782006E-2</v>
      </c>
      <c r="AN452" s="80">
        <v>4.5684165258750003E-3</v>
      </c>
      <c r="AO452" s="80">
        <v>5.1036285037799001E-2</v>
      </c>
      <c r="AP452" s="80">
        <v>2.2433615682750001E-3</v>
      </c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D452" s="2"/>
    </row>
    <row r="453" spans="1:56" s="81" customFormat="1" ht="17.25" customHeight="1" x14ac:dyDescent="0.3">
      <c r="A453" s="79" t="s">
        <v>722</v>
      </c>
      <c r="B453" s="85" t="s">
        <v>101</v>
      </c>
      <c r="C453" s="82">
        <v>1.41322888100196</v>
      </c>
      <c r="D453" s="82">
        <v>7.5643275299167007E-2</v>
      </c>
      <c r="E453" s="82">
        <v>3.52713041882126</v>
      </c>
      <c r="F453" s="82">
        <v>0.19423591282201</v>
      </c>
      <c r="G453" s="82">
        <v>0.47894218743741701</v>
      </c>
      <c r="H453" s="82">
        <v>1.4699503122802697</v>
      </c>
      <c r="I453" s="82">
        <v>7.9138729686272058E-2</v>
      </c>
      <c r="J453" s="82">
        <v>3.52713041882126</v>
      </c>
      <c r="K453" s="82">
        <v>0.19423591282201</v>
      </c>
      <c r="L453" s="82">
        <v>0.47894218743741701</v>
      </c>
      <c r="M453" s="27" t="s">
        <v>1</v>
      </c>
      <c r="N453" s="27" t="s">
        <v>1</v>
      </c>
      <c r="O453" s="27" t="s">
        <v>1</v>
      </c>
      <c r="P453" s="27" t="s">
        <v>1</v>
      </c>
      <c r="Q453" s="80">
        <v>1616.6487732670701</v>
      </c>
      <c r="R453" s="80">
        <v>47.3525369154153</v>
      </c>
      <c r="S453" s="80">
        <v>1731.1089197598501</v>
      </c>
      <c r="T453" s="80">
        <v>123.80394435758799</v>
      </c>
      <c r="U453" s="80">
        <v>296766.57781775598</v>
      </c>
      <c r="V453" s="80">
        <v>6376.9671289935804</v>
      </c>
      <c r="W453" s="80">
        <v>1.0206272266906E-2</v>
      </c>
      <c r="X453" s="80">
        <v>2.2537523116890001E-3</v>
      </c>
      <c r="Y453" s="80">
        <v>20.079501386651199</v>
      </c>
      <c r="Z453" s="80">
        <v>0.39876741849045999</v>
      </c>
      <c r="AA453" s="80">
        <v>3.68648249817105</v>
      </c>
      <c r="AB453" s="80">
        <v>0.17392035337108999</v>
      </c>
      <c r="AC453" s="80">
        <v>3.1654590611187E-2</v>
      </c>
      <c r="AD453" s="80">
        <v>7.0606074424279996E-3</v>
      </c>
      <c r="AE453" s="27" t="s">
        <v>1</v>
      </c>
      <c r="AF453" s="27" t="s">
        <v>1</v>
      </c>
      <c r="AG453" s="27" t="s">
        <v>1</v>
      </c>
      <c r="AH453" s="27" t="s">
        <v>1</v>
      </c>
      <c r="AI453" s="80">
        <v>1.43469931144415</v>
      </c>
      <c r="AJ453" s="80">
        <v>3.7949790723188E-2</v>
      </c>
      <c r="AK453" s="80">
        <v>0.222172398543627</v>
      </c>
      <c r="AL453" s="80">
        <v>7.042050796872E-3</v>
      </c>
      <c r="AM453" s="80">
        <v>7.1261544699904006E-2</v>
      </c>
      <c r="AN453" s="80">
        <v>4.8586118834039998E-3</v>
      </c>
      <c r="AO453" s="80">
        <v>7.0861598550480007E-2</v>
      </c>
      <c r="AP453" s="80">
        <v>3.5725906008140002E-3</v>
      </c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D453" s="2"/>
    </row>
    <row r="454" spans="1:56" s="81" customFormat="1" ht="17.25" customHeight="1" x14ac:dyDescent="0.3">
      <c r="A454" s="79" t="s">
        <v>723</v>
      </c>
      <c r="B454" s="85" t="s">
        <v>101</v>
      </c>
      <c r="C454" s="82">
        <v>2.12148758423873</v>
      </c>
      <c r="D454" s="82">
        <v>0.28058367639510801</v>
      </c>
      <c r="E454" s="82">
        <v>3.4647305353362499</v>
      </c>
      <c r="F454" s="82">
        <v>0.122724908072216</v>
      </c>
      <c r="G454" s="82">
        <v>-0.34446066353713301</v>
      </c>
      <c r="H454" s="82">
        <v>2.2066357253748419</v>
      </c>
      <c r="I454" s="82">
        <v>0.29212499502616163</v>
      </c>
      <c r="J454" s="82">
        <v>3.4647305353362499</v>
      </c>
      <c r="K454" s="82">
        <v>0.122724908072216</v>
      </c>
      <c r="L454" s="82">
        <v>-0.34446066353713301</v>
      </c>
      <c r="M454" s="27" t="s">
        <v>1</v>
      </c>
      <c r="N454" s="27" t="s">
        <v>1</v>
      </c>
      <c r="O454" s="27" t="s">
        <v>1</v>
      </c>
      <c r="P454" s="27" t="s">
        <v>1</v>
      </c>
      <c r="Q454" s="80">
        <v>1481.6011787136999</v>
      </c>
      <c r="R454" s="80">
        <v>42.0513554027956</v>
      </c>
      <c r="S454" s="80">
        <v>688.85797582286898</v>
      </c>
      <c r="T454" s="80">
        <v>57.349854779574102</v>
      </c>
      <c r="U454" s="80">
        <v>295700.10912489903</v>
      </c>
      <c r="V454" s="80">
        <v>6029.7162964340396</v>
      </c>
      <c r="W454" s="80">
        <v>5.8438152442813002E-2</v>
      </c>
      <c r="X454" s="80">
        <v>5.0881042123810004E-3</v>
      </c>
      <c r="Y454" s="80">
        <v>57.8251082239534</v>
      </c>
      <c r="Z454" s="80">
        <v>1.06869083262551</v>
      </c>
      <c r="AA454" s="80">
        <v>12.619689062213199</v>
      </c>
      <c r="AB454" s="80">
        <v>2.9420728726638399</v>
      </c>
      <c r="AC454" s="80">
        <v>6.6599182173070995E-2</v>
      </c>
      <c r="AD454" s="80">
        <v>9.6593495947729993E-3</v>
      </c>
      <c r="AE454" s="27" t="s">
        <v>1</v>
      </c>
      <c r="AF454" s="27" t="s">
        <v>1</v>
      </c>
      <c r="AG454" s="27" t="s">
        <v>1</v>
      </c>
      <c r="AH454" s="27" t="s">
        <v>1</v>
      </c>
      <c r="AI454" s="80">
        <v>8.36236680458385</v>
      </c>
      <c r="AJ454" s="80">
        <v>0.17017703105892701</v>
      </c>
      <c r="AK454" s="80">
        <v>1.48275352998516</v>
      </c>
      <c r="AL454" s="80">
        <v>2.7636692771587999E-2</v>
      </c>
      <c r="AM454" s="80">
        <v>0.325225935304367</v>
      </c>
      <c r="AN454" s="80">
        <v>6.2594572645455995E-2</v>
      </c>
      <c r="AO454" s="80">
        <v>0.313376834551302</v>
      </c>
      <c r="AP454" s="80">
        <v>6.4155489587821996E-2</v>
      </c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D454" s="2"/>
    </row>
    <row r="455" spans="1:56" s="81" customFormat="1" ht="17.25" customHeight="1" x14ac:dyDescent="0.3">
      <c r="A455" s="79" t="s">
        <v>724</v>
      </c>
      <c r="B455" s="85" t="s">
        <v>101</v>
      </c>
      <c r="C455" s="82">
        <v>9.0165014196563007</v>
      </c>
      <c r="D455" s="82">
        <v>0.61493180461337504</v>
      </c>
      <c r="E455" s="82">
        <v>3.29627453699488</v>
      </c>
      <c r="F455" s="82">
        <v>0.244701099670869</v>
      </c>
      <c r="G455" s="82">
        <v>0.67670967623704503</v>
      </c>
      <c r="H455" s="82">
        <v>9.3783882113295807</v>
      </c>
      <c r="I455" s="82">
        <v>0.64191577560503021</v>
      </c>
      <c r="J455" s="82">
        <v>3.29627453699488</v>
      </c>
      <c r="K455" s="82">
        <v>0.244701099670869</v>
      </c>
      <c r="L455" s="82">
        <v>0.67670967623704503</v>
      </c>
      <c r="M455" s="27" t="s">
        <v>1</v>
      </c>
      <c r="N455" s="27" t="s">
        <v>1</v>
      </c>
      <c r="O455" s="27" t="s">
        <v>1</v>
      </c>
      <c r="P455" s="27" t="s">
        <v>1</v>
      </c>
      <c r="Q455" s="80">
        <v>1571.63188730458</v>
      </c>
      <c r="R455" s="80">
        <v>52.793231231911598</v>
      </c>
      <c r="S455" s="80">
        <v>1884.8855693134799</v>
      </c>
      <c r="T455" s="80">
        <v>84.764198545968895</v>
      </c>
      <c r="U455" s="80">
        <v>298140.14430227998</v>
      </c>
      <c r="V455" s="80">
        <v>6734.2756454820701</v>
      </c>
      <c r="W455" s="80">
        <v>8.8691742926444994E-2</v>
      </c>
      <c r="X455" s="80">
        <v>7.9332697524600003E-3</v>
      </c>
      <c r="Y455" s="80">
        <v>50.499322496388402</v>
      </c>
      <c r="Z455" s="80">
        <v>0.88519850142834</v>
      </c>
      <c r="AA455" s="80">
        <v>2.7506316930258401</v>
      </c>
      <c r="AB455" s="80">
        <v>0.22073633584656799</v>
      </c>
      <c r="AC455" s="80">
        <v>4.3214478453920003E-3</v>
      </c>
      <c r="AD455" s="80">
        <v>3.1051983773300001E-3</v>
      </c>
      <c r="AE455" s="27" t="s">
        <v>1</v>
      </c>
      <c r="AF455" s="27" t="s">
        <v>1</v>
      </c>
      <c r="AG455" s="27" t="s">
        <v>1</v>
      </c>
      <c r="AH455" s="27" t="s">
        <v>1</v>
      </c>
      <c r="AI455" s="80">
        <v>6.7200093960008704</v>
      </c>
      <c r="AJ455" s="80">
        <v>0.107641169671905</v>
      </c>
      <c r="AK455" s="80">
        <v>1.1245585095078801</v>
      </c>
      <c r="AL455" s="80">
        <v>1.8270757918981001E-2</v>
      </c>
      <c r="AM455" s="80">
        <v>5.6070117653213999E-2</v>
      </c>
      <c r="AN455" s="80">
        <v>4.0047783648539999E-3</v>
      </c>
      <c r="AO455" s="80">
        <v>5.2189212788102998E-2</v>
      </c>
      <c r="AP455" s="80">
        <v>2.0643925714599999E-3</v>
      </c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D455" s="2"/>
    </row>
    <row r="456" spans="1:56" s="81" customFormat="1" ht="17.25" customHeight="1" x14ac:dyDescent="0.3">
      <c r="A456" s="79" t="s">
        <v>725</v>
      </c>
      <c r="B456" s="85" t="s">
        <v>101</v>
      </c>
      <c r="C456" s="82">
        <v>22.823702773895899</v>
      </c>
      <c r="D456" s="82">
        <v>1.7443423786837999</v>
      </c>
      <c r="E456" s="82">
        <v>2.6672505467658301</v>
      </c>
      <c r="F456" s="82">
        <v>0.25476492134343098</v>
      </c>
      <c r="G456" s="82">
        <v>0.55355191403891901</v>
      </c>
      <c r="H456" s="82">
        <v>23.739756150535257</v>
      </c>
      <c r="I456" s="82">
        <v>1.8195575582901093</v>
      </c>
      <c r="J456" s="82">
        <v>2.6672505467658301</v>
      </c>
      <c r="K456" s="82">
        <v>0.25476492134343098</v>
      </c>
      <c r="L456" s="82">
        <v>0.55355191403891901</v>
      </c>
      <c r="M456" s="27" t="s">
        <v>1</v>
      </c>
      <c r="N456" s="27" t="s">
        <v>1</v>
      </c>
      <c r="O456" s="27" t="s">
        <v>1</v>
      </c>
      <c r="P456" s="27" t="s">
        <v>1</v>
      </c>
      <c r="Q456" s="80">
        <v>6256.0479598135398</v>
      </c>
      <c r="R456" s="80">
        <v>165.359543934295</v>
      </c>
      <c r="S456" s="80">
        <v>932.57095118731195</v>
      </c>
      <c r="T456" s="80">
        <v>43.892318845853303</v>
      </c>
      <c r="U456" s="80">
        <v>292480.59889916499</v>
      </c>
      <c r="V456" s="80">
        <v>6552.1583597678</v>
      </c>
      <c r="W456" s="80">
        <v>9.2082483859979997E-3</v>
      </c>
      <c r="X456" s="80">
        <v>3.0074634640169999E-3</v>
      </c>
      <c r="Y456" s="80">
        <v>197.751438426813</v>
      </c>
      <c r="Z456" s="80">
        <v>3.4094137725850899</v>
      </c>
      <c r="AA456" s="80">
        <v>2.6377839376788401</v>
      </c>
      <c r="AB456" s="80">
        <v>0.29214773323363002</v>
      </c>
      <c r="AC456" s="80">
        <v>0.16477112452085699</v>
      </c>
      <c r="AD456" s="80">
        <v>2.2747770729168001E-2</v>
      </c>
      <c r="AE456" s="27" t="s">
        <v>1</v>
      </c>
      <c r="AF456" s="27" t="s">
        <v>1</v>
      </c>
      <c r="AG456" s="27" t="s">
        <v>1</v>
      </c>
      <c r="AH456" s="27" t="s">
        <v>1</v>
      </c>
      <c r="AI456" s="80">
        <v>19.699140049472199</v>
      </c>
      <c r="AJ456" s="80">
        <v>0.24910151893728</v>
      </c>
      <c r="AK456" s="80">
        <v>3.02050330935865</v>
      </c>
      <c r="AL456" s="80">
        <v>4.0167255392156001E-2</v>
      </c>
      <c r="AM456" s="80">
        <v>6.0203211504023003E-2</v>
      </c>
      <c r="AN456" s="80">
        <v>5.3410889552279999E-3</v>
      </c>
      <c r="AO456" s="80">
        <v>4.5200047044399998E-2</v>
      </c>
      <c r="AP456" s="80">
        <v>2.3040717692529998E-3</v>
      </c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D456" s="2"/>
    </row>
    <row r="457" spans="1:56" s="81" customFormat="1" ht="17.25" customHeight="1" x14ac:dyDescent="0.3">
      <c r="A457" s="79" t="s">
        <v>726</v>
      </c>
      <c r="B457" s="85" t="s">
        <v>289</v>
      </c>
      <c r="C457" s="82">
        <v>3.0953616728383E-2</v>
      </c>
      <c r="D457" s="82">
        <v>1.1034146724747999E-2</v>
      </c>
      <c r="E457" s="82">
        <v>3.5585923216454298</v>
      </c>
      <c r="F457" s="82">
        <v>4.8949573361012001E-2</v>
      </c>
      <c r="G457" s="82">
        <v>-0.13178191643605899</v>
      </c>
      <c r="H457" s="82">
        <v>3.2195972773943947E-2</v>
      </c>
      <c r="I457" s="82">
        <v>1.1478529100643722E-2</v>
      </c>
      <c r="J457" s="82">
        <v>3.5585923216454298</v>
      </c>
      <c r="K457" s="82">
        <v>4.8949573361012001E-2</v>
      </c>
      <c r="L457" s="82">
        <v>-0.13178191643605899</v>
      </c>
      <c r="M457" s="27" t="s">
        <v>1</v>
      </c>
      <c r="N457" s="27" t="s">
        <v>1</v>
      </c>
      <c r="O457" s="27" t="s">
        <v>1</v>
      </c>
      <c r="P457" s="27" t="s">
        <v>1</v>
      </c>
      <c r="Q457" s="80">
        <v>4761.6714110866596</v>
      </c>
      <c r="R457" s="80">
        <v>119.96731359093999</v>
      </c>
      <c r="S457" s="80">
        <v>13080.357715463801</v>
      </c>
      <c r="T457" s="80">
        <v>574.87077039719702</v>
      </c>
      <c r="U457" s="80">
        <v>292414.30890822801</v>
      </c>
      <c r="V457" s="80">
        <v>6214.1322700535402</v>
      </c>
      <c r="W457" s="80">
        <v>1.0210511916491E-2</v>
      </c>
      <c r="X457" s="80">
        <v>2.2976359821549998E-3</v>
      </c>
      <c r="Y457" s="80">
        <v>32.536275930753398</v>
      </c>
      <c r="Z457" s="80">
        <v>1.0998835418534001</v>
      </c>
      <c r="AA457" s="80">
        <v>278.056720422745</v>
      </c>
      <c r="AB457" s="80">
        <v>78.190055435973306</v>
      </c>
      <c r="AC457" s="80">
        <v>2.2070374910400901</v>
      </c>
      <c r="AD457" s="80">
        <v>6.6566698572583002E-2</v>
      </c>
      <c r="AE457" s="27" t="s">
        <v>1</v>
      </c>
      <c r="AF457" s="27" t="s">
        <v>1</v>
      </c>
      <c r="AG457" s="27" t="s">
        <v>1</v>
      </c>
      <c r="AH457" s="27" t="s">
        <v>1</v>
      </c>
      <c r="AI457" s="80">
        <v>3.2092130794009002</v>
      </c>
      <c r="AJ457" s="80">
        <v>0.191990469748123</v>
      </c>
      <c r="AK457" s="80">
        <v>0.56026185107118198</v>
      </c>
      <c r="AL457" s="80">
        <v>4.1908952066256999E-2</v>
      </c>
      <c r="AM457" s="80">
        <v>8.4198905683302598</v>
      </c>
      <c r="AN457" s="80">
        <v>2.3345042228947901</v>
      </c>
      <c r="AO457" s="80">
        <v>8.3377212159955807</v>
      </c>
      <c r="AP457" s="80">
        <v>2.32344477655462</v>
      </c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D457" s="2"/>
    </row>
    <row r="458" spans="1:56" s="81" customFormat="1" ht="17.25" customHeight="1" x14ac:dyDescent="0.3">
      <c r="A458" s="79" t="s">
        <v>727</v>
      </c>
      <c r="B458" s="85" t="s">
        <v>290</v>
      </c>
      <c r="C458" s="82">
        <v>23.570120540818099</v>
      </c>
      <c r="D458" s="82">
        <v>1.2512077100430099</v>
      </c>
      <c r="E458" s="82">
        <v>2.7958029815866499</v>
      </c>
      <c r="F458" s="82">
        <v>0.15959633112433699</v>
      </c>
      <c r="G458" s="82">
        <v>0.288259795435715</v>
      </c>
      <c r="H458" s="82">
        <v>24.516132181572019</v>
      </c>
      <c r="I458" s="82">
        <v>1.3091519807511824</v>
      </c>
      <c r="J458" s="82">
        <v>2.7958029815866499</v>
      </c>
      <c r="K458" s="82">
        <v>0.15959633112433699</v>
      </c>
      <c r="L458" s="82">
        <v>0.288259795435715</v>
      </c>
      <c r="M458" s="27" t="s">
        <v>1</v>
      </c>
      <c r="N458" s="27" t="s">
        <v>1</v>
      </c>
      <c r="O458" s="27" t="s">
        <v>1</v>
      </c>
      <c r="P458" s="27" t="s">
        <v>1</v>
      </c>
      <c r="Q458" s="80">
        <v>3236.94203289507</v>
      </c>
      <c r="R458" s="80">
        <v>87.536058480464604</v>
      </c>
      <c r="S458" s="80">
        <v>912.32257352437296</v>
      </c>
      <c r="T458" s="80">
        <v>60.786710592317</v>
      </c>
      <c r="U458" s="80">
        <v>289907.15901064902</v>
      </c>
      <c r="V458" s="80">
        <v>5800.79977709983</v>
      </c>
      <c r="W458" s="80">
        <v>8.4485548928850008E-3</v>
      </c>
      <c r="X458" s="80">
        <v>2.1630114468349998E-3</v>
      </c>
      <c r="Y458" s="80">
        <v>211.09402205484699</v>
      </c>
      <c r="Z458" s="80">
        <v>7.01993136299075</v>
      </c>
      <c r="AA458" s="80">
        <v>2.8661456034967001</v>
      </c>
      <c r="AB458" s="80">
        <v>0.19715076641585899</v>
      </c>
      <c r="AC458" s="80">
        <v>0.644710135189691</v>
      </c>
      <c r="AD458" s="80">
        <v>3.4657183202861999E-2</v>
      </c>
      <c r="AE458" s="27" t="s">
        <v>1</v>
      </c>
      <c r="AF458" s="27" t="s">
        <v>1</v>
      </c>
      <c r="AG458" s="27" t="s">
        <v>1</v>
      </c>
      <c r="AH458" s="27" t="s">
        <v>1</v>
      </c>
      <c r="AI458" s="80">
        <v>24.246532317040799</v>
      </c>
      <c r="AJ458" s="80">
        <v>1.3464843918948199</v>
      </c>
      <c r="AK458" s="80">
        <v>4.0521606981255802</v>
      </c>
      <c r="AL458" s="80">
        <v>0.243732041458223</v>
      </c>
      <c r="AM458" s="80">
        <v>7.6718066868577003E-2</v>
      </c>
      <c r="AN458" s="80">
        <v>4.6389673761170003E-3</v>
      </c>
      <c r="AO458" s="80">
        <v>6.0772535543650003E-2</v>
      </c>
      <c r="AP458" s="80">
        <v>3.14789995438E-3</v>
      </c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D458" s="2"/>
    </row>
    <row r="459" spans="1:56" s="81" customFormat="1" ht="17.25" customHeight="1" x14ac:dyDescent="0.3">
      <c r="A459" s="79" t="s">
        <v>728</v>
      </c>
      <c r="B459" s="85" t="s">
        <v>289</v>
      </c>
      <c r="C459" s="82">
        <v>5.2890858779402999E-2</v>
      </c>
      <c r="D459" s="82">
        <v>1.1063545564059E-2</v>
      </c>
      <c r="E459" s="82">
        <v>3.5294002307600501</v>
      </c>
      <c r="F459" s="82">
        <v>8.5683754214143995E-2</v>
      </c>
      <c r="G459" s="82">
        <v>-0.34789234695653198</v>
      </c>
      <c r="H459" s="82">
        <v>5.5013689165787194E-2</v>
      </c>
      <c r="I459" s="82">
        <v>1.1512004434297753E-2</v>
      </c>
      <c r="J459" s="82">
        <v>3.5294002307600501</v>
      </c>
      <c r="K459" s="82">
        <v>8.5683754214143995E-2</v>
      </c>
      <c r="L459" s="82">
        <v>-0.34789234695653198</v>
      </c>
      <c r="M459" s="27" t="s">
        <v>1</v>
      </c>
      <c r="N459" s="27" t="s">
        <v>1</v>
      </c>
      <c r="O459" s="27" t="s">
        <v>1</v>
      </c>
      <c r="P459" s="27" t="s">
        <v>1</v>
      </c>
      <c r="Q459" s="80">
        <v>3956.4412009944299</v>
      </c>
      <c r="R459" s="80">
        <v>97.271759361740394</v>
      </c>
      <c r="S459" s="80">
        <v>7885.23142833563</v>
      </c>
      <c r="T459" s="80">
        <v>757.60798108675601</v>
      </c>
      <c r="U459" s="80">
        <v>305569.23639739997</v>
      </c>
      <c r="V459" s="80">
        <v>6286.1431935022802</v>
      </c>
      <c r="W459" s="80">
        <v>2.1705927074535999E-2</v>
      </c>
      <c r="X459" s="80">
        <v>3.3722347369199998E-3</v>
      </c>
      <c r="Y459" s="80">
        <v>4.61571647093833</v>
      </c>
      <c r="Z459" s="80">
        <v>0.13283490794115699</v>
      </c>
      <c r="AA459" s="80">
        <v>36.012339176013903</v>
      </c>
      <c r="AB459" s="80">
        <v>10.5280600841681</v>
      </c>
      <c r="AC459" s="80">
        <v>0.15830871359019899</v>
      </c>
      <c r="AD459" s="80">
        <v>1.6335125599371E-2</v>
      </c>
      <c r="AE459" s="27" t="s">
        <v>1</v>
      </c>
      <c r="AF459" s="27" t="s">
        <v>1</v>
      </c>
      <c r="AG459" s="27" t="s">
        <v>1</v>
      </c>
      <c r="AH459" s="27" t="s">
        <v>1</v>
      </c>
      <c r="AI459" s="80">
        <v>0.56778891256308095</v>
      </c>
      <c r="AJ459" s="80">
        <v>3.5641856060923002E-2</v>
      </c>
      <c r="AK459" s="80">
        <v>0.11597377205136999</v>
      </c>
      <c r="AL459" s="80">
        <v>8.1431909840980008E-3</v>
      </c>
      <c r="AM459" s="80">
        <v>1.03097990544683</v>
      </c>
      <c r="AN459" s="80">
        <v>0.31233441062949702</v>
      </c>
      <c r="AO459" s="80">
        <v>1.00807701066516</v>
      </c>
      <c r="AP459" s="80">
        <v>0.307623112054562</v>
      </c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D459" s="2"/>
    </row>
    <row r="460" spans="1:56" s="81" customFormat="1" ht="17.25" customHeight="1" x14ac:dyDescent="0.3">
      <c r="A460" s="79" t="s">
        <v>729</v>
      </c>
      <c r="B460" s="85" t="s">
        <v>289</v>
      </c>
      <c r="C460" s="82">
        <v>5.2971878175513999E-2</v>
      </c>
      <c r="D460" s="82">
        <v>9.9791494297830005E-3</v>
      </c>
      <c r="E460" s="82">
        <v>3.52773227280335</v>
      </c>
      <c r="F460" s="82">
        <v>9.6461407461765999E-2</v>
      </c>
      <c r="G460" s="82">
        <v>0.261995529451098</v>
      </c>
      <c r="H460" s="82">
        <v>5.5097960360789726E-2</v>
      </c>
      <c r="I460" s="82">
        <v>1.0384579109106173E-2</v>
      </c>
      <c r="J460" s="82">
        <v>3.52773227280335</v>
      </c>
      <c r="K460" s="82">
        <v>9.6461407461765999E-2</v>
      </c>
      <c r="L460" s="82">
        <v>0.261995529451098</v>
      </c>
      <c r="M460" s="27" t="s">
        <v>1</v>
      </c>
      <c r="N460" s="27" t="s">
        <v>1</v>
      </c>
      <c r="O460" s="27" t="s">
        <v>1</v>
      </c>
      <c r="P460" s="27" t="s">
        <v>1</v>
      </c>
      <c r="Q460" s="80">
        <v>4033.9923349708802</v>
      </c>
      <c r="R460" s="80">
        <v>100.53056518571999</v>
      </c>
      <c r="S460" s="80">
        <v>5695.7597221050601</v>
      </c>
      <c r="T460" s="80">
        <v>324.20746749819898</v>
      </c>
      <c r="U460" s="80">
        <v>308718.32294241397</v>
      </c>
      <c r="V460" s="80">
        <v>6891.1753303750502</v>
      </c>
      <c r="W460" s="80">
        <v>1.2089906309122E-2</v>
      </c>
      <c r="X460" s="80">
        <v>2.5214028668659998E-3</v>
      </c>
      <c r="Y460" s="80">
        <v>3.66455681633692</v>
      </c>
      <c r="Z460" s="80">
        <v>0.107765603630361</v>
      </c>
      <c r="AA460" s="80">
        <v>28.374535656323001</v>
      </c>
      <c r="AB460" s="80">
        <v>6.4585132511234002</v>
      </c>
      <c r="AC460" s="80">
        <v>0.11284371568144699</v>
      </c>
      <c r="AD460" s="80">
        <v>1.3795512797740999E-2</v>
      </c>
      <c r="AE460" s="27" t="s">
        <v>1</v>
      </c>
      <c r="AF460" s="27" t="s">
        <v>1</v>
      </c>
      <c r="AG460" s="27" t="s">
        <v>1</v>
      </c>
      <c r="AH460" s="27" t="s">
        <v>1</v>
      </c>
      <c r="AI460" s="80">
        <v>0.446781066516657</v>
      </c>
      <c r="AJ460" s="80">
        <v>2.0685249927899999E-2</v>
      </c>
      <c r="AK460" s="80">
        <v>9.1636853665849005E-2</v>
      </c>
      <c r="AL460" s="80">
        <v>4.5674498543020001E-3</v>
      </c>
      <c r="AM460" s="80">
        <v>0.77407012545786802</v>
      </c>
      <c r="AN460" s="80">
        <v>0.17527694901628699</v>
      </c>
      <c r="AO460" s="80">
        <v>0.77287959049689103</v>
      </c>
      <c r="AP460" s="80">
        <v>0.170030561923599</v>
      </c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D460" s="2"/>
    </row>
    <row r="461" spans="1:56" s="81" customFormat="1" ht="17.25" customHeight="1" x14ac:dyDescent="0.3">
      <c r="A461" s="79" t="s">
        <v>730</v>
      </c>
      <c r="B461" s="85" t="s">
        <v>101</v>
      </c>
      <c r="C461" s="82">
        <v>0.55339194514769796</v>
      </c>
      <c r="D461" s="82">
        <v>4.7071921970647003E-2</v>
      </c>
      <c r="E461" s="82">
        <v>3.26457404843591</v>
      </c>
      <c r="F461" s="82">
        <v>0.24355170389086001</v>
      </c>
      <c r="G461" s="82">
        <v>0.31863416908975301</v>
      </c>
      <c r="H461" s="82">
        <v>0.57560291437471434</v>
      </c>
      <c r="I461" s="82">
        <v>4.9074608543662204E-2</v>
      </c>
      <c r="J461" s="82">
        <v>3.26457404843591</v>
      </c>
      <c r="K461" s="82">
        <v>0.24355170389086001</v>
      </c>
      <c r="L461" s="82">
        <v>0.31863416908975301</v>
      </c>
      <c r="M461" s="27" t="s">
        <v>1</v>
      </c>
      <c r="N461" s="27" t="s">
        <v>1</v>
      </c>
      <c r="O461" s="27" t="s">
        <v>1</v>
      </c>
      <c r="P461" s="27" t="s">
        <v>1</v>
      </c>
      <c r="Q461" s="80">
        <v>3837.8169943706998</v>
      </c>
      <c r="R461" s="80">
        <v>105.824787681472</v>
      </c>
      <c r="S461" s="80">
        <v>7098.7073309001998</v>
      </c>
      <c r="T461" s="80">
        <v>439.68972509213597</v>
      </c>
      <c r="U461" s="80">
        <v>304000.77566581703</v>
      </c>
      <c r="V461" s="80">
        <v>6917.4841478916396</v>
      </c>
      <c r="W461" s="80">
        <v>1.3974088659934001E-2</v>
      </c>
      <c r="X461" s="80">
        <v>3.7866992540799998E-3</v>
      </c>
      <c r="Y461" s="80">
        <v>5.60216833299679</v>
      </c>
      <c r="Z461" s="80">
        <v>0.21716317471161101</v>
      </c>
      <c r="AA461" s="80">
        <v>3.6835841013383899</v>
      </c>
      <c r="AB461" s="80">
        <v>0.30933156451215399</v>
      </c>
      <c r="AC461" s="80">
        <v>0.32735088580473198</v>
      </c>
      <c r="AD461" s="80">
        <v>0.13074000439335101</v>
      </c>
      <c r="AE461" s="27" t="s">
        <v>1</v>
      </c>
      <c r="AF461" s="27" t="s">
        <v>1</v>
      </c>
      <c r="AG461" s="27" t="s">
        <v>1</v>
      </c>
      <c r="AH461" s="27" t="s">
        <v>1</v>
      </c>
      <c r="AI461" s="80">
        <v>0.56056063677067403</v>
      </c>
      <c r="AJ461" s="80">
        <v>2.3703428137560999E-2</v>
      </c>
      <c r="AK461" s="80">
        <v>9.8806014471038997E-2</v>
      </c>
      <c r="AL461" s="80">
        <v>4.1362093948589997E-3</v>
      </c>
      <c r="AM461" s="80">
        <v>8.0971280552923006E-2</v>
      </c>
      <c r="AN461" s="80">
        <v>6.7860444278869999E-3</v>
      </c>
      <c r="AO461" s="80">
        <v>7.4658651644286006E-2</v>
      </c>
      <c r="AP461" s="80">
        <v>5.5200280566330001E-3</v>
      </c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D461" s="2"/>
    </row>
    <row r="462" spans="1:56" s="81" customFormat="1" ht="17.25" customHeight="1" x14ac:dyDescent="0.3">
      <c r="A462" s="79" t="s">
        <v>731</v>
      </c>
      <c r="B462" s="85" t="s">
        <v>101</v>
      </c>
      <c r="C462" s="82">
        <v>0.37112580827650099</v>
      </c>
      <c r="D462" s="82">
        <v>3.2073847284933003E-2</v>
      </c>
      <c r="E462" s="82">
        <v>3.4356747566960602</v>
      </c>
      <c r="F462" s="82">
        <v>0.26894500985995101</v>
      </c>
      <c r="G462" s="82">
        <v>0.50292808869079597</v>
      </c>
      <c r="H462" s="82">
        <v>0.38602133391480947</v>
      </c>
      <c r="I462" s="82">
        <v>3.3436022714210513E-2</v>
      </c>
      <c r="J462" s="82">
        <v>3.4356747566960602</v>
      </c>
      <c r="K462" s="82">
        <v>0.26894500985995101</v>
      </c>
      <c r="L462" s="82">
        <v>0.50292808869079597</v>
      </c>
      <c r="M462" s="27" t="s">
        <v>1</v>
      </c>
      <c r="N462" s="27" t="s">
        <v>1</v>
      </c>
      <c r="O462" s="27" t="s">
        <v>1</v>
      </c>
      <c r="P462" s="27" t="s">
        <v>1</v>
      </c>
      <c r="Q462" s="80">
        <v>4020.0780813256301</v>
      </c>
      <c r="R462" s="80">
        <v>112.363813308508</v>
      </c>
      <c r="S462" s="80">
        <v>8310.1655163271698</v>
      </c>
      <c r="T462" s="80">
        <v>477.58191976003098</v>
      </c>
      <c r="U462" s="80">
        <v>308801.01239470602</v>
      </c>
      <c r="V462" s="80">
        <v>6514.6641735225303</v>
      </c>
      <c r="W462" s="80">
        <v>2.3329250951098002E-2</v>
      </c>
      <c r="X462" s="80">
        <v>4.613045954813E-3</v>
      </c>
      <c r="Y462" s="80">
        <v>2.96491280557809</v>
      </c>
      <c r="Z462" s="80">
        <v>0.13650653545333</v>
      </c>
      <c r="AA462" s="80">
        <v>2.9900186854844302</v>
      </c>
      <c r="AB462" s="80">
        <v>0.26080896992345898</v>
      </c>
      <c r="AC462" s="80">
        <v>0.101901862870086</v>
      </c>
      <c r="AD462" s="80">
        <v>1.7229094202409999E-2</v>
      </c>
      <c r="AE462" s="27" t="s">
        <v>1</v>
      </c>
      <c r="AF462" s="27" t="s">
        <v>1</v>
      </c>
      <c r="AG462" s="27" t="s">
        <v>1</v>
      </c>
      <c r="AH462" s="27" t="s">
        <v>1</v>
      </c>
      <c r="AI462" s="80">
        <v>0.26470649177274302</v>
      </c>
      <c r="AJ462" s="80">
        <v>1.5243699192847999E-2</v>
      </c>
      <c r="AK462" s="80">
        <v>5.3230135925512997E-2</v>
      </c>
      <c r="AL462" s="80">
        <v>2.5911606558450002E-3</v>
      </c>
      <c r="AM462" s="80">
        <v>6.4850477200348006E-2</v>
      </c>
      <c r="AN462" s="80">
        <v>7.9570649274879994E-3</v>
      </c>
      <c r="AO462" s="80">
        <v>6.2842890861981998E-2</v>
      </c>
      <c r="AP462" s="80">
        <v>3.4523851833230001E-3</v>
      </c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D462" s="2"/>
    </row>
    <row r="463" spans="1:56" s="81" customFormat="1" ht="17.25" customHeight="1" x14ac:dyDescent="0.3">
      <c r="A463" s="79" t="s">
        <v>732</v>
      </c>
      <c r="B463" s="85" t="s">
        <v>101</v>
      </c>
      <c r="C463" s="82">
        <v>2.5164028720962102</v>
      </c>
      <c r="D463" s="82">
        <v>0.26433129815163797</v>
      </c>
      <c r="E463" s="82">
        <v>3.4136813358899198</v>
      </c>
      <c r="F463" s="82">
        <v>0.37975762270577601</v>
      </c>
      <c r="G463" s="82">
        <v>0.34445477875179797</v>
      </c>
      <c r="H463" s="82">
        <v>2.6174013547177584</v>
      </c>
      <c r="I463" s="82">
        <v>0.27535826156618126</v>
      </c>
      <c r="J463" s="82">
        <v>3.4136813358899198</v>
      </c>
      <c r="K463" s="82">
        <v>0.37975762270577601</v>
      </c>
      <c r="L463" s="82">
        <v>0.34445477875179797</v>
      </c>
      <c r="M463" s="27" t="s">
        <v>1</v>
      </c>
      <c r="N463" s="27" t="s">
        <v>1</v>
      </c>
      <c r="O463" s="27" t="s">
        <v>1</v>
      </c>
      <c r="P463" s="27" t="s">
        <v>1</v>
      </c>
      <c r="Q463" s="80">
        <v>2569.8345564142601</v>
      </c>
      <c r="R463" s="80">
        <v>44.833340570222802</v>
      </c>
      <c r="S463" s="80">
        <v>2919.3564145384398</v>
      </c>
      <c r="T463" s="80">
        <v>109.34215013127201</v>
      </c>
      <c r="U463" s="80">
        <v>288471.94991395902</v>
      </c>
      <c r="V463" s="80">
        <v>6679.7688696312798</v>
      </c>
      <c r="W463" s="80">
        <v>0.103404921382966</v>
      </c>
      <c r="X463" s="80">
        <v>9.6443760520360002E-3</v>
      </c>
      <c r="Y463" s="80">
        <v>6.4314383304007396</v>
      </c>
      <c r="Z463" s="80">
        <v>0.18417855977968101</v>
      </c>
      <c r="AA463" s="80">
        <v>0.52693941722021798</v>
      </c>
      <c r="AB463" s="80">
        <v>6.6945586696292997E-2</v>
      </c>
      <c r="AC463" s="80">
        <v>0.187235804626775</v>
      </c>
      <c r="AD463" s="80">
        <v>2.5564391851752001E-2</v>
      </c>
      <c r="AE463" s="27" t="s">
        <v>1</v>
      </c>
      <c r="AF463" s="27" t="s">
        <v>1</v>
      </c>
      <c r="AG463" s="27" t="s">
        <v>1</v>
      </c>
      <c r="AH463" s="27" t="s">
        <v>1</v>
      </c>
      <c r="AI463" s="80">
        <v>0.696069248285759</v>
      </c>
      <c r="AJ463" s="80">
        <v>3.2197229024906002E-2</v>
      </c>
      <c r="AK463" s="80">
        <v>0.109858894947906</v>
      </c>
      <c r="AL463" s="80">
        <v>5.0161653986060002E-3</v>
      </c>
      <c r="AM463" s="80">
        <v>1.9646932355839999E-2</v>
      </c>
      <c r="AN463" s="80">
        <v>2.0082865304500001E-3</v>
      </c>
      <c r="AO463" s="80">
        <v>1.8938367415056001E-2</v>
      </c>
      <c r="AP463" s="80">
        <v>1.018692796921E-3</v>
      </c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D463" s="2"/>
    </row>
    <row r="464" spans="1:56" s="81" customFormat="1" ht="17.25" customHeight="1" x14ac:dyDescent="0.3">
      <c r="A464" s="79" t="s">
        <v>733</v>
      </c>
      <c r="B464" s="85" t="s">
        <v>101</v>
      </c>
      <c r="C464" s="82">
        <v>2.4268090553863999E-2</v>
      </c>
      <c r="D464" s="82">
        <v>2.2518959352469999E-3</v>
      </c>
      <c r="E464" s="82">
        <v>3.52842008754252</v>
      </c>
      <c r="F464" s="82">
        <v>7.0967622768514996E-2</v>
      </c>
      <c r="G464" s="82">
        <v>0.35069373012208099</v>
      </c>
      <c r="H464" s="82">
        <v>2.5242115957046292E-2</v>
      </c>
      <c r="I464" s="82">
        <v>2.3468378173550739E-3</v>
      </c>
      <c r="J464" s="82">
        <v>3.52842008754252</v>
      </c>
      <c r="K464" s="82">
        <v>7.0967622768514996E-2</v>
      </c>
      <c r="L464" s="82">
        <v>0.35069373012208099</v>
      </c>
      <c r="M464" s="27" t="s">
        <v>1</v>
      </c>
      <c r="N464" s="27" t="s">
        <v>1</v>
      </c>
      <c r="O464" s="27" t="s">
        <v>1</v>
      </c>
      <c r="P464" s="27" t="s">
        <v>1</v>
      </c>
      <c r="Q464" s="80">
        <v>3808.51748454982</v>
      </c>
      <c r="R464" s="80">
        <v>123.97920501709299</v>
      </c>
      <c r="S464" s="80">
        <v>1686.0547105749599</v>
      </c>
      <c r="T464" s="80">
        <v>71.770955422508493</v>
      </c>
      <c r="U464" s="80">
        <v>305399.19680656499</v>
      </c>
      <c r="V464" s="80">
        <v>7124.7300041847002</v>
      </c>
      <c r="W464" s="80">
        <v>1.1284279558759E-2</v>
      </c>
      <c r="X464" s="80">
        <v>3.951195973379E-3</v>
      </c>
      <c r="Y464" s="80">
        <v>4.4801285383955403</v>
      </c>
      <c r="Z464" s="80">
        <v>0.20099318097090799</v>
      </c>
      <c r="AA464" s="80">
        <v>153.51987359292599</v>
      </c>
      <c r="AB464" s="80">
        <v>9.0845726592482698</v>
      </c>
      <c r="AC464" s="80">
        <v>5.3717077972903003E-2</v>
      </c>
      <c r="AD464" s="80">
        <v>1.5386787670897999E-2</v>
      </c>
      <c r="AE464" s="27" t="s">
        <v>1</v>
      </c>
      <c r="AF464" s="27" t="s">
        <v>1</v>
      </c>
      <c r="AG464" s="27" t="s">
        <v>1</v>
      </c>
      <c r="AH464" s="27" t="s">
        <v>1</v>
      </c>
      <c r="AI464" s="80">
        <v>1.07355864888416</v>
      </c>
      <c r="AJ464" s="80">
        <v>6.2768809969858994E-2</v>
      </c>
      <c r="AK464" s="80">
        <v>0.241909058067656</v>
      </c>
      <c r="AL464" s="80">
        <v>1.7565228345329999E-2</v>
      </c>
      <c r="AM464" s="80">
        <v>4.4768289520509699</v>
      </c>
      <c r="AN464" s="80">
        <v>0.162211390169374</v>
      </c>
      <c r="AO464" s="80">
        <v>4.4628486815892998</v>
      </c>
      <c r="AP464" s="80">
        <v>0.152954011920582</v>
      </c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D464" s="2"/>
    </row>
    <row r="465" spans="1:56" s="81" customFormat="1" ht="17.25" customHeight="1" x14ac:dyDescent="0.3">
      <c r="A465" s="79" t="s">
        <v>734</v>
      </c>
      <c r="B465" s="85" t="s">
        <v>101</v>
      </c>
      <c r="C465" s="82">
        <v>0.46654917569834198</v>
      </c>
      <c r="D465" s="82">
        <v>3.422718070499E-2</v>
      </c>
      <c r="E465" s="82">
        <v>3.4011971503150802</v>
      </c>
      <c r="F465" s="82">
        <v>0.205753534015786</v>
      </c>
      <c r="G465" s="82">
        <v>0.28515254295175102</v>
      </c>
      <c r="H465" s="82">
        <v>0.48527461880460193</v>
      </c>
      <c r="I465" s="82">
        <v>3.5711735175248283E-2</v>
      </c>
      <c r="J465" s="82">
        <v>3.4011971503150802</v>
      </c>
      <c r="K465" s="82">
        <v>0.205753534015786</v>
      </c>
      <c r="L465" s="82">
        <v>0.28515254295175102</v>
      </c>
      <c r="M465" s="27" t="s">
        <v>1</v>
      </c>
      <c r="N465" s="27" t="s">
        <v>1</v>
      </c>
      <c r="O465" s="27" t="s">
        <v>1</v>
      </c>
      <c r="P465" s="27" t="s">
        <v>1</v>
      </c>
      <c r="Q465" s="80">
        <v>4008.0136812184001</v>
      </c>
      <c r="R465" s="80">
        <v>96.632378850423507</v>
      </c>
      <c r="S465" s="80">
        <v>3102.6362611743398</v>
      </c>
      <c r="T465" s="80">
        <v>121.94739153359799</v>
      </c>
      <c r="U465" s="80">
        <v>304511.50322204898</v>
      </c>
      <c r="V465" s="80">
        <v>6144.21716487301</v>
      </c>
      <c r="W465" s="80">
        <v>1.4503805307378E-2</v>
      </c>
      <c r="X465" s="80">
        <v>2.7922295841670002E-3</v>
      </c>
      <c r="Y465" s="80">
        <v>3.1427062359975801</v>
      </c>
      <c r="Z465" s="80">
        <v>9.9449970230351001E-2</v>
      </c>
      <c r="AA465" s="80">
        <v>3.1982445786039602</v>
      </c>
      <c r="AB465" s="80">
        <v>0.20976567794661799</v>
      </c>
      <c r="AC465" s="80">
        <v>8.1839837365525997E-2</v>
      </c>
      <c r="AD465" s="80">
        <v>1.1870392256396E-2</v>
      </c>
      <c r="AE465" s="27" t="s">
        <v>1</v>
      </c>
      <c r="AF465" s="27" t="s">
        <v>1</v>
      </c>
      <c r="AG465" s="27" t="s">
        <v>1</v>
      </c>
      <c r="AH465" s="27" t="s">
        <v>1</v>
      </c>
      <c r="AI465" s="80">
        <v>0.34099020954557102</v>
      </c>
      <c r="AJ465" s="80">
        <v>1.6659134325444001E-2</v>
      </c>
      <c r="AK465" s="80">
        <v>6.6112839540296994E-2</v>
      </c>
      <c r="AL465" s="80">
        <v>2.583359789647E-3</v>
      </c>
      <c r="AM465" s="80">
        <v>6.4564488706400996E-2</v>
      </c>
      <c r="AN465" s="80">
        <v>5.2166395039049997E-3</v>
      </c>
      <c r="AO465" s="80">
        <v>6.1682752316986E-2</v>
      </c>
      <c r="AP465" s="80">
        <v>4.0833148594020003E-3</v>
      </c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D465" s="2"/>
    </row>
    <row r="466" spans="1:56" s="81" customFormat="1" ht="17.25" customHeight="1" x14ac:dyDescent="0.3">
      <c r="A466" s="79" t="s">
        <v>735</v>
      </c>
      <c r="B466" s="85" t="s">
        <v>101</v>
      </c>
      <c r="C466" s="82">
        <v>0.49845420657950701</v>
      </c>
      <c r="D466" s="82">
        <v>3.7582099468754002E-2</v>
      </c>
      <c r="E466" s="82">
        <v>3.5731767891142301</v>
      </c>
      <c r="F466" s="82">
        <v>0.25317017954836102</v>
      </c>
      <c r="G466" s="82">
        <v>0.70756205806671502</v>
      </c>
      <c r="H466" s="82">
        <v>0.51846019174154157</v>
      </c>
      <c r="I466" s="82">
        <v>3.9205699315959026E-2</v>
      </c>
      <c r="J466" s="82">
        <v>3.5731767891142301</v>
      </c>
      <c r="K466" s="82">
        <v>0.25317017954836102</v>
      </c>
      <c r="L466" s="82">
        <v>0.70756205806671502</v>
      </c>
      <c r="M466" s="27" t="s">
        <v>1</v>
      </c>
      <c r="N466" s="27" t="s">
        <v>1</v>
      </c>
      <c r="O466" s="27" t="s">
        <v>1</v>
      </c>
      <c r="P466" s="27" t="s">
        <v>1</v>
      </c>
      <c r="Q466" s="80">
        <v>4031.4594097890899</v>
      </c>
      <c r="R466" s="80">
        <v>96.478360218127705</v>
      </c>
      <c r="S466" s="80">
        <v>7020.1625501647104</v>
      </c>
      <c r="T466" s="80">
        <v>493.547106152705</v>
      </c>
      <c r="U466" s="80">
        <v>306744.56917752302</v>
      </c>
      <c r="V466" s="80">
        <v>6167.7583289734102</v>
      </c>
      <c r="W466" s="80">
        <v>2.0411967438031999E-2</v>
      </c>
      <c r="X466" s="80">
        <v>3.3580429605310001E-3</v>
      </c>
      <c r="Y466" s="80">
        <v>3.7038813612588402</v>
      </c>
      <c r="Z466" s="80">
        <v>0.125298419169181</v>
      </c>
      <c r="AA466" s="80">
        <v>2.4546857485069302</v>
      </c>
      <c r="AB466" s="80">
        <v>0.15225828659934901</v>
      </c>
      <c r="AC466" s="80">
        <v>7.5770530836518996E-2</v>
      </c>
      <c r="AD466" s="80">
        <v>1.1574671091114E-2</v>
      </c>
      <c r="AE466" s="27" t="s">
        <v>1</v>
      </c>
      <c r="AF466" s="27" t="s">
        <v>1</v>
      </c>
      <c r="AG466" s="27" t="s">
        <v>1</v>
      </c>
      <c r="AH466" s="27" t="s">
        <v>1</v>
      </c>
      <c r="AI466" s="80">
        <v>0.29367853246765702</v>
      </c>
      <c r="AJ466" s="80">
        <v>1.3181818000334E-2</v>
      </c>
      <c r="AK466" s="80">
        <v>5.2383253926605998E-2</v>
      </c>
      <c r="AL466" s="80">
        <v>2.0038893691669999E-3</v>
      </c>
      <c r="AM466" s="80">
        <v>4.7941366354208002E-2</v>
      </c>
      <c r="AN466" s="80">
        <v>3.1179303969889999E-3</v>
      </c>
      <c r="AO466" s="80">
        <v>4.8095165849175003E-2</v>
      </c>
      <c r="AP466" s="80">
        <v>1.6970026949989999E-3</v>
      </c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D466" s="2"/>
    </row>
    <row r="467" spans="1:56" s="81" customFormat="1" ht="17.25" customHeight="1" x14ac:dyDescent="0.3">
      <c r="A467" s="79" t="s">
        <v>736</v>
      </c>
      <c r="B467" s="85" t="s">
        <v>289</v>
      </c>
      <c r="C467" s="82">
        <v>9.6038987890569E-2</v>
      </c>
      <c r="D467" s="82">
        <v>1.9001503137286001E-2</v>
      </c>
      <c r="E467" s="82">
        <v>3.50525309496697</v>
      </c>
      <c r="F467" s="82">
        <v>0.13914145300318201</v>
      </c>
      <c r="G467" s="82">
        <v>-0.10337862128429701</v>
      </c>
      <c r="H467" s="82">
        <v>9.9893613935156458E-2</v>
      </c>
      <c r="I467" s="82">
        <v>1.9772617784069052E-2</v>
      </c>
      <c r="J467" s="82">
        <v>3.50525309496697</v>
      </c>
      <c r="K467" s="82">
        <v>0.13914145300318201</v>
      </c>
      <c r="L467" s="82">
        <v>-0.10337862128429701</v>
      </c>
      <c r="M467" s="27" t="s">
        <v>1</v>
      </c>
      <c r="N467" s="27" t="s">
        <v>1</v>
      </c>
      <c r="O467" s="27" t="s">
        <v>1</v>
      </c>
      <c r="P467" s="27" t="s">
        <v>1</v>
      </c>
      <c r="Q467" s="80">
        <v>3892.0040554707598</v>
      </c>
      <c r="R467" s="80">
        <v>96.225891503951601</v>
      </c>
      <c r="S467" s="80">
        <v>7014.1270550055697</v>
      </c>
      <c r="T467" s="80">
        <v>443.27608114343002</v>
      </c>
      <c r="U467" s="80">
        <v>310572.65679884201</v>
      </c>
      <c r="V467" s="80">
        <v>6196.0012925941801</v>
      </c>
      <c r="W467" s="80">
        <v>1.9697365899494002E-2</v>
      </c>
      <c r="X467" s="80">
        <v>3.343497348862E-3</v>
      </c>
      <c r="Y467" s="80">
        <v>6.4417116081639296</v>
      </c>
      <c r="Z467" s="80">
        <v>0.18506508003163299</v>
      </c>
      <c r="AA467" s="80">
        <v>13.582447542472501</v>
      </c>
      <c r="AB467" s="80">
        <v>4.6853668294327502</v>
      </c>
      <c r="AC467" s="80">
        <v>0.40433602724497902</v>
      </c>
      <c r="AD467" s="80">
        <v>2.7514797199111998E-2</v>
      </c>
      <c r="AE467" s="27" t="s">
        <v>1</v>
      </c>
      <c r="AF467" s="27" t="s">
        <v>1</v>
      </c>
      <c r="AG467" s="27" t="s">
        <v>1</v>
      </c>
      <c r="AH467" s="27" t="s">
        <v>1</v>
      </c>
      <c r="AI467" s="80">
        <v>0.470834246538892</v>
      </c>
      <c r="AJ467" s="80">
        <v>2.3115386715595002E-2</v>
      </c>
      <c r="AK467" s="80">
        <v>8.3583419226979996E-2</v>
      </c>
      <c r="AL467" s="80">
        <v>4.1614094811090003E-3</v>
      </c>
      <c r="AM467" s="80">
        <v>0.39362448127451599</v>
      </c>
      <c r="AN467" s="80">
        <v>0.14273144649796399</v>
      </c>
      <c r="AO467" s="80">
        <v>0.38884763280616003</v>
      </c>
      <c r="AP467" s="80">
        <v>0.140217732331781</v>
      </c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D467" s="2"/>
    </row>
    <row r="468" spans="1:56" s="81" customFormat="1" ht="17.25" customHeight="1" x14ac:dyDescent="0.3">
      <c r="A468" s="79" t="s">
        <v>737</v>
      </c>
      <c r="B468" s="85" t="s">
        <v>101</v>
      </c>
      <c r="C468" s="82">
        <v>0.81898734725962496</v>
      </c>
      <c r="D468" s="82">
        <v>6.5226356032617006E-2</v>
      </c>
      <c r="E468" s="82">
        <v>3.41525763579661</v>
      </c>
      <c r="F468" s="82">
        <v>0.234211922702075</v>
      </c>
      <c r="G468" s="82">
        <v>0.38059265341237802</v>
      </c>
      <c r="H468" s="82">
        <v>0.85185826799997721</v>
      </c>
      <c r="I468" s="82">
        <v>6.8023506269880643E-2</v>
      </c>
      <c r="J468" s="82">
        <v>3.41525763579661</v>
      </c>
      <c r="K468" s="82">
        <v>0.234211922702075</v>
      </c>
      <c r="L468" s="82">
        <v>0.38059265341237802</v>
      </c>
      <c r="M468" s="27" t="s">
        <v>1</v>
      </c>
      <c r="N468" s="27" t="s">
        <v>1</v>
      </c>
      <c r="O468" s="27" t="s">
        <v>1</v>
      </c>
      <c r="P468" s="27" t="s">
        <v>1</v>
      </c>
      <c r="Q468" s="80">
        <v>2603.2495112697302</v>
      </c>
      <c r="R468" s="80">
        <v>68.080813424379301</v>
      </c>
      <c r="S468" s="80">
        <v>8359.8443602636107</v>
      </c>
      <c r="T468" s="80">
        <v>357.07157898963197</v>
      </c>
      <c r="U468" s="80">
        <v>295087.201963945</v>
      </c>
      <c r="V468" s="80">
        <v>5921.4764328112597</v>
      </c>
      <c r="W468" s="80">
        <v>7.2885101323960005E-2</v>
      </c>
      <c r="X468" s="80">
        <v>7.4559375901799996E-3</v>
      </c>
      <c r="Y468" s="80">
        <v>12.1291763569798</v>
      </c>
      <c r="Z468" s="80">
        <v>0.44118430280249399</v>
      </c>
      <c r="AA468" s="80">
        <v>1.83076592472267</v>
      </c>
      <c r="AB468" s="80">
        <v>0.195828241889384</v>
      </c>
      <c r="AC468" s="80">
        <v>8.7771472979237E-2</v>
      </c>
      <c r="AD468" s="80">
        <v>1.263324168442E-2</v>
      </c>
      <c r="AE468" s="27" t="s">
        <v>1</v>
      </c>
      <c r="AF468" s="27" t="s">
        <v>1</v>
      </c>
      <c r="AG468" s="27" t="s">
        <v>1</v>
      </c>
      <c r="AH468" s="27" t="s">
        <v>1</v>
      </c>
      <c r="AI468" s="80">
        <v>0.69732914647490696</v>
      </c>
      <c r="AJ468" s="80">
        <v>2.6721940600534001E-2</v>
      </c>
      <c r="AK468" s="80">
        <v>9.5346819087403001E-2</v>
      </c>
      <c r="AL468" s="80">
        <v>4.7105812310110004E-3</v>
      </c>
      <c r="AM468" s="80">
        <v>5.2843017137857003E-2</v>
      </c>
      <c r="AN468" s="80">
        <v>5.7027728398039998E-3</v>
      </c>
      <c r="AO468" s="80">
        <v>5.0786324567421E-2</v>
      </c>
      <c r="AP468" s="80">
        <v>4.9874130639439998E-3</v>
      </c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D468" s="2"/>
    </row>
    <row r="469" spans="1:56" s="81" customFormat="1" ht="17.25" customHeight="1" x14ac:dyDescent="0.3">
      <c r="A469" s="79" t="s">
        <v>738</v>
      </c>
      <c r="B469" s="85" t="s">
        <v>101</v>
      </c>
      <c r="C469" s="82">
        <v>17.754730014983501</v>
      </c>
      <c r="D469" s="82">
        <v>1.03138786361414</v>
      </c>
      <c r="E469" s="82">
        <v>2.7645586072250801</v>
      </c>
      <c r="F469" s="82">
        <v>0.16897249446291299</v>
      </c>
      <c r="G469" s="82">
        <v>0.42879646243647201</v>
      </c>
      <c r="H469" s="82">
        <v>18.467334825108686</v>
      </c>
      <c r="I469" s="82">
        <v>1.0781043319628223</v>
      </c>
      <c r="J469" s="82">
        <v>2.7645586072250801</v>
      </c>
      <c r="K469" s="82">
        <v>0.16897249446291299</v>
      </c>
      <c r="L469" s="82">
        <v>0.42879646243647201</v>
      </c>
      <c r="M469" s="27" t="s">
        <v>1</v>
      </c>
      <c r="N469" s="27" t="s">
        <v>1</v>
      </c>
      <c r="O469" s="27" t="s">
        <v>1</v>
      </c>
      <c r="P469" s="27" t="s">
        <v>1</v>
      </c>
      <c r="Q469" s="80">
        <v>4359.7103171245199</v>
      </c>
      <c r="R469" s="80">
        <v>112.91503179960699</v>
      </c>
      <c r="S469" s="80">
        <v>718.40543104489404</v>
      </c>
      <c r="T469" s="80">
        <v>53.506599362136697</v>
      </c>
      <c r="U469" s="80">
        <v>294608.99718020402</v>
      </c>
      <c r="V469" s="80">
        <v>6035.3346899285398</v>
      </c>
      <c r="W469" s="80">
        <v>1.0988222307982E-2</v>
      </c>
      <c r="X469" s="80">
        <v>2.3980712193759999E-3</v>
      </c>
      <c r="Y469" s="80">
        <v>106.45269792468901</v>
      </c>
      <c r="Z469" s="80">
        <v>1.6609162258532999</v>
      </c>
      <c r="AA469" s="80">
        <v>2.9056188122713902</v>
      </c>
      <c r="AB469" s="80">
        <v>0.22164970122635899</v>
      </c>
      <c r="AC469" s="80">
        <v>0.42120086950718999</v>
      </c>
      <c r="AD469" s="80">
        <v>2.7055946902094001E-2</v>
      </c>
      <c r="AE469" s="27" t="s">
        <v>1</v>
      </c>
      <c r="AF469" s="27" t="s">
        <v>1</v>
      </c>
      <c r="AG469" s="27" t="s">
        <v>1</v>
      </c>
      <c r="AH469" s="27" t="s">
        <v>1</v>
      </c>
      <c r="AI469" s="80">
        <v>14.671221988934301</v>
      </c>
      <c r="AJ469" s="80">
        <v>0.13287885280888601</v>
      </c>
      <c r="AK469" s="80">
        <v>2.5014947191352301</v>
      </c>
      <c r="AL469" s="80">
        <v>2.2072862278208E-2</v>
      </c>
      <c r="AM469" s="80">
        <v>6.3802834091845007E-2</v>
      </c>
      <c r="AN469" s="80">
        <v>4.2852794081809998E-3</v>
      </c>
      <c r="AO469" s="80">
        <v>4.9689497884541002E-2</v>
      </c>
      <c r="AP469" s="80">
        <v>2.8901058508170002E-3</v>
      </c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D469" s="2"/>
    </row>
    <row r="470" spans="1:56" s="81" customFormat="1" ht="17.25" customHeight="1" x14ac:dyDescent="0.3">
      <c r="A470" s="79" t="s">
        <v>739</v>
      </c>
      <c r="B470" s="85" t="s">
        <v>101</v>
      </c>
      <c r="C470" s="82">
        <v>5.4993539913004303</v>
      </c>
      <c r="D470" s="82">
        <v>0.216472946510017</v>
      </c>
      <c r="E470" s="82">
        <v>3.3710200209127401</v>
      </c>
      <c r="F470" s="82">
        <v>0.142975806893575</v>
      </c>
      <c r="G470" s="82">
        <v>0.38119783957799103</v>
      </c>
      <c r="H470" s="82">
        <v>5.7200763623798352</v>
      </c>
      <c r="I470" s="82">
        <v>0.22758636118237671</v>
      </c>
      <c r="J470" s="82">
        <v>3.3710200209127401</v>
      </c>
      <c r="K470" s="82">
        <v>0.142975806893575</v>
      </c>
      <c r="L470" s="82">
        <v>0.38119783957799103</v>
      </c>
      <c r="M470" s="27" t="s">
        <v>1</v>
      </c>
      <c r="N470" s="27" t="s">
        <v>1</v>
      </c>
      <c r="O470" s="27" t="s">
        <v>1</v>
      </c>
      <c r="P470" s="27" t="s">
        <v>1</v>
      </c>
      <c r="Q470" s="80">
        <v>6653.5362294858796</v>
      </c>
      <c r="R470" s="80">
        <v>172.703794161985</v>
      </c>
      <c r="S470" s="80">
        <v>780.905454107438</v>
      </c>
      <c r="T470" s="80">
        <v>90.906106132628693</v>
      </c>
      <c r="U470" s="80">
        <v>288342.427085893</v>
      </c>
      <c r="V470" s="80">
        <v>5776.3279832776798</v>
      </c>
      <c r="W470" s="80">
        <v>5.1800387257710002E-3</v>
      </c>
      <c r="X470" s="80">
        <v>1.6578180197490001E-3</v>
      </c>
      <c r="Y470" s="80">
        <v>247.138184453881</v>
      </c>
      <c r="Z470" s="80">
        <v>5.2136849270457297</v>
      </c>
      <c r="AA470" s="80">
        <v>8.1372872419778606</v>
      </c>
      <c r="AB470" s="80">
        <v>0.27840438285460301</v>
      </c>
      <c r="AC470" s="80">
        <v>1.1692539442914001E-2</v>
      </c>
      <c r="AD470" s="80">
        <v>4.4506387588209998E-3</v>
      </c>
      <c r="AE470" s="27" t="s">
        <v>1</v>
      </c>
      <c r="AF470" s="27" t="s">
        <v>1</v>
      </c>
      <c r="AG470" s="27" t="s">
        <v>1</v>
      </c>
      <c r="AH470" s="27" t="s">
        <v>1</v>
      </c>
      <c r="AI470" s="80">
        <v>12.165580017003601</v>
      </c>
      <c r="AJ470" s="80">
        <v>0.24749077791516999</v>
      </c>
      <c r="AK470" s="80">
        <v>1.58222929639355</v>
      </c>
      <c r="AL470" s="80">
        <v>2.9568934734191001E-2</v>
      </c>
      <c r="AM470" s="80">
        <v>0.13004798499220599</v>
      </c>
      <c r="AN470" s="80">
        <v>5.0767333566909996E-3</v>
      </c>
      <c r="AO470" s="80">
        <v>0.123606673093276</v>
      </c>
      <c r="AP470" s="80">
        <v>2.7590195582990001E-3</v>
      </c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D470" s="2"/>
    </row>
    <row r="471" spans="1:56" s="81" customFormat="1" ht="17.25" customHeight="1" x14ac:dyDescent="0.3">
      <c r="A471" s="79" t="s">
        <v>740</v>
      </c>
      <c r="B471" s="85" t="s">
        <v>289</v>
      </c>
      <c r="C471" s="82">
        <v>8.4223220854209302</v>
      </c>
      <c r="D471" s="82">
        <v>1.25273321191478</v>
      </c>
      <c r="E471" s="82">
        <v>3.1149380279267498</v>
      </c>
      <c r="F471" s="82">
        <v>0.158565349747155</v>
      </c>
      <c r="G471" s="82">
        <v>-0.29630226855912101</v>
      </c>
      <c r="H471" s="82">
        <v>8.7603608629990486</v>
      </c>
      <c r="I471" s="82">
        <v>1.3040007893228283</v>
      </c>
      <c r="J471" s="82">
        <v>3.1149380279267498</v>
      </c>
      <c r="K471" s="82">
        <v>0.158565349747155</v>
      </c>
      <c r="L471" s="82">
        <v>-0.29630226855912101</v>
      </c>
      <c r="M471" s="27" t="s">
        <v>1</v>
      </c>
      <c r="N471" s="27" t="s">
        <v>1</v>
      </c>
      <c r="O471" s="27" t="s">
        <v>1</v>
      </c>
      <c r="P471" s="27" t="s">
        <v>1</v>
      </c>
      <c r="Q471" s="80">
        <v>4224.3299962338997</v>
      </c>
      <c r="R471" s="80">
        <v>112.726950719418</v>
      </c>
      <c r="S471" s="80">
        <v>859.90913703666502</v>
      </c>
      <c r="T471" s="80">
        <v>46.5049147587386</v>
      </c>
      <c r="U471" s="80">
        <v>293072.16355134803</v>
      </c>
      <c r="V471" s="80">
        <v>5848.5601155258901</v>
      </c>
      <c r="W471" s="80">
        <v>8.1745462797720003E-3</v>
      </c>
      <c r="X471" s="80">
        <v>2.285717829316E-3</v>
      </c>
      <c r="Y471" s="80">
        <v>96.155610021949599</v>
      </c>
      <c r="Z471" s="80">
        <v>1.4976392636146301</v>
      </c>
      <c r="AA471" s="80">
        <v>3.8742964816798899</v>
      </c>
      <c r="AB471" s="80">
        <v>0.53937377723719304</v>
      </c>
      <c r="AC471" s="80">
        <v>0.43969806075240703</v>
      </c>
      <c r="AD471" s="80">
        <v>3.0486456454507E-2</v>
      </c>
      <c r="AE471" s="27" t="s">
        <v>1</v>
      </c>
      <c r="AF471" s="27" t="s">
        <v>1</v>
      </c>
      <c r="AG471" s="27" t="s">
        <v>1</v>
      </c>
      <c r="AH471" s="27" t="s">
        <v>1</v>
      </c>
      <c r="AI471" s="80">
        <v>12.186379107786101</v>
      </c>
      <c r="AJ471" s="80">
        <v>0.12320999073311199</v>
      </c>
      <c r="AK471" s="80">
        <v>2.0515054495520899</v>
      </c>
      <c r="AL471" s="80">
        <v>2.1508439863367999E-2</v>
      </c>
      <c r="AM471" s="80">
        <v>0.11013907614174299</v>
      </c>
      <c r="AN471" s="80">
        <v>1.7213561193452E-2</v>
      </c>
      <c r="AO471" s="80">
        <v>9.6722990879306997E-2</v>
      </c>
      <c r="AP471" s="80">
        <v>1.6432031732541999E-2</v>
      </c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D471" s="2"/>
    </row>
    <row r="472" spans="1:56" s="81" customFormat="1" ht="17.25" customHeight="1" x14ac:dyDescent="0.3">
      <c r="A472" s="79" t="s">
        <v>741</v>
      </c>
      <c r="B472" s="85" t="s">
        <v>101</v>
      </c>
      <c r="C472" s="82">
        <v>4.47970350243338</v>
      </c>
      <c r="D472" s="82">
        <v>0.34970901546830901</v>
      </c>
      <c r="E472" s="82">
        <v>3.6777786536060399</v>
      </c>
      <c r="F472" s="82">
        <v>0.30657070080700399</v>
      </c>
      <c r="G472" s="82">
        <v>0.56769155411440597</v>
      </c>
      <c r="H472" s="82">
        <v>4.6595011260004338</v>
      </c>
      <c r="I472" s="82">
        <v>0.36474501907696444</v>
      </c>
      <c r="J472" s="82">
        <v>3.6777786536060399</v>
      </c>
      <c r="K472" s="82">
        <v>0.30657070080700399</v>
      </c>
      <c r="L472" s="82">
        <v>0.56769155411440597</v>
      </c>
      <c r="M472" s="27" t="s">
        <v>1</v>
      </c>
      <c r="N472" s="27" t="s">
        <v>1</v>
      </c>
      <c r="O472" s="27" t="s">
        <v>1</v>
      </c>
      <c r="P472" s="27" t="s">
        <v>1</v>
      </c>
      <c r="Q472" s="80">
        <v>2290.3154095290001</v>
      </c>
      <c r="R472" s="80">
        <v>59.897301753825602</v>
      </c>
      <c r="S472" s="80">
        <v>250.79567329381399</v>
      </c>
      <c r="T472" s="80">
        <v>11.5063446278038</v>
      </c>
      <c r="U472" s="80">
        <v>294411.65102442598</v>
      </c>
      <c r="V472" s="80">
        <v>5947.6689233432899</v>
      </c>
      <c r="W472" s="80">
        <v>5.5501685019579998E-3</v>
      </c>
      <c r="X472" s="80">
        <v>1.672537990631E-3</v>
      </c>
      <c r="Y472" s="80">
        <v>19.262375331975498</v>
      </c>
      <c r="Z472" s="80">
        <v>0.79818248444173601</v>
      </c>
      <c r="AA472" s="80">
        <v>2.1009920593719502</v>
      </c>
      <c r="AB472" s="80">
        <v>0.13677863145039301</v>
      </c>
      <c r="AC472" s="80">
        <v>2.2684859407689998E-3</v>
      </c>
      <c r="AD472" s="80">
        <v>1.910828112187E-3</v>
      </c>
      <c r="AE472" s="27" t="s">
        <v>1</v>
      </c>
      <c r="AF472" s="27" t="s">
        <v>1</v>
      </c>
      <c r="AG472" s="27" t="s">
        <v>1</v>
      </c>
      <c r="AH472" s="27" t="s">
        <v>1</v>
      </c>
      <c r="AI472" s="80">
        <v>1.95491816320019</v>
      </c>
      <c r="AJ472" s="80">
        <v>0.10295133054234799</v>
      </c>
      <c r="AK472" s="80">
        <v>0.311360541973496</v>
      </c>
      <c r="AL472" s="80">
        <v>1.5428984297298999E-2</v>
      </c>
      <c r="AM472" s="80">
        <v>3.1387384047148997E-2</v>
      </c>
      <c r="AN472" s="80">
        <v>2.4275431657330001E-3</v>
      </c>
      <c r="AO472" s="80">
        <v>3.2565136224765E-2</v>
      </c>
      <c r="AP472" s="80">
        <v>1.2503385453370001E-3</v>
      </c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D472" s="2"/>
    </row>
    <row r="473" spans="1:56" s="81" customFormat="1" ht="17.25" customHeight="1" x14ac:dyDescent="0.3">
      <c r="A473" s="79" t="s">
        <v>742</v>
      </c>
      <c r="B473" s="85" t="s">
        <v>101</v>
      </c>
      <c r="C473" s="82">
        <v>1.7368345677174</v>
      </c>
      <c r="D473" s="82">
        <v>0.11707278766326699</v>
      </c>
      <c r="E473" s="82">
        <v>3.60321222877521</v>
      </c>
      <c r="F473" s="82">
        <v>0.25124444552866998</v>
      </c>
      <c r="G473" s="82">
        <v>0.38907515783151397</v>
      </c>
      <c r="H473" s="82">
        <v>1.8065442544489145</v>
      </c>
      <c r="I473" s="82">
        <v>0.12222046973892678</v>
      </c>
      <c r="J473" s="82">
        <v>3.60321222877521</v>
      </c>
      <c r="K473" s="82">
        <v>0.25124444552866998</v>
      </c>
      <c r="L473" s="82">
        <v>0.38907515783151397</v>
      </c>
      <c r="M473" s="27" t="s">
        <v>1</v>
      </c>
      <c r="N473" s="27" t="s">
        <v>1</v>
      </c>
      <c r="O473" s="27" t="s">
        <v>1</v>
      </c>
      <c r="P473" s="27" t="s">
        <v>1</v>
      </c>
      <c r="Q473" s="80">
        <v>2276.7620101882499</v>
      </c>
      <c r="R473" s="80">
        <v>63.632798097741201</v>
      </c>
      <c r="S473" s="80">
        <v>252.788078300292</v>
      </c>
      <c r="T473" s="80">
        <v>10.4943676251507</v>
      </c>
      <c r="U473" s="80">
        <v>295122.38112710702</v>
      </c>
      <c r="V473" s="80">
        <v>6364.2679832738004</v>
      </c>
      <c r="W473" s="80">
        <v>6.4638191328859999E-3</v>
      </c>
      <c r="X473" s="80">
        <v>1.775127221481E-3</v>
      </c>
      <c r="Y473" s="80">
        <v>11.562816192477399</v>
      </c>
      <c r="Z473" s="80">
        <v>0.25595385140103299</v>
      </c>
      <c r="AA473" s="80">
        <v>2.5203867229199601</v>
      </c>
      <c r="AB473" s="80">
        <v>0.22002835307140201</v>
      </c>
      <c r="AC473" s="80">
        <v>2.973786658906E-3</v>
      </c>
      <c r="AD473" s="80">
        <v>2.152271871995E-3</v>
      </c>
      <c r="AE473" s="27" t="s">
        <v>1</v>
      </c>
      <c r="AF473" s="27" t="s">
        <v>1</v>
      </c>
      <c r="AG473" s="27" t="s">
        <v>1</v>
      </c>
      <c r="AH473" s="27" t="s">
        <v>1</v>
      </c>
      <c r="AI473" s="80">
        <v>0.92183864303540797</v>
      </c>
      <c r="AJ473" s="80">
        <v>3.7893321076649999E-2</v>
      </c>
      <c r="AK473" s="80">
        <v>0.16575949620800201</v>
      </c>
      <c r="AL473" s="80">
        <v>6.3361228265920002E-3</v>
      </c>
      <c r="AM473" s="80">
        <v>4.3921495783394E-2</v>
      </c>
      <c r="AN473" s="80">
        <v>4.3693133249570002E-3</v>
      </c>
      <c r="AO473" s="80">
        <v>4.4285242333901E-2</v>
      </c>
      <c r="AP473" s="80">
        <v>3.8396976458810001E-3</v>
      </c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D473" s="2"/>
    </row>
    <row r="474" spans="1:56" s="81" customFormat="1" ht="17.25" customHeight="1" x14ac:dyDescent="0.3">
      <c r="A474" s="79" t="s">
        <v>743</v>
      </c>
      <c r="B474" s="85" t="s">
        <v>101</v>
      </c>
      <c r="C474" s="82">
        <v>11.9805476587344</v>
      </c>
      <c r="D474" s="82">
        <v>0.76353232388554204</v>
      </c>
      <c r="E474" s="82">
        <v>3.0444736740752099</v>
      </c>
      <c r="F474" s="82">
        <v>0.11051385383171</v>
      </c>
      <c r="G474" s="82">
        <v>0.104938642809669</v>
      </c>
      <c r="H474" s="82">
        <v>12.461399571567956</v>
      </c>
      <c r="I474" s="82">
        <v>0.79745138935752113</v>
      </c>
      <c r="J474" s="82">
        <v>3.0444736740752099</v>
      </c>
      <c r="K474" s="82">
        <v>0.11051385383171</v>
      </c>
      <c r="L474" s="82">
        <v>0.104938642809669</v>
      </c>
      <c r="M474" s="27" t="s">
        <v>1</v>
      </c>
      <c r="N474" s="27" t="s">
        <v>1</v>
      </c>
      <c r="O474" s="27" t="s">
        <v>1</v>
      </c>
      <c r="P474" s="27" t="s">
        <v>1</v>
      </c>
      <c r="Q474" s="80">
        <v>7645.1139802539501</v>
      </c>
      <c r="R474" s="80">
        <v>99.973868717263599</v>
      </c>
      <c r="S474" s="80">
        <v>61.967164431893799</v>
      </c>
      <c r="T474" s="80">
        <v>3.5836055433182499</v>
      </c>
      <c r="U474" s="80">
        <v>280564.830292709</v>
      </c>
      <c r="V474" s="80">
        <v>6493.9789648855103</v>
      </c>
      <c r="W474" s="80">
        <v>0.104011324480283</v>
      </c>
      <c r="X474" s="80">
        <v>8.5844330504140001E-3</v>
      </c>
      <c r="Y474" s="80">
        <v>231.95803150136999</v>
      </c>
      <c r="Z474" s="80">
        <v>7.4297846812157697</v>
      </c>
      <c r="AA474" s="80">
        <v>10.8617667805406</v>
      </c>
      <c r="AB474" s="80">
        <v>0.38131617914425397</v>
      </c>
      <c r="AC474" s="80">
        <v>1.5275481662166E-2</v>
      </c>
      <c r="AD474" s="80">
        <v>5.1950401944900002E-3</v>
      </c>
      <c r="AE474" s="27" t="s">
        <v>1</v>
      </c>
      <c r="AF474" s="27" t="s">
        <v>1</v>
      </c>
      <c r="AG474" s="27" t="s">
        <v>1</v>
      </c>
      <c r="AH474" s="27" t="s">
        <v>1</v>
      </c>
      <c r="AI474" s="80">
        <v>28.0542326514962</v>
      </c>
      <c r="AJ474" s="80">
        <v>1.5521301507471801</v>
      </c>
      <c r="AK474" s="80">
        <v>4.9841470467089</v>
      </c>
      <c r="AL474" s="80">
        <v>0.302977682423412</v>
      </c>
      <c r="AM474" s="80">
        <v>0.18776291020344901</v>
      </c>
      <c r="AN474" s="80">
        <v>6.4348393537870001E-3</v>
      </c>
      <c r="AO474" s="80">
        <v>0.16118886109151401</v>
      </c>
      <c r="AP474" s="80">
        <v>2.8718687640960001E-3</v>
      </c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D474" s="2"/>
    </row>
    <row r="475" spans="1:56" s="81" customFormat="1" ht="17.25" customHeight="1" x14ac:dyDescent="0.3">
      <c r="A475" s="79" t="s">
        <v>744</v>
      </c>
      <c r="B475" s="85" t="s">
        <v>101</v>
      </c>
      <c r="C475" s="82">
        <v>12.335867797419599</v>
      </c>
      <c r="D475" s="82">
        <v>0.85514404108577802</v>
      </c>
      <c r="E475" s="82">
        <v>2.9398138365151598</v>
      </c>
      <c r="F475" s="82">
        <v>0.22145522527702999</v>
      </c>
      <c r="G475" s="82">
        <v>0.59746040821285695</v>
      </c>
      <c r="H475" s="82">
        <v>12.830980858676575</v>
      </c>
      <c r="I475" s="82">
        <v>0.89256625415808966</v>
      </c>
      <c r="J475" s="82">
        <v>2.9398138365151598</v>
      </c>
      <c r="K475" s="82">
        <v>0.22145522527702999</v>
      </c>
      <c r="L475" s="82">
        <v>0.59746040821285695</v>
      </c>
      <c r="M475" s="27" t="s">
        <v>1</v>
      </c>
      <c r="N475" s="27" t="s">
        <v>1</v>
      </c>
      <c r="O475" s="27" t="s">
        <v>1</v>
      </c>
      <c r="P475" s="27" t="s">
        <v>1</v>
      </c>
      <c r="Q475" s="80">
        <v>1666.1354795572599</v>
      </c>
      <c r="R475" s="80">
        <v>52.657684984815198</v>
      </c>
      <c r="S475" s="80">
        <v>449.575166287954</v>
      </c>
      <c r="T475" s="80">
        <v>19.848079795274501</v>
      </c>
      <c r="U475" s="80">
        <v>307262.45194761199</v>
      </c>
      <c r="V475" s="80">
        <v>7497.6651348576397</v>
      </c>
      <c r="W475" s="80">
        <v>4.8710295116849997E-3</v>
      </c>
      <c r="X475" s="80">
        <v>1.7682851429030001E-3</v>
      </c>
      <c r="Y475" s="80">
        <v>51.825025390016002</v>
      </c>
      <c r="Z475" s="80">
        <v>0.80567150750358196</v>
      </c>
      <c r="AA475" s="80">
        <v>2.66613675441508</v>
      </c>
      <c r="AB475" s="80">
        <v>0.176790055810436</v>
      </c>
      <c r="AC475" s="80">
        <v>7.6338266462046001E-2</v>
      </c>
      <c r="AD475" s="80">
        <v>1.2557752183363E-2</v>
      </c>
      <c r="AE475" s="27" t="s">
        <v>1</v>
      </c>
      <c r="AF475" s="27" t="s">
        <v>1</v>
      </c>
      <c r="AG475" s="27" t="s">
        <v>1</v>
      </c>
      <c r="AH475" s="27" t="s">
        <v>1</v>
      </c>
      <c r="AI475" s="80">
        <v>7.6665979161757596</v>
      </c>
      <c r="AJ475" s="80">
        <v>8.9818937484450995E-2</v>
      </c>
      <c r="AK475" s="80">
        <v>1.3547877088704701</v>
      </c>
      <c r="AL475" s="80">
        <v>1.9710552735575999E-2</v>
      </c>
      <c r="AM475" s="80">
        <v>4.9611332386977999E-2</v>
      </c>
      <c r="AN475" s="80">
        <v>3.3848333290709999E-3</v>
      </c>
      <c r="AO475" s="80">
        <v>4.1236889711308997E-2</v>
      </c>
      <c r="AP475" s="80">
        <v>1.3760479109110001E-3</v>
      </c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D475" s="2"/>
    </row>
    <row r="476" spans="1:56" s="81" customFormat="1" ht="17.25" customHeight="1" x14ac:dyDescent="0.3">
      <c r="A476" s="79" t="s">
        <v>745</v>
      </c>
      <c r="B476" s="85" t="s">
        <v>101</v>
      </c>
      <c r="C476" s="82">
        <v>2.08736617465064</v>
      </c>
      <c r="D476" s="82">
        <v>0.245971102042326</v>
      </c>
      <c r="E476" s="82">
        <v>3.3315539324128798</v>
      </c>
      <c r="F476" s="82">
        <v>0.423832067692541</v>
      </c>
      <c r="G476" s="82">
        <v>0.624332089055742</v>
      </c>
      <c r="H476" s="82">
        <v>2.1711448170345768</v>
      </c>
      <c r="I476" s="82">
        <v>0.25615235826517502</v>
      </c>
      <c r="J476" s="82">
        <v>3.3315539324128798</v>
      </c>
      <c r="K476" s="82">
        <v>0.423832067692541</v>
      </c>
      <c r="L476" s="82">
        <v>0.624332089055742</v>
      </c>
      <c r="M476" s="27" t="s">
        <v>1</v>
      </c>
      <c r="N476" s="27" t="s">
        <v>1</v>
      </c>
      <c r="O476" s="27" t="s">
        <v>1</v>
      </c>
      <c r="P476" s="27" t="s">
        <v>1</v>
      </c>
      <c r="Q476" s="80">
        <v>2090.3097287853002</v>
      </c>
      <c r="R476" s="80">
        <v>64.018243477293595</v>
      </c>
      <c r="S476" s="80">
        <v>357.24118385928602</v>
      </c>
      <c r="T476" s="80">
        <v>32.394930668946699</v>
      </c>
      <c r="U476" s="80">
        <v>296581.55121949798</v>
      </c>
      <c r="V476" s="80">
        <v>6932.4787564927401</v>
      </c>
      <c r="W476" s="80">
        <v>2.8432518570229E-2</v>
      </c>
      <c r="X476" s="80">
        <v>5.1003961397479997E-3</v>
      </c>
      <c r="Y476" s="80">
        <v>11.0150735052543</v>
      </c>
      <c r="Z476" s="80">
        <v>0.44650858659700798</v>
      </c>
      <c r="AA476" s="80">
        <v>1.3078263960474801</v>
      </c>
      <c r="AB476" s="80">
        <v>0.16777460722101101</v>
      </c>
      <c r="AC476" s="80">
        <v>4.9812561972160004E-3</v>
      </c>
      <c r="AD476" s="80">
        <v>3.8156649895669998E-3</v>
      </c>
      <c r="AE476" s="27" t="s">
        <v>1</v>
      </c>
      <c r="AF476" s="27" t="s">
        <v>1</v>
      </c>
      <c r="AG476" s="27" t="s">
        <v>1</v>
      </c>
      <c r="AH476" s="27" t="s">
        <v>1</v>
      </c>
      <c r="AI476" s="80">
        <v>0.82713752288114095</v>
      </c>
      <c r="AJ476" s="80">
        <v>6.7735337367571993E-2</v>
      </c>
      <c r="AK476" s="80">
        <v>0.12014502249402199</v>
      </c>
      <c r="AL476" s="80">
        <v>9.9295327949100003E-3</v>
      </c>
      <c r="AM476" s="80">
        <v>2.6326153890736E-2</v>
      </c>
      <c r="AN476" s="80">
        <v>2.9717181058659999E-3</v>
      </c>
      <c r="AO476" s="80">
        <v>2.4159791299354999E-2</v>
      </c>
      <c r="AP476" s="80">
        <v>1.306056861642E-3</v>
      </c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D476" s="2"/>
    </row>
    <row r="477" spans="1:56" s="81" customFormat="1" ht="17.25" customHeight="1" x14ac:dyDescent="0.3">
      <c r="A477" s="79" t="s">
        <v>746</v>
      </c>
      <c r="B477" s="85" t="s">
        <v>101</v>
      </c>
      <c r="C477" s="82">
        <v>10.7622532681034</v>
      </c>
      <c r="D477" s="82">
        <v>0.60146640026954701</v>
      </c>
      <c r="E477" s="82">
        <v>3.03210010292569</v>
      </c>
      <c r="F477" s="82">
        <v>0.18609017701838301</v>
      </c>
      <c r="G477" s="82">
        <v>0.51456692417633298</v>
      </c>
      <c r="H477" s="82">
        <v>11.194207650972855</v>
      </c>
      <c r="I477" s="82">
        <v>0.62895859286017053</v>
      </c>
      <c r="J477" s="82">
        <v>3.03210010292569</v>
      </c>
      <c r="K477" s="82">
        <v>0.18609017701838301</v>
      </c>
      <c r="L477" s="82">
        <v>0.51456692417633298</v>
      </c>
      <c r="M477" s="27" t="s">
        <v>1</v>
      </c>
      <c r="N477" s="27" t="s">
        <v>1</v>
      </c>
      <c r="O477" s="27" t="s">
        <v>1</v>
      </c>
      <c r="P477" s="27" t="s">
        <v>1</v>
      </c>
      <c r="Q477" s="80">
        <v>3030.29495271318</v>
      </c>
      <c r="R477" s="80">
        <v>91.311113791397005</v>
      </c>
      <c r="S477" s="80">
        <v>196.899266094898</v>
      </c>
      <c r="T477" s="80">
        <v>13.6421503173168</v>
      </c>
      <c r="U477" s="80">
        <v>290901.23537298798</v>
      </c>
      <c r="V477" s="80">
        <v>5799.0344647255997</v>
      </c>
      <c r="W477" s="80">
        <v>4.6000055314279996E-3</v>
      </c>
      <c r="X477" s="80">
        <v>1.5321445445559999E-3</v>
      </c>
      <c r="Y477" s="80">
        <v>102.655192300043</v>
      </c>
      <c r="Z477" s="80">
        <v>1.6645266971624399</v>
      </c>
      <c r="AA477" s="80">
        <v>3.4080758997862</v>
      </c>
      <c r="AB477" s="80">
        <v>0.18040566269191599</v>
      </c>
      <c r="AC477" s="80">
        <v>1.485508436328E-3</v>
      </c>
      <c r="AD477" s="80">
        <v>1.5578280173939999E-3</v>
      </c>
      <c r="AE477" s="27" t="s">
        <v>1</v>
      </c>
      <c r="AF477" s="27" t="s">
        <v>1</v>
      </c>
      <c r="AG477" s="27" t="s">
        <v>1</v>
      </c>
      <c r="AH477" s="27" t="s">
        <v>1</v>
      </c>
      <c r="AI477" s="80">
        <v>8.9418785812663799</v>
      </c>
      <c r="AJ477" s="80">
        <v>0.12960300832072799</v>
      </c>
      <c r="AK477" s="80">
        <v>1.45143407590442</v>
      </c>
      <c r="AL477" s="80">
        <v>2.2706605652038001E-2</v>
      </c>
      <c r="AM477" s="80">
        <v>6.0583236733208999E-2</v>
      </c>
      <c r="AN477" s="80">
        <v>3.3808644939509998E-3</v>
      </c>
      <c r="AO477" s="80">
        <v>5.1955246848275002E-2</v>
      </c>
      <c r="AP477" s="80">
        <v>1.6552597263260001E-3</v>
      </c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D477" s="2"/>
    </row>
    <row r="478" spans="1:56" s="81" customFormat="1" ht="17.25" customHeight="1" x14ac:dyDescent="0.3">
      <c r="A478" s="79" t="s">
        <v>747</v>
      </c>
      <c r="B478" s="85" t="s">
        <v>101</v>
      </c>
      <c r="C478" s="82">
        <v>12.872893426425801</v>
      </c>
      <c r="D478" s="82">
        <v>1.2832403997550399</v>
      </c>
      <c r="E478" s="82">
        <v>2.9155708611086602</v>
      </c>
      <c r="F478" s="82">
        <v>0.24160092481364501</v>
      </c>
      <c r="G478" s="82">
        <v>0.334747373729125</v>
      </c>
      <c r="H478" s="82">
        <v>13.389560577554454</v>
      </c>
      <c r="I478" s="82">
        <v>1.3369963068369686</v>
      </c>
      <c r="J478" s="82">
        <v>2.9155708611086602</v>
      </c>
      <c r="K478" s="82">
        <v>0.24160092481364501</v>
      </c>
      <c r="L478" s="82">
        <v>0.334747373729125</v>
      </c>
      <c r="M478" s="27" t="s">
        <v>1</v>
      </c>
      <c r="N478" s="27" t="s">
        <v>1</v>
      </c>
      <c r="O478" s="27" t="s">
        <v>1</v>
      </c>
      <c r="P478" s="27" t="s">
        <v>1</v>
      </c>
      <c r="Q478" s="80">
        <v>2807.27733554729</v>
      </c>
      <c r="R478" s="80">
        <v>73.330830983685203</v>
      </c>
      <c r="S478" s="80">
        <v>471.16385739999203</v>
      </c>
      <c r="T478" s="80">
        <v>29.369805727098001</v>
      </c>
      <c r="U478" s="80">
        <v>297052.500917856</v>
      </c>
      <c r="V478" s="80">
        <v>7920.4474530750904</v>
      </c>
      <c r="W478" s="80">
        <v>5.0585525198660001E-3</v>
      </c>
      <c r="X478" s="80">
        <v>2.0079159672599998E-3</v>
      </c>
      <c r="Y478" s="80">
        <v>92.200237581054793</v>
      </c>
      <c r="Z478" s="80">
        <v>2.54491246631174</v>
      </c>
      <c r="AA478" s="80">
        <v>2.71514406504058</v>
      </c>
      <c r="AB478" s="80">
        <v>0.195309247168481</v>
      </c>
      <c r="AC478" s="80">
        <v>1.1277906512E-3</v>
      </c>
      <c r="AD478" s="80">
        <v>1.6983670474320001E-3</v>
      </c>
      <c r="AE478" s="27" t="s">
        <v>1</v>
      </c>
      <c r="AF478" s="27" t="s">
        <v>1</v>
      </c>
      <c r="AG478" s="27" t="s">
        <v>1</v>
      </c>
      <c r="AH478" s="27" t="s">
        <v>1</v>
      </c>
      <c r="AI478" s="80">
        <v>8.7259844960189703</v>
      </c>
      <c r="AJ478" s="80">
        <v>0.39495188550008298</v>
      </c>
      <c r="AK478" s="80">
        <v>1.4482017988995</v>
      </c>
      <c r="AL478" s="80">
        <v>7.4317172690329003E-2</v>
      </c>
      <c r="AM478" s="80">
        <v>5.0542657733665002E-2</v>
      </c>
      <c r="AN478" s="80">
        <v>4.5921777726310002E-3</v>
      </c>
      <c r="AO478" s="80">
        <v>4.2019890019997001E-2</v>
      </c>
      <c r="AP478" s="80">
        <v>2.4770128195279999E-3</v>
      </c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D478" s="2"/>
    </row>
    <row r="479" spans="1:56" s="81" customFormat="1" ht="17.25" customHeight="1" x14ac:dyDescent="0.3">
      <c r="A479" s="79" t="s">
        <v>748</v>
      </c>
      <c r="B479" s="85" t="s">
        <v>101</v>
      </c>
      <c r="C479" s="82">
        <v>2.3950855255308201</v>
      </c>
      <c r="D479" s="82">
        <v>0.141940815249402</v>
      </c>
      <c r="E479" s="82">
        <v>3.4100009274224701</v>
      </c>
      <c r="F479" s="82">
        <v>0.21242436078527199</v>
      </c>
      <c r="G479" s="82">
        <v>0.66258904529831297</v>
      </c>
      <c r="H479" s="82">
        <v>2.4912148085283152</v>
      </c>
      <c r="I479" s="82">
        <v>0.14834137210584056</v>
      </c>
      <c r="J479" s="82">
        <v>3.4100009274224701</v>
      </c>
      <c r="K479" s="82">
        <v>0.21242436078527199</v>
      </c>
      <c r="L479" s="82">
        <v>0.66258904529831297</v>
      </c>
      <c r="M479" s="27" t="s">
        <v>1</v>
      </c>
      <c r="N479" s="27" t="s">
        <v>1</v>
      </c>
      <c r="O479" s="27" t="s">
        <v>1</v>
      </c>
      <c r="P479" s="27" t="s">
        <v>1</v>
      </c>
      <c r="Q479" s="80">
        <v>1460.12057651384</v>
      </c>
      <c r="R479" s="80">
        <v>29.940339364972601</v>
      </c>
      <c r="S479" s="80">
        <v>663.51225617051</v>
      </c>
      <c r="T479" s="80">
        <v>25.316867570329599</v>
      </c>
      <c r="U479" s="80">
        <v>304262.26807310898</v>
      </c>
      <c r="V479" s="80">
        <v>7354.66006281713</v>
      </c>
      <c r="W479" s="80">
        <v>5.097350629087E-3</v>
      </c>
      <c r="X479" s="80">
        <v>1.5721270195440001E-3</v>
      </c>
      <c r="Y479" s="80">
        <v>20.085624776798898</v>
      </c>
      <c r="Z479" s="80">
        <v>0.36502937518101702</v>
      </c>
      <c r="AA479" s="80">
        <v>2.6648981642372802</v>
      </c>
      <c r="AB479" s="80">
        <v>0.145516606605778</v>
      </c>
      <c r="AC479" s="80">
        <v>6.8645852376769999E-3</v>
      </c>
      <c r="AD479" s="80">
        <v>3.270332728796E-3</v>
      </c>
      <c r="AE479" s="27" t="s">
        <v>1</v>
      </c>
      <c r="AF479" s="27" t="s">
        <v>1</v>
      </c>
      <c r="AG479" s="27" t="s">
        <v>1</v>
      </c>
      <c r="AH479" s="27" t="s">
        <v>1</v>
      </c>
      <c r="AI479" s="80">
        <v>1.7711035366752099</v>
      </c>
      <c r="AJ479" s="80">
        <v>3.4981596641767997E-2</v>
      </c>
      <c r="AK479" s="80">
        <v>0.29104052108324002</v>
      </c>
      <c r="AL479" s="80">
        <v>5.8290895547439998E-3</v>
      </c>
      <c r="AM479" s="80">
        <v>5.5007135972376997E-2</v>
      </c>
      <c r="AN479" s="80">
        <v>3.174880649947E-3</v>
      </c>
      <c r="AO479" s="80">
        <v>5.2870695250669002E-2</v>
      </c>
      <c r="AP479" s="80">
        <v>1.7488387196529999E-3</v>
      </c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D479" s="2"/>
    </row>
    <row r="480" spans="1:56" s="81" customFormat="1" ht="17.25" customHeight="1" x14ac:dyDescent="0.3">
      <c r="A480" s="79" t="s">
        <v>749</v>
      </c>
      <c r="B480" s="85" t="s">
        <v>101</v>
      </c>
      <c r="C480" s="82">
        <v>3.40851450821649</v>
      </c>
      <c r="D480" s="82">
        <v>0.19353088288821199</v>
      </c>
      <c r="E480" s="82">
        <v>3.4815056115283101</v>
      </c>
      <c r="F480" s="82">
        <v>0.20975231255226401</v>
      </c>
      <c r="G480" s="82">
        <v>0.60298687680946805</v>
      </c>
      <c r="H480" s="82">
        <v>3.545318832015655</v>
      </c>
      <c r="I480" s="82">
        <v>0.20234337788282655</v>
      </c>
      <c r="J480" s="82">
        <v>3.4815056115283101</v>
      </c>
      <c r="K480" s="82">
        <v>0.20975231255226401</v>
      </c>
      <c r="L480" s="82">
        <v>0.60298687680946805</v>
      </c>
      <c r="M480" s="27" t="s">
        <v>1</v>
      </c>
      <c r="N480" s="27" t="s">
        <v>1</v>
      </c>
      <c r="O480" s="27" t="s">
        <v>1</v>
      </c>
      <c r="P480" s="27" t="s">
        <v>1</v>
      </c>
      <c r="Q480" s="80">
        <v>1517.08803918695</v>
      </c>
      <c r="R480" s="80">
        <v>33.817441970710703</v>
      </c>
      <c r="S480" s="80">
        <v>1795.73855290916</v>
      </c>
      <c r="T480" s="80">
        <v>115.487892315869</v>
      </c>
      <c r="U480" s="80">
        <v>305606.55509826099</v>
      </c>
      <c r="V480" s="80">
        <v>7608.6236142430598</v>
      </c>
      <c r="W480" s="80">
        <v>6.5175995646280004E-3</v>
      </c>
      <c r="X480" s="80">
        <v>1.7571191162510001E-3</v>
      </c>
      <c r="Y480" s="80">
        <v>30.154840145399</v>
      </c>
      <c r="Z480" s="80">
        <v>0.54825685706369798</v>
      </c>
      <c r="AA480" s="80">
        <v>2.8673080087220701</v>
      </c>
      <c r="AB480" s="80">
        <v>0.14855139930674</v>
      </c>
      <c r="AC480" s="80">
        <v>4.6394073881912003E-2</v>
      </c>
      <c r="AD480" s="80">
        <v>8.434111991801E-3</v>
      </c>
      <c r="AE480" s="27" t="s">
        <v>1</v>
      </c>
      <c r="AF480" s="27" t="s">
        <v>1</v>
      </c>
      <c r="AG480" s="27" t="s">
        <v>1</v>
      </c>
      <c r="AH480" s="27" t="s">
        <v>1</v>
      </c>
      <c r="AI480" s="80">
        <v>2.67567323250345</v>
      </c>
      <c r="AJ480" s="80">
        <v>4.4879935835990002E-2</v>
      </c>
      <c r="AK480" s="80">
        <v>0.43365581773035899</v>
      </c>
      <c r="AL480" s="80">
        <v>6.7918942947780003E-3</v>
      </c>
      <c r="AM480" s="80">
        <v>5.722543550182E-2</v>
      </c>
      <c r="AN480" s="80">
        <v>3.2070522459459998E-3</v>
      </c>
      <c r="AO480" s="80">
        <v>5.6299737377374003E-2</v>
      </c>
      <c r="AP480" s="80">
        <v>1.6107546668399999E-3</v>
      </c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D480" s="2"/>
    </row>
    <row r="481" spans="1:56" s="81" customFormat="1" ht="17.25" customHeight="1" x14ac:dyDescent="0.3">
      <c r="A481" s="79" t="s">
        <v>750</v>
      </c>
      <c r="B481" s="85" t="s">
        <v>101</v>
      </c>
      <c r="C481" s="82">
        <v>3.8031626824618798</v>
      </c>
      <c r="D481" s="82">
        <v>0.207767020550884</v>
      </c>
      <c r="E481" s="82">
        <v>3.2724085180615701</v>
      </c>
      <c r="F481" s="82">
        <v>0.19074368579432799</v>
      </c>
      <c r="G481" s="82">
        <v>0.69245838680863703</v>
      </c>
      <c r="H481" s="82">
        <v>3.9558066268600092</v>
      </c>
      <c r="I481" s="82">
        <v>0.21731748742240758</v>
      </c>
      <c r="J481" s="82">
        <v>3.2724085180615701</v>
      </c>
      <c r="K481" s="82">
        <v>0.19074368579432799</v>
      </c>
      <c r="L481" s="82">
        <v>0.69245838680863703</v>
      </c>
      <c r="M481" s="27" t="s">
        <v>1</v>
      </c>
      <c r="N481" s="27" t="s">
        <v>1</v>
      </c>
      <c r="O481" s="27" t="s">
        <v>1</v>
      </c>
      <c r="P481" s="27" t="s">
        <v>1</v>
      </c>
      <c r="Q481" s="80">
        <v>1518.44457994857</v>
      </c>
      <c r="R481" s="80">
        <v>30.787180919088001</v>
      </c>
      <c r="S481" s="80">
        <v>651.66595619424902</v>
      </c>
      <c r="T481" s="80">
        <v>24.434641833173899</v>
      </c>
      <c r="U481" s="80">
        <v>301928.25892956601</v>
      </c>
      <c r="V481" s="80">
        <v>7461.12063552372</v>
      </c>
      <c r="W481" s="80">
        <v>4.2246923236620004E-3</v>
      </c>
      <c r="X481" s="80">
        <v>1.437338213018E-3</v>
      </c>
      <c r="Y481" s="80">
        <v>32.770637155495997</v>
      </c>
      <c r="Z481" s="80">
        <v>0.61615064449156398</v>
      </c>
      <c r="AA481" s="80">
        <v>2.9859293450440298</v>
      </c>
      <c r="AB481" s="80">
        <v>0.15266755078356201</v>
      </c>
      <c r="AC481" s="80">
        <v>3.0989736075052E-2</v>
      </c>
      <c r="AD481" s="80">
        <v>7.0004956234060002E-3</v>
      </c>
      <c r="AE481" s="27" t="s">
        <v>1</v>
      </c>
      <c r="AF481" s="27" t="s">
        <v>1</v>
      </c>
      <c r="AG481" s="27" t="s">
        <v>1</v>
      </c>
      <c r="AH481" s="27" t="s">
        <v>1</v>
      </c>
      <c r="AI481" s="80">
        <v>3.2793645015027102</v>
      </c>
      <c r="AJ481" s="80">
        <v>5.1291528815172002E-2</v>
      </c>
      <c r="AK481" s="80">
        <v>0.53805083354746397</v>
      </c>
      <c r="AL481" s="80">
        <v>9.4138656284749999E-3</v>
      </c>
      <c r="AM481" s="80">
        <v>6.3944523312454996E-2</v>
      </c>
      <c r="AN481" s="80">
        <v>3.4492240041060001E-3</v>
      </c>
      <c r="AO481" s="80">
        <v>5.9000392864271001E-2</v>
      </c>
      <c r="AP481" s="80">
        <v>1.580503938829E-3</v>
      </c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D481" s="2"/>
    </row>
    <row r="482" spans="1:56" s="81" customFormat="1" ht="17.25" customHeight="1" x14ac:dyDescent="0.3">
      <c r="A482" s="79" t="s">
        <v>751</v>
      </c>
      <c r="B482" s="85" t="s">
        <v>101</v>
      </c>
      <c r="C482" s="82">
        <v>3.2457753739439799</v>
      </c>
      <c r="D482" s="82">
        <v>0.243043026958456</v>
      </c>
      <c r="E482" s="82">
        <v>3.3584960754146498</v>
      </c>
      <c r="F482" s="82">
        <v>0.26431494491715402</v>
      </c>
      <c r="G482" s="82">
        <v>0.72425463299779003</v>
      </c>
      <c r="H482" s="82">
        <v>3.3760479909934316</v>
      </c>
      <c r="I482" s="82">
        <v>0.25355314716297278</v>
      </c>
      <c r="J482" s="82">
        <v>3.3584960754146498</v>
      </c>
      <c r="K482" s="82">
        <v>0.26431494491715402</v>
      </c>
      <c r="L482" s="82">
        <v>0.72425463299779003</v>
      </c>
      <c r="M482" s="27" t="s">
        <v>1</v>
      </c>
      <c r="N482" s="27" t="s">
        <v>1</v>
      </c>
      <c r="O482" s="27" t="s">
        <v>1</v>
      </c>
      <c r="P482" s="27" t="s">
        <v>1</v>
      </c>
      <c r="Q482" s="80">
        <v>1449.2262025723801</v>
      </c>
      <c r="R482" s="80">
        <v>47.804495114228096</v>
      </c>
      <c r="S482" s="80">
        <v>1075.4245272743001</v>
      </c>
      <c r="T482" s="80">
        <v>79.759524898723399</v>
      </c>
      <c r="U482" s="80">
        <v>299171.24208091502</v>
      </c>
      <c r="V482" s="80">
        <v>7553.5447586232403</v>
      </c>
      <c r="W482" s="80">
        <v>8.7902849056710006E-3</v>
      </c>
      <c r="X482" s="80">
        <v>2.7990148591440001E-3</v>
      </c>
      <c r="Y482" s="80">
        <v>31.682701201141398</v>
      </c>
      <c r="Z482" s="80">
        <v>0.70063815206068203</v>
      </c>
      <c r="AA482" s="80">
        <v>3.0597003671964198</v>
      </c>
      <c r="AB482" s="80">
        <v>0.22055175149561199</v>
      </c>
      <c r="AC482" s="80">
        <v>2.0068743327049999E-3</v>
      </c>
      <c r="AD482" s="80">
        <v>2.401734899028E-3</v>
      </c>
      <c r="AE482" s="27" t="s">
        <v>1</v>
      </c>
      <c r="AF482" s="27" t="s">
        <v>1</v>
      </c>
      <c r="AG482" s="27" t="s">
        <v>1</v>
      </c>
      <c r="AH482" s="27" t="s">
        <v>1</v>
      </c>
      <c r="AI482" s="80">
        <v>2.85299628269247</v>
      </c>
      <c r="AJ482" s="80">
        <v>6.7252211408535004E-2</v>
      </c>
      <c r="AK482" s="80">
        <v>0.44530654130079</v>
      </c>
      <c r="AL482" s="80">
        <v>8.3814012110099995E-3</v>
      </c>
      <c r="AM482" s="80">
        <v>6.1769489097859002E-2</v>
      </c>
      <c r="AN482" s="80">
        <v>4.5511063153159999E-3</v>
      </c>
      <c r="AO482" s="80">
        <v>5.8583779525071003E-2</v>
      </c>
      <c r="AP482" s="80">
        <v>1.9660424815119999E-3</v>
      </c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D482" s="2"/>
    </row>
    <row r="483" spans="1:56" s="81" customFormat="1" ht="17.25" customHeight="1" x14ac:dyDescent="0.3">
      <c r="A483" s="79" t="s">
        <v>752</v>
      </c>
      <c r="B483" s="85" t="s">
        <v>101</v>
      </c>
      <c r="C483" s="82">
        <v>6.5103939609117303</v>
      </c>
      <c r="D483" s="82">
        <v>0.35720562502099301</v>
      </c>
      <c r="E483" s="82">
        <v>3.2309999314147899</v>
      </c>
      <c r="F483" s="82">
        <v>0.19124002357292999</v>
      </c>
      <c r="G483" s="82">
        <v>0.33145180898511301</v>
      </c>
      <c r="H483" s="82">
        <v>6.7716954872340374</v>
      </c>
      <c r="I483" s="82">
        <v>0.37360746586115606</v>
      </c>
      <c r="J483" s="82">
        <v>3.2309999314147899</v>
      </c>
      <c r="K483" s="82">
        <v>0.19124002357292999</v>
      </c>
      <c r="L483" s="82">
        <v>0.33145180898511301</v>
      </c>
      <c r="M483" s="27" t="s">
        <v>1</v>
      </c>
      <c r="N483" s="27" t="s">
        <v>1</v>
      </c>
      <c r="O483" s="27" t="s">
        <v>1</v>
      </c>
      <c r="P483" s="27" t="s">
        <v>1</v>
      </c>
      <c r="Q483" s="80">
        <v>1502.94972648373</v>
      </c>
      <c r="R483" s="80">
        <v>36.0415826736279</v>
      </c>
      <c r="S483" s="80">
        <v>950.30243769486106</v>
      </c>
      <c r="T483" s="80">
        <v>115.782597065456</v>
      </c>
      <c r="U483" s="80">
        <v>295570.55282252398</v>
      </c>
      <c r="V483" s="80">
        <v>6971.3265547566498</v>
      </c>
      <c r="W483" s="80">
        <v>5.2444331579349999E-3</v>
      </c>
      <c r="X483" s="80">
        <v>1.6573656833400001E-3</v>
      </c>
      <c r="Y483" s="80">
        <v>44.294512090126403</v>
      </c>
      <c r="Z483" s="80">
        <v>0.70713113744789202</v>
      </c>
      <c r="AA483" s="80">
        <v>2.9051902745874298</v>
      </c>
      <c r="AB483" s="80">
        <v>0.19194526426444899</v>
      </c>
      <c r="AC483" s="80">
        <v>5.7608278246580004E-3</v>
      </c>
      <c r="AD483" s="80">
        <v>3.1211079489809998E-3</v>
      </c>
      <c r="AE483" s="27" t="s">
        <v>1</v>
      </c>
      <c r="AF483" s="27" t="s">
        <v>1</v>
      </c>
      <c r="AG483" s="27" t="s">
        <v>1</v>
      </c>
      <c r="AH483" s="27" t="s">
        <v>1</v>
      </c>
      <c r="AI483" s="80">
        <v>5.6116448278752999</v>
      </c>
      <c r="AJ483" s="80">
        <v>6.8502857054383998E-2</v>
      </c>
      <c r="AK483" s="80">
        <v>0.96125176746259</v>
      </c>
      <c r="AL483" s="80">
        <v>9.9122045663400001E-3</v>
      </c>
      <c r="AM483" s="80">
        <v>6.6588822765116004E-2</v>
      </c>
      <c r="AN483" s="80">
        <v>3.644285033057E-3</v>
      </c>
      <c r="AO483" s="80">
        <v>6.0713767581451999E-2</v>
      </c>
      <c r="AP483" s="80">
        <v>2.8560219567389999E-3</v>
      </c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D483" s="2"/>
    </row>
    <row r="484" spans="1:56" s="81" customFormat="1" ht="17.25" customHeight="1" x14ac:dyDescent="0.3">
      <c r="A484" s="79" t="s">
        <v>753</v>
      </c>
      <c r="B484" s="85" t="s">
        <v>101</v>
      </c>
      <c r="C484" s="82">
        <v>4.7616697294429704</v>
      </c>
      <c r="D484" s="82">
        <v>0.33495725988265801</v>
      </c>
      <c r="E484" s="82">
        <v>3.1588629974995901</v>
      </c>
      <c r="F484" s="82">
        <v>0.236497434813945</v>
      </c>
      <c r="G484" s="82">
        <v>0.68913199940087999</v>
      </c>
      <c r="H484" s="82">
        <v>4.9527843648423815</v>
      </c>
      <c r="I484" s="82">
        <v>0.34958043063597216</v>
      </c>
      <c r="J484" s="82">
        <v>3.1588629974995901</v>
      </c>
      <c r="K484" s="82">
        <v>0.236497434813945</v>
      </c>
      <c r="L484" s="82">
        <v>0.68913199940087999</v>
      </c>
      <c r="M484" s="27" t="s">
        <v>1</v>
      </c>
      <c r="N484" s="27" t="s">
        <v>1</v>
      </c>
      <c r="O484" s="27" t="s">
        <v>1</v>
      </c>
      <c r="P484" s="27" t="s">
        <v>1</v>
      </c>
      <c r="Q484" s="80">
        <v>1655.5474027914499</v>
      </c>
      <c r="R484" s="80">
        <v>44.642277424621597</v>
      </c>
      <c r="S484" s="80">
        <v>521.09626703282595</v>
      </c>
      <c r="T484" s="80">
        <v>23.9481849165063</v>
      </c>
      <c r="U484" s="80">
        <v>292248.55980697798</v>
      </c>
      <c r="V484" s="80">
        <v>6841.7274679707098</v>
      </c>
      <c r="W484" s="80">
        <v>1.0840421120269001E-2</v>
      </c>
      <c r="X484" s="80">
        <v>2.9018470201779998E-3</v>
      </c>
      <c r="Y484" s="80">
        <v>33.920140265764203</v>
      </c>
      <c r="Z484" s="80">
        <v>0.61345340727131803</v>
      </c>
      <c r="AA484" s="80">
        <v>3.1828199144923901</v>
      </c>
      <c r="AB484" s="80">
        <v>0.19746279181567</v>
      </c>
      <c r="AC484" s="80">
        <v>2.3505909803060001E-3</v>
      </c>
      <c r="AD484" s="80">
        <v>2.4277752626359998E-3</v>
      </c>
      <c r="AE484" s="27" t="s">
        <v>1</v>
      </c>
      <c r="AF484" s="27" t="s">
        <v>1</v>
      </c>
      <c r="AG484" s="27" t="s">
        <v>1</v>
      </c>
      <c r="AH484" s="27" t="s">
        <v>1</v>
      </c>
      <c r="AI484" s="80">
        <v>3.7166047286288002</v>
      </c>
      <c r="AJ484" s="80">
        <v>6.6916696125774E-2</v>
      </c>
      <c r="AK484" s="80">
        <v>0.63599247745039</v>
      </c>
      <c r="AL484" s="80">
        <v>1.0327783092625E-2</v>
      </c>
      <c r="AM484" s="80">
        <v>6.0310965422994002E-2</v>
      </c>
      <c r="AN484" s="80">
        <v>4.1647570866639996E-3</v>
      </c>
      <c r="AO484" s="80">
        <v>5.3859536294718E-2</v>
      </c>
      <c r="AP484" s="80">
        <v>2.0812271465509998E-3</v>
      </c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D484" s="2"/>
    </row>
    <row r="485" spans="1:56" s="81" customFormat="1" ht="17.25" customHeight="1" x14ac:dyDescent="0.3">
      <c r="A485" s="79" t="s">
        <v>754</v>
      </c>
      <c r="B485" s="85" t="s">
        <v>101</v>
      </c>
      <c r="C485" s="82">
        <v>4.8119766930296404</v>
      </c>
      <c r="D485" s="82">
        <v>0.41322415307926202</v>
      </c>
      <c r="E485" s="82">
        <v>3.2831565889192</v>
      </c>
      <c r="F485" s="82">
        <v>0.30974284480507303</v>
      </c>
      <c r="G485" s="82">
        <v>0.56236303866365001</v>
      </c>
      <c r="H485" s="82">
        <v>5.0051104514573597</v>
      </c>
      <c r="I485" s="82">
        <v>0.43078612882558798</v>
      </c>
      <c r="J485" s="82">
        <v>3.2831565889192</v>
      </c>
      <c r="K485" s="82">
        <v>0.30974284480507303</v>
      </c>
      <c r="L485" s="82">
        <v>0.56236303866365001</v>
      </c>
      <c r="M485" s="27" t="s">
        <v>1</v>
      </c>
      <c r="N485" s="27" t="s">
        <v>1</v>
      </c>
      <c r="O485" s="27" t="s">
        <v>1</v>
      </c>
      <c r="P485" s="27" t="s">
        <v>1</v>
      </c>
      <c r="Q485" s="80">
        <v>2123.9370970209802</v>
      </c>
      <c r="R485" s="80">
        <v>72.153139246401295</v>
      </c>
      <c r="S485" s="80">
        <v>1919.31088067782</v>
      </c>
      <c r="T485" s="80">
        <v>78.793729790215906</v>
      </c>
      <c r="U485" s="80">
        <v>285031.55573821801</v>
      </c>
      <c r="V485" s="80">
        <v>7022.5135215726395</v>
      </c>
      <c r="W485" s="80">
        <v>0.24747434433784399</v>
      </c>
      <c r="X485" s="80">
        <v>2.2526463635774999E-2</v>
      </c>
      <c r="Y485" s="80">
        <v>38.979721427741801</v>
      </c>
      <c r="Z485" s="80">
        <v>0.82878813346834301</v>
      </c>
      <c r="AA485" s="80">
        <v>2.34260807166936</v>
      </c>
      <c r="AB485" s="80">
        <v>0.27029856604649699</v>
      </c>
      <c r="AC485" s="80">
        <v>0.270482074757879</v>
      </c>
      <c r="AD485" s="80">
        <v>7.5004067851277001E-2</v>
      </c>
      <c r="AE485" s="27" t="s">
        <v>1</v>
      </c>
      <c r="AF485" s="27" t="s">
        <v>1</v>
      </c>
      <c r="AG485" s="27" t="s">
        <v>1</v>
      </c>
      <c r="AH485" s="27" t="s">
        <v>1</v>
      </c>
      <c r="AI485" s="80">
        <v>4.5579364870752102</v>
      </c>
      <c r="AJ485" s="80">
        <v>8.9388627890971004E-2</v>
      </c>
      <c r="AK485" s="80">
        <v>0.75692133511980098</v>
      </c>
      <c r="AL485" s="80">
        <v>1.9166379452812E-2</v>
      </c>
      <c r="AM485" s="80">
        <v>7.1136991685004994E-2</v>
      </c>
      <c r="AN485" s="80">
        <v>7.0595524019149997E-3</v>
      </c>
      <c r="AO485" s="80">
        <v>6.5999143180107994E-2</v>
      </c>
      <c r="AP485" s="80">
        <v>3.9084213057389997E-3</v>
      </c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D485" s="2"/>
    </row>
    <row r="486" spans="1:56" s="81" customFormat="1" ht="17.25" customHeight="1" x14ac:dyDescent="0.3">
      <c r="A486" s="79" t="s">
        <v>755</v>
      </c>
      <c r="B486" s="85" t="s">
        <v>101</v>
      </c>
      <c r="C486" s="82">
        <v>1.7097105225404301</v>
      </c>
      <c r="D486" s="82">
        <v>0.178913956629497</v>
      </c>
      <c r="E486" s="82">
        <v>3.4392925456311598</v>
      </c>
      <c r="F486" s="82">
        <v>0.37201129007402201</v>
      </c>
      <c r="G486" s="82">
        <v>0.47381498673164502</v>
      </c>
      <c r="H486" s="82">
        <v>1.7783315571185832</v>
      </c>
      <c r="I486" s="82">
        <v>0.18637976261342509</v>
      </c>
      <c r="J486" s="82">
        <v>3.4392925456311598</v>
      </c>
      <c r="K486" s="82">
        <v>0.37201129007402201</v>
      </c>
      <c r="L486" s="82">
        <v>0.47381498673164502</v>
      </c>
      <c r="M486" s="27" t="s">
        <v>1</v>
      </c>
      <c r="N486" s="27" t="s">
        <v>1</v>
      </c>
      <c r="O486" s="27" t="s">
        <v>1</v>
      </c>
      <c r="P486" s="27" t="s">
        <v>1</v>
      </c>
      <c r="Q486" s="80">
        <v>315.81451853294101</v>
      </c>
      <c r="R486" s="80">
        <v>20.930957484339</v>
      </c>
      <c r="S486" s="80">
        <v>3834.9515676393598</v>
      </c>
      <c r="T486" s="80">
        <v>208.91157579465599</v>
      </c>
      <c r="U486" s="80">
        <v>295765.32383558498</v>
      </c>
      <c r="V486" s="80">
        <v>15248.3956960585</v>
      </c>
      <c r="W486" s="80">
        <v>9.2849013299201005E-2</v>
      </c>
      <c r="X486" s="80">
        <v>1.2785099765045001E-2</v>
      </c>
      <c r="Y486" s="80">
        <v>7.8914327178135002</v>
      </c>
      <c r="Z486" s="80">
        <v>0.21887471417017501</v>
      </c>
      <c r="AA486" s="80">
        <v>1.5999603023184601</v>
      </c>
      <c r="AB486" s="80">
        <v>0.13911651328402599</v>
      </c>
      <c r="AC486" s="80">
        <v>0.34722871636115998</v>
      </c>
      <c r="AD486" s="80">
        <v>3.4048358728956001E-2</v>
      </c>
      <c r="AE486" s="27" t="s">
        <v>1</v>
      </c>
      <c r="AF486" s="27" t="s">
        <v>1</v>
      </c>
      <c r="AG486" s="27" t="s">
        <v>1</v>
      </c>
      <c r="AH486" s="27" t="s">
        <v>1</v>
      </c>
      <c r="AI486" s="80">
        <v>0.640461686172622</v>
      </c>
      <c r="AJ486" s="80">
        <v>2.6134360403476001E-2</v>
      </c>
      <c r="AK486" s="80">
        <v>0.103815703679002</v>
      </c>
      <c r="AL486" s="80">
        <v>3.484609156543E-3</v>
      </c>
      <c r="AM486" s="80">
        <v>2.7225116889115001E-2</v>
      </c>
      <c r="AN486" s="80">
        <v>2.6399513430919999E-3</v>
      </c>
      <c r="AO486" s="80">
        <v>2.6448903012175E-2</v>
      </c>
      <c r="AP486" s="80">
        <v>1.283389645449E-3</v>
      </c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D486" s="2"/>
    </row>
    <row r="487" spans="1:56" s="81" customFormat="1" ht="17.25" customHeight="1" x14ac:dyDescent="0.3">
      <c r="A487" s="79" t="s">
        <v>756</v>
      </c>
      <c r="B487" s="85" t="s">
        <v>101</v>
      </c>
      <c r="C487" s="82">
        <v>2.6022995894879402</v>
      </c>
      <c r="D487" s="82">
        <v>0.19690988050143701</v>
      </c>
      <c r="E487" s="82">
        <v>3.5149526405941001</v>
      </c>
      <c r="F487" s="82">
        <v>0.28228349249297502</v>
      </c>
      <c r="G487" s="82">
        <v>0.55077337860882403</v>
      </c>
      <c r="H487" s="82">
        <v>2.7067456274333743</v>
      </c>
      <c r="I487" s="82">
        <v>0.20541236667305274</v>
      </c>
      <c r="J487" s="82">
        <v>3.5149526405941001</v>
      </c>
      <c r="K487" s="82">
        <v>0.28228349249297502</v>
      </c>
      <c r="L487" s="82">
        <v>0.55077337860882403</v>
      </c>
      <c r="M487" s="27" t="s">
        <v>1</v>
      </c>
      <c r="N487" s="27" t="s">
        <v>1</v>
      </c>
      <c r="O487" s="27" t="s">
        <v>1</v>
      </c>
      <c r="P487" s="27" t="s">
        <v>1</v>
      </c>
      <c r="Q487" s="80">
        <v>2710.7646062711401</v>
      </c>
      <c r="R487" s="80">
        <v>84.377370730569993</v>
      </c>
      <c r="S487" s="80">
        <v>1232.7248825465799</v>
      </c>
      <c r="T487" s="80">
        <v>115.99424460329401</v>
      </c>
      <c r="U487" s="80">
        <v>286012.36599667399</v>
      </c>
      <c r="V487" s="80">
        <v>14815.8212747299</v>
      </c>
      <c r="W487" s="80">
        <v>4.7970175255566003E-2</v>
      </c>
      <c r="X487" s="80">
        <v>7.0250082703480002E-3</v>
      </c>
      <c r="Y487" s="80">
        <v>36.747744228518002</v>
      </c>
      <c r="Z487" s="80">
        <v>0.82107504878853499</v>
      </c>
      <c r="AA487" s="80">
        <v>3.7839126796134099</v>
      </c>
      <c r="AB487" s="80">
        <v>0.25004186459544397</v>
      </c>
      <c r="AC487" s="80">
        <v>3.8878342651957998E-2</v>
      </c>
      <c r="AD487" s="80">
        <v>1.0422420753565999E-2</v>
      </c>
      <c r="AE487" s="27" t="s">
        <v>1</v>
      </c>
      <c r="AF487" s="27" t="s">
        <v>1</v>
      </c>
      <c r="AG487" s="27" t="s">
        <v>1</v>
      </c>
      <c r="AH487" s="27" t="s">
        <v>1</v>
      </c>
      <c r="AI487" s="80">
        <v>2.2244287292188498</v>
      </c>
      <c r="AJ487" s="80">
        <v>6.6886678787706003E-2</v>
      </c>
      <c r="AK487" s="80">
        <v>0.345926693257114</v>
      </c>
      <c r="AL487" s="80">
        <v>1.0396437845988E-2</v>
      </c>
      <c r="AM487" s="80">
        <v>5.9513717972836E-2</v>
      </c>
      <c r="AN487" s="80">
        <v>4.3978615514830002E-3</v>
      </c>
      <c r="AO487" s="80">
        <v>5.9125728467663001E-2</v>
      </c>
      <c r="AP487" s="80">
        <v>1.95329540674E-3</v>
      </c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D487" s="2"/>
    </row>
    <row r="488" spans="1:56" s="81" customFormat="1" ht="17.25" customHeight="1" x14ac:dyDescent="0.3">
      <c r="A488" s="79" t="s">
        <v>757</v>
      </c>
      <c r="B488" s="85" t="s">
        <v>101</v>
      </c>
      <c r="C488" s="82">
        <v>8.7186705912490901</v>
      </c>
      <c r="D488" s="82">
        <v>0.57066136284215796</v>
      </c>
      <c r="E488" s="82">
        <v>3.0719827921551799</v>
      </c>
      <c r="F488" s="82">
        <v>0.220676549796675</v>
      </c>
      <c r="G488" s="82">
        <v>0.34477667913656701</v>
      </c>
      <c r="H488" s="82">
        <v>9.0686036285849365</v>
      </c>
      <c r="I488" s="82">
        <v>0.59588555783743058</v>
      </c>
      <c r="J488" s="82">
        <v>3.0719827921551799</v>
      </c>
      <c r="K488" s="82">
        <v>0.220676549796675</v>
      </c>
      <c r="L488" s="82">
        <v>0.34477667913656701</v>
      </c>
      <c r="M488" s="27" t="s">
        <v>1</v>
      </c>
      <c r="N488" s="27" t="s">
        <v>1</v>
      </c>
      <c r="O488" s="27" t="s">
        <v>1</v>
      </c>
      <c r="P488" s="27" t="s">
        <v>1</v>
      </c>
      <c r="Q488" s="80">
        <v>2085.7996212765902</v>
      </c>
      <c r="R488" s="80">
        <v>96.465168923363393</v>
      </c>
      <c r="S488" s="80">
        <v>4439.8522612565403</v>
      </c>
      <c r="T488" s="80">
        <v>219.50984688602199</v>
      </c>
      <c r="U488" s="80">
        <v>298090.02330672398</v>
      </c>
      <c r="V488" s="80">
        <v>15362.404241898499</v>
      </c>
      <c r="W488" s="80">
        <v>3.3465154947585E-2</v>
      </c>
      <c r="X488" s="80">
        <v>4.3352674463180002E-3</v>
      </c>
      <c r="Y488" s="80">
        <v>70.329124211748095</v>
      </c>
      <c r="Z488" s="80">
        <v>1.92220320599084</v>
      </c>
      <c r="AA488" s="80">
        <v>2.3174831434749601</v>
      </c>
      <c r="AB488" s="80">
        <v>0.181472988490823</v>
      </c>
      <c r="AC488" s="80">
        <v>0.34351117001530901</v>
      </c>
      <c r="AD488" s="80">
        <v>3.0586973169869001E-2</v>
      </c>
      <c r="AE488" s="27" t="s">
        <v>1</v>
      </c>
      <c r="AF488" s="27" t="s">
        <v>1</v>
      </c>
      <c r="AG488" s="27" t="s">
        <v>1</v>
      </c>
      <c r="AH488" s="27" t="s">
        <v>1</v>
      </c>
      <c r="AI488" s="80">
        <v>5.5964916614554303</v>
      </c>
      <c r="AJ488" s="80">
        <v>9.2722877285832006E-2</v>
      </c>
      <c r="AK488" s="80">
        <v>0.93293283010698203</v>
      </c>
      <c r="AL488" s="80">
        <v>1.8080166208377001E-2</v>
      </c>
      <c r="AM488" s="80">
        <v>4.7871556623741998E-2</v>
      </c>
      <c r="AN488" s="80">
        <v>3.6535372913360001E-3</v>
      </c>
      <c r="AO488" s="80">
        <v>4.1579525039424997E-2</v>
      </c>
      <c r="AP488" s="80">
        <v>2.1767743189939999E-3</v>
      </c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D488" s="2"/>
    </row>
    <row r="489" spans="1:56" s="81" customFormat="1" ht="17.25" customHeight="1" x14ac:dyDescent="0.3">
      <c r="A489" s="79" t="s">
        <v>758</v>
      </c>
      <c r="B489" s="85" t="s">
        <v>290</v>
      </c>
      <c r="C489" s="82">
        <v>0.23989629691766901</v>
      </c>
      <c r="D489" s="82">
        <v>1.9231156151338E-2</v>
      </c>
      <c r="E489" s="82">
        <v>3.6002102527585</v>
      </c>
      <c r="F489" s="82">
        <v>7.1369728163601001E-2</v>
      </c>
      <c r="G489" s="82">
        <v>0.29172033900386002</v>
      </c>
      <c r="H489" s="82">
        <v>0.24952478774633732</v>
      </c>
      <c r="I489" s="82">
        <v>2.0055175370358534E-2</v>
      </c>
      <c r="J489" s="82">
        <v>3.6002102527585</v>
      </c>
      <c r="K489" s="82">
        <v>7.1369728163601001E-2</v>
      </c>
      <c r="L489" s="82">
        <v>0.29172033900386002</v>
      </c>
      <c r="M489" s="27" t="s">
        <v>1</v>
      </c>
      <c r="N489" s="27" t="s">
        <v>1</v>
      </c>
      <c r="O489" s="27" t="s">
        <v>1</v>
      </c>
      <c r="P489" s="27" t="s">
        <v>1</v>
      </c>
      <c r="Q489" s="80">
        <v>5228.8561501557497</v>
      </c>
      <c r="R489" s="80">
        <v>149.192861465162</v>
      </c>
      <c r="S489" s="80">
        <v>674.36006952240996</v>
      </c>
      <c r="T489" s="80">
        <v>38.969449415039399</v>
      </c>
      <c r="U489" s="80">
        <v>293875.87121859001</v>
      </c>
      <c r="V489" s="80">
        <v>7895.4544976632296</v>
      </c>
      <c r="W489" s="80">
        <v>0.56047972601172702</v>
      </c>
      <c r="X489" s="80">
        <v>0.36479178562932102</v>
      </c>
      <c r="Y489" s="80">
        <v>15.2456513627655</v>
      </c>
      <c r="Z489" s="80">
        <v>0.34422950788752099</v>
      </c>
      <c r="AA489" s="80">
        <v>41.791417822093003</v>
      </c>
      <c r="AB489" s="80">
        <v>3.0343745086729701</v>
      </c>
      <c r="AC489" s="80">
        <v>1.0212961719301601</v>
      </c>
      <c r="AD489" s="80">
        <v>0.65966870659576804</v>
      </c>
      <c r="AE489" s="27" t="s">
        <v>1</v>
      </c>
      <c r="AF489" s="27" t="s">
        <v>1</v>
      </c>
      <c r="AG489" s="27" t="s">
        <v>1</v>
      </c>
      <c r="AH489" s="27" t="s">
        <v>1</v>
      </c>
      <c r="AI489" s="80">
        <v>2.9537927556019499</v>
      </c>
      <c r="AJ489" s="80">
        <v>6.6525213376222997E-2</v>
      </c>
      <c r="AK489" s="80">
        <v>0.61243615820432595</v>
      </c>
      <c r="AL489" s="80">
        <v>1.217055564677E-2</v>
      </c>
      <c r="AM489" s="80">
        <v>1.14628496890478</v>
      </c>
      <c r="AN489" s="80">
        <v>8.1116261738629999E-2</v>
      </c>
      <c r="AO489" s="80">
        <v>1.1601792667456201</v>
      </c>
      <c r="AP489" s="80">
        <v>8.2977913469149997E-2</v>
      </c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D489" s="2"/>
    </row>
    <row r="490" spans="1:56" s="81" customFormat="1" ht="17.25" customHeight="1" x14ac:dyDescent="0.3">
      <c r="A490" s="79" t="s">
        <v>759</v>
      </c>
      <c r="B490" s="85" t="s">
        <v>101</v>
      </c>
      <c r="C490" s="82">
        <v>2.3730025694118102</v>
      </c>
      <c r="D490" s="82">
        <v>0.28622160383619399</v>
      </c>
      <c r="E490" s="82">
        <v>3.36299862752543</v>
      </c>
      <c r="F490" s="82">
        <v>0.26819835499662298</v>
      </c>
      <c r="G490" s="82">
        <v>0.448957469596303</v>
      </c>
      <c r="H490" s="82">
        <v>2.4682455296807193</v>
      </c>
      <c r="I490" s="82">
        <v>0.29805255359767435</v>
      </c>
      <c r="J490" s="82">
        <v>3.36299862752543</v>
      </c>
      <c r="K490" s="82">
        <v>0.26819835499662298</v>
      </c>
      <c r="L490" s="82">
        <v>0.448957469596303</v>
      </c>
      <c r="M490" s="27" t="s">
        <v>1</v>
      </c>
      <c r="N490" s="27" t="s">
        <v>1</v>
      </c>
      <c r="O490" s="27" t="s">
        <v>1</v>
      </c>
      <c r="P490" s="27" t="s">
        <v>1</v>
      </c>
      <c r="Q490" s="80">
        <v>5651.9435034226399</v>
      </c>
      <c r="R490" s="80">
        <v>187.44740288327</v>
      </c>
      <c r="S490" s="80">
        <v>575.19510232700895</v>
      </c>
      <c r="T490" s="80">
        <v>37.259347320257802</v>
      </c>
      <c r="U490" s="80">
        <v>290159.84633308102</v>
      </c>
      <c r="V490" s="80">
        <v>9008.63777566094</v>
      </c>
      <c r="W490" s="80">
        <v>2.7972428544847001E-2</v>
      </c>
      <c r="X490" s="80">
        <v>5.6105533877889996E-3</v>
      </c>
      <c r="Y490" s="80">
        <v>17.393040115873799</v>
      </c>
      <c r="Z490" s="80">
        <v>0.34911241754370897</v>
      </c>
      <c r="AA490" s="80">
        <v>5.3759702431276803</v>
      </c>
      <c r="AB490" s="80">
        <v>0.96152217436916498</v>
      </c>
      <c r="AC490" s="80">
        <v>2.9264522918412E-2</v>
      </c>
      <c r="AD490" s="80">
        <v>1.0066852444232E-2</v>
      </c>
      <c r="AE490" s="27" t="s">
        <v>1</v>
      </c>
      <c r="AF490" s="27" t="s">
        <v>1</v>
      </c>
      <c r="AG490" s="27" t="s">
        <v>1</v>
      </c>
      <c r="AH490" s="27" t="s">
        <v>1</v>
      </c>
      <c r="AI490" s="80">
        <v>3.22661237642627</v>
      </c>
      <c r="AJ490" s="80">
        <v>8.5684997437054003E-2</v>
      </c>
      <c r="AK490" s="80">
        <v>0.67901042669346401</v>
      </c>
      <c r="AL490" s="80">
        <v>1.4176394866070001E-2</v>
      </c>
      <c r="AM490" s="80">
        <v>0.13478156827827101</v>
      </c>
      <c r="AN490" s="80">
        <v>2.6622039106960999E-2</v>
      </c>
      <c r="AO490" s="80">
        <v>0.12537233963821801</v>
      </c>
      <c r="AP490" s="80">
        <v>1.6963777118856001E-2</v>
      </c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D490" s="2"/>
    </row>
    <row r="491" spans="1:56" s="81" customFormat="1" ht="17.25" customHeight="1" x14ac:dyDescent="0.3">
      <c r="A491" s="79" t="s">
        <v>760</v>
      </c>
      <c r="B491" s="85" t="s">
        <v>102</v>
      </c>
      <c r="C491" s="82">
        <v>3.4730294417437602</v>
      </c>
      <c r="D491" s="82">
        <v>0.41486360467238298</v>
      </c>
      <c r="E491" s="82">
        <v>3.4098029636480698</v>
      </c>
      <c r="F491" s="82">
        <v>0.32315003361811101</v>
      </c>
      <c r="G491" s="82">
        <v>0.238204918860592</v>
      </c>
      <c r="H491" s="82">
        <v>3.6124231404259923</v>
      </c>
      <c r="I491" s="82">
        <v>0.43202168746955388</v>
      </c>
      <c r="J491" s="82">
        <v>3.4098029636480698</v>
      </c>
      <c r="K491" s="82">
        <v>0.32315003361811101</v>
      </c>
      <c r="L491" s="82">
        <v>0.238204918860592</v>
      </c>
      <c r="M491" s="27" t="s">
        <v>1</v>
      </c>
      <c r="N491" s="27" t="s">
        <v>1</v>
      </c>
      <c r="O491" s="27" t="s">
        <v>1</v>
      </c>
      <c r="P491" s="27" t="s">
        <v>1</v>
      </c>
      <c r="Q491" s="80">
        <v>6010.8433191673603</v>
      </c>
      <c r="R491" s="80">
        <v>200.56415756803199</v>
      </c>
      <c r="S491" s="80">
        <v>524.34845433682597</v>
      </c>
      <c r="T491" s="80">
        <v>39.795374951308801</v>
      </c>
      <c r="U491" s="80">
        <v>300400.24028692499</v>
      </c>
      <c r="V491" s="80">
        <v>10063.013136346201</v>
      </c>
      <c r="W491" s="80">
        <v>5.2439082721037998E-2</v>
      </c>
      <c r="X491" s="80">
        <v>1.6907595298770998E-2</v>
      </c>
      <c r="Y491" s="80">
        <v>16.0357262912561</v>
      </c>
      <c r="Z491" s="80">
        <v>0.58766390762631504</v>
      </c>
      <c r="AA491" s="80">
        <v>4.2835118716217702</v>
      </c>
      <c r="AB491" s="80">
        <v>0.72374681981968703</v>
      </c>
      <c r="AC491" s="80">
        <v>0.226712483421705</v>
      </c>
      <c r="AD491" s="80">
        <v>3.5560831644591E-2</v>
      </c>
      <c r="AE491" s="27" t="s">
        <v>1</v>
      </c>
      <c r="AF491" s="27" t="s">
        <v>1</v>
      </c>
      <c r="AG491" s="27" t="s">
        <v>1</v>
      </c>
      <c r="AH491" s="27" t="s">
        <v>1</v>
      </c>
      <c r="AI491" s="80">
        <v>3.1089647787627901</v>
      </c>
      <c r="AJ491" s="80">
        <v>9.2970389674115E-2</v>
      </c>
      <c r="AK491" s="80">
        <v>0.65009326842820303</v>
      </c>
      <c r="AL491" s="80">
        <v>1.5064840245298E-2</v>
      </c>
      <c r="AM491" s="80">
        <v>8.7083295723834997E-2</v>
      </c>
      <c r="AN491" s="80">
        <v>1.3601384648172E-2</v>
      </c>
      <c r="AO491" s="80">
        <v>8.2572385286732997E-2</v>
      </c>
      <c r="AP491" s="80">
        <v>1.3057145611419E-2</v>
      </c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D491" s="2"/>
    </row>
    <row r="492" spans="1:56" s="81" customFormat="1" ht="17.25" customHeight="1" x14ac:dyDescent="0.3">
      <c r="A492" s="79" t="s">
        <v>761</v>
      </c>
      <c r="B492" s="85" t="s">
        <v>289</v>
      </c>
      <c r="C492" s="82">
        <v>1.2730347215587501</v>
      </c>
      <c r="D492" s="82">
        <v>0.28786005679140397</v>
      </c>
      <c r="E492" s="82">
        <v>3.4936248569549</v>
      </c>
      <c r="F492" s="82">
        <v>0.15969200387634999</v>
      </c>
      <c r="G492" s="82">
        <v>0.27731348502911102</v>
      </c>
      <c r="H492" s="82">
        <v>1.3241293124240332</v>
      </c>
      <c r="I492" s="82">
        <v>0.29951185735931579</v>
      </c>
      <c r="J492" s="82">
        <v>3.4936248569549</v>
      </c>
      <c r="K492" s="82">
        <v>0.15969200387634999</v>
      </c>
      <c r="L492" s="82">
        <v>0.27731348502911102</v>
      </c>
      <c r="M492" s="27" t="s">
        <v>1</v>
      </c>
      <c r="N492" s="27" t="s">
        <v>1</v>
      </c>
      <c r="O492" s="27" t="s">
        <v>1</v>
      </c>
      <c r="P492" s="27" t="s">
        <v>1</v>
      </c>
      <c r="Q492" s="80">
        <v>5672.3509599087301</v>
      </c>
      <c r="R492" s="80">
        <v>167.30822326178799</v>
      </c>
      <c r="S492" s="80">
        <v>518.33521951494902</v>
      </c>
      <c r="T492" s="80">
        <v>24.6442303623414</v>
      </c>
      <c r="U492" s="80">
        <v>291648.04525551503</v>
      </c>
      <c r="V492" s="80">
        <v>7999.5348703255504</v>
      </c>
      <c r="W492" s="80">
        <v>3.1186230565205999E-2</v>
      </c>
      <c r="X492" s="80">
        <v>6.1037068457599998E-3</v>
      </c>
      <c r="Y492" s="80">
        <v>19.062742544154801</v>
      </c>
      <c r="Z492" s="80">
        <v>0.58016729310909398</v>
      </c>
      <c r="AA492" s="80">
        <v>9.9490057342416591</v>
      </c>
      <c r="AB492" s="80">
        <v>2.55241965845032</v>
      </c>
      <c r="AC492" s="80">
        <v>7.881955246939E-2</v>
      </c>
      <c r="AD492" s="80">
        <v>1.7045914684215999E-2</v>
      </c>
      <c r="AE492" s="27" t="s">
        <v>1</v>
      </c>
      <c r="AF492" s="27" t="s">
        <v>1</v>
      </c>
      <c r="AG492" s="27" t="s">
        <v>1</v>
      </c>
      <c r="AH492" s="27" t="s">
        <v>1</v>
      </c>
      <c r="AI492" s="80">
        <v>3.3847818165502002</v>
      </c>
      <c r="AJ492" s="80">
        <v>8.0395366992912998E-2</v>
      </c>
      <c r="AK492" s="80">
        <v>0.70519298811714604</v>
      </c>
      <c r="AL492" s="80">
        <v>1.6934954734619E-2</v>
      </c>
      <c r="AM492" s="80">
        <v>0.25580602286461301</v>
      </c>
      <c r="AN492" s="80">
        <v>7.5542063822336997E-2</v>
      </c>
      <c r="AO492" s="80">
        <v>0.25180093782952301</v>
      </c>
      <c r="AP492" s="80">
        <v>7.3074299258962E-2</v>
      </c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D492" s="2"/>
    </row>
    <row r="493" spans="1:56" s="81" customFormat="1" ht="17.25" customHeight="1" x14ac:dyDescent="0.3">
      <c r="A493" s="79" t="s">
        <v>762</v>
      </c>
      <c r="B493" s="85" t="s">
        <v>289</v>
      </c>
      <c r="C493" s="82">
        <v>4.0000511904404998E-2</v>
      </c>
      <c r="D493" s="82">
        <v>1.6834392029690001E-2</v>
      </c>
      <c r="E493" s="82">
        <v>3.5386862405782402</v>
      </c>
      <c r="F493" s="82">
        <v>5.5964867052656998E-2</v>
      </c>
      <c r="G493" s="82">
        <v>6.6824995922118005E-2</v>
      </c>
      <c r="H493" s="82">
        <v>4.16059746270988E-2</v>
      </c>
      <c r="I493" s="82">
        <v>1.751171671930471E-2</v>
      </c>
      <c r="J493" s="82">
        <v>3.5386862405782402</v>
      </c>
      <c r="K493" s="82">
        <v>5.5964867052656998E-2</v>
      </c>
      <c r="L493" s="82">
        <v>6.6824995922118005E-2</v>
      </c>
      <c r="M493" s="27" t="s">
        <v>1</v>
      </c>
      <c r="N493" s="27" t="s">
        <v>1</v>
      </c>
      <c r="O493" s="27" t="s">
        <v>1</v>
      </c>
      <c r="P493" s="27" t="s">
        <v>1</v>
      </c>
      <c r="Q493" s="80">
        <v>5014.1119432206597</v>
      </c>
      <c r="R493" s="80">
        <v>130.87072609909001</v>
      </c>
      <c r="S493" s="80">
        <v>5618.4513088035401</v>
      </c>
      <c r="T493" s="80">
        <v>756.51617612219104</v>
      </c>
      <c r="U493" s="80">
        <v>298174.104519716</v>
      </c>
      <c r="V493" s="80">
        <v>7202.6796663792402</v>
      </c>
      <c r="W493" s="80">
        <v>0.40965542030563901</v>
      </c>
      <c r="X493" s="80">
        <v>0.124364821195001</v>
      </c>
      <c r="Y493" s="80">
        <v>11.0851553191746</v>
      </c>
      <c r="Z493" s="80">
        <v>0.40768620781794601</v>
      </c>
      <c r="AA493" s="80">
        <v>204.95898059681599</v>
      </c>
      <c r="AB493" s="80">
        <v>47.830577919137099</v>
      </c>
      <c r="AC493" s="80">
        <v>0.18316700752748999</v>
      </c>
      <c r="AD493" s="80">
        <v>1.7049341268993001E-2</v>
      </c>
      <c r="AE493" s="27" t="s">
        <v>1</v>
      </c>
      <c r="AF493" s="27" t="s">
        <v>1</v>
      </c>
      <c r="AG493" s="27" t="s">
        <v>1</v>
      </c>
      <c r="AH493" s="27" t="s">
        <v>1</v>
      </c>
      <c r="AI493" s="80">
        <v>2.55375808675229</v>
      </c>
      <c r="AJ493" s="80">
        <v>0.17808649704145699</v>
      </c>
      <c r="AK493" s="80">
        <v>0.553758218660103</v>
      </c>
      <c r="AL493" s="80">
        <v>3.9622295067402002E-2</v>
      </c>
      <c r="AM493" s="80">
        <v>6.4219685720114201</v>
      </c>
      <c r="AN493" s="80">
        <v>1.47804541889811</v>
      </c>
      <c r="AO493" s="80">
        <v>6.3278390826358102</v>
      </c>
      <c r="AP493" s="80">
        <v>1.4675690739121099</v>
      </c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D493" s="2"/>
    </row>
    <row r="494" spans="1:56" s="81" customFormat="1" ht="17.25" customHeight="1" x14ac:dyDescent="0.3">
      <c r="A494" s="79" t="s">
        <v>763</v>
      </c>
      <c r="B494" s="85" t="s">
        <v>289</v>
      </c>
      <c r="C494" s="82">
        <v>0.16089582115384601</v>
      </c>
      <c r="D494" s="82">
        <v>3.1940564034384999E-2</v>
      </c>
      <c r="E494" s="82">
        <v>3.5402381736797799</v>
      </c>
      <c r="F494" s="82">
        <v>6.9340587485353003E-2</v>
      </c>
      <c r="G494" s="82">
        <v>-0.16209419877759701</v>
      </c>
      <c r="H494" s="82">
        <v>0.16735354458791193</v>
      </c>
      <c r="I494" s="82">
        <v>3.3236673475070248E-2</v>
      </c>
      <c r="J494" s="82">
        <v>3.5402381736797799</v>
      </c>
      <c r="K494" s="82">
        <v>6.9340587485353003E-2</v>
      </c>
      <c r="L494" s="82">
        <v>-0.16209419877759701</v>
      </c>
      <c r="M494" s="27" t="s">
        <v>1</v>
      </c>
      <c r="N494" s="27" t="s">
        <v>1</v>
      </c>
      <c r="O494" s="27" t="s">
        <v>1</v>
      </c>
      <c r="P494" s="27" t="s">
        <v>1</v>
      </c>
      <c r="Q494" s="80">
        <v>5195.3157141247702</v>
      </c>
      <c r="R494" s="80">
        <v>135.635621688459</v>
      </c>
      <c r="S494" s="80">
        <v>1595.48125152737</v>
      </c>
      <c r="T494" s="80">
        <v>210.63794558797599</v>
      </c>
      <c r="U494" s="80">
        <v>302196.49353131099</v>
      </c>
      <c r="V494" s="80">
        <v>7598.34549415113</v>
      </c>
      <c r="W494" s="80">
        <v>2.6080027266728999E-2</v>
      </c>
      <c r="X494" s="80">
        <v>3.6294738655580001E-3</v>
      </c>
      <c r="Y494" s="80">
        <v>12.406056167190799</v>
      </c>
      <c r="Z494" s="80">
        <v>0.27042387757525199</v>
      </c>
      <c r="AA494" s="80">
        <v>44.125310131931798</v>
      </c>
      <c r="AB494" s="80">
        <v>12.7214564909694</v>
      </c>
      <c r="AC494" s="80">
        <v>0.58556918789021295</v>
      </c>
      <c r="AD494" s="80">
        <v>3.1082670833654999E-2</v>
      </c>
      <c r="AE494" s="27" t="s">
        <v>1</v>
      </c>
      <c r="AF494" s="27" t="s">
        <v>1</v>
      </c>
      <c r="AG494" s="27" t="s">
        <v>1</v>
      </c>
      <c r="AH494" s="27" t="s">
        <v>1</v>
      </c>
      <c r="AI494" s="80">
        <v>2.20755976979226</v>
      </c>
      <c r="AJ494" s="80">
        <v>5.6175624785004999E-2</v>
      </c>
      <c r="AK494" s="80">
        <v>0.44146888415607499</v>
      </c>
      <c r="AL494" s="80">
        <v>9.5243572377720007E-3</v>
      </c>
      <c r="AM494" s="80">
        <v>1.23985339213211</v>
      </c>
      <c r="AN494" s="80">
        <v>0.36199265231233702</v>
      </c>
      <c r="AO494" s="80">
        <v>1.2361901322315301</v>
      </c>
      <c r="AP494" s="80">
        <v>0.36091525700597099</v>
      </c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D494" s="2"/>
    </row>
    <row r="495" spans="1:56" s="81" customFormat="1" ht="17.25" customHeight="1" x14ac:dyDescent="0.3">
      <c r="A495" s="79" t="s">
        <v>764</v>
      </c>
      <c r="B495" s="85" t="s">
        <v>289</v>
      </c>
      <c r="C495" s="82">
        <v>3.0101893313109002E-2</v>
      </c>
      <c r="D495" s="82">
        <v>9.283441667302E-3</v>
      </c>
      <c r="E495" s="82">
        <v>3.5336683160369899</v>
      </c>
      <c r="F495" s="82">
        <v>3.7603578280349999E-2</v>
      </c>
      <c r="G495" s="82">
        <v>-0.14434975887704801</v>
      </c>
      <c r="H495" s="82">
        <v>3.1310064541322215E-2</v>
      </c>
      <c r="I495" s="82">
        <v>9.6577456153047574E-3</v>
      </c>
      <c r="J495" s="82">
        <v>3.5336683160369899</v>
      </c>
      <c r="K495" s="82">
        <v>3.7603578280349999E-2</v>
      </c>
      <c r="L495" s="82">
        <v>-0.14434975887704801</v>
      </c>
      <c r="M495" s="27" t="s">
        <v>1</v>
      </c>
      <c r="N495" s="27" t="s">
        <v>1</v>
      </c>
      <c r="O495" s="27" t="s">
        <v>1</v>
      </c>
      <c r="P495" s="27" t="s">
        <v>1</v>
      </c>
      <c r="Q495" s="80">
        <v>5017.0037092472203</v>
      </c>
      <c r="R495" s="80">
        <v>130.29279702225401</v>
      </c>
      <c r="S495" s="80">
        <v>4857.6773119272502</v>
      </c>
      <c r="T495" s="80">
        <v>581.12300655402203</v>
      </c>
      <c r="U495" s="80">
        <v>294199.37259686098</v>
      </c>
      <c r="V495" s="80">
        <v>7353.1068250708704</v>
      </c>
      <c r="W495" s="80">
        <v>3.8756197170054997E-2</v>
      </c>
      <c r="X495" s="80">
        <v>8.8268639224240008E-3</v>
      </c>
      <c r="Y495" s="80">
        <v>12.388102587508</v>
      </c>
      <c r="Z495" s="80">
        <v>0.37306440131725599</v>
      </c>
      <c r="AA495" s="80">
        <v>248.45876560797501</v>
      </c>
      <c r="AB495" s="80">
        <v>53.493798822543802</v>
      </c>
      <c r="AC495" s="80">
        <v>0.11482004856439799</v>
      </c>
      <c r="AD495" s="80">
        <v>1.3112127218088E-2</v>
      </c>
      <c r="AE495" s="27" t="s">
        <v>1</v>
      </c>
      <c r="AF495" s="27" t="s">
        <v>1</v>
      </c>
      <c r="AG495" s="27" t="s">
        <v>1</v>
      </c>
      <c r="AH495" s="27" t="s">
        <v>1</v>
      </c>
      <c r="AI495" s="80">
        <v>2.6553507490984298</v>
      </c>
      <c r="AJ495" s="80">
        <v>0.123717405244109</v>
      </c>
      <c r="AK495" s="80">
        <v>0.57077182245824798</v>
      </c>
      <c r="AL495" s="80">
        <v>2.8130427826973999E-2</v>
      </c>
      <c r="AM495" s="80">
        <v>8.8542678461642907</v>
      </c>
      <c r="AN495" s="80">
        <v>1.89936572415552</v>
      </c>
      <c r="AO495" s="80">
        <v>8.6885780996283408</v>
      </c>
      <c r="AP495" s="80">
        <v>1.8690212103207999</v>
      </c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D495" s="2"/>
    </row>
    <row r="496" spans="1:56" s="81" customFormat="1" ht="17.25" customHeight="1" x14ac:dyDescent="0.3">
      <c r="A496" s="79" t="s">
        <v>765</v>
      </c>
      <c r="B496" s="85" t="s">
        <v>290</v>
      </c>
      <c r="C496" s="82">
        <v>30.245107213998001</v>
      </c>
      <c r="D496" s="82">
        <v>2.9675257582387902</v>
      </c>
      <c r="E496" s="82">
        <v>2.7512088025311701</v>
      </c>
      <c r="F496" s="82">
        <v>0.30074982384125898</v>
      </c>
      <c r="G496" s="82">
        <v>0.62664677817986203</v>
      </c>
      <c r="H496" s="82">
        <v>31.45902648313125</v>
      </c>
      <c r="I496" s="82">
        <v>3.0920054322012138</v>
      </c>
      <c r="J496" s="82">
        <v>2.7512088025311701</v>
      </c>
      <c r="K496" s="82">
        <v>0.30074982384125898</v>
      </c>
      <c r="L496" s="82">
        <v>0.62664677817986203</v>
      </c>
      <c r="M496" s="27" t="s">
        <v>1</v>
      </c>
      <c r="N496" s="27" t="s">
        <v>1</v>
      </c>
      <c r="O496" s="27" t="s">
        <v>1</v>
      </c>
      <c r="P496" s="27" t="s">
        <v>1</v>
      </c>
      <c r="Q496" s="80">
        <v>2005.1017393109801</v>
      </c>
      <c r="R496" s="80">
        <v>59.738104754185699</v>
      </c>
      <c r="S496" s="80">
        <v>3578.3214858729002</v>
      </c>
      <c r="T496" s="80">
        <v>128.99944757267099</v>
      </c>
      <c r="U496" s="80">
        <v>292579.19004535303</v>
      </c>
      <c r="V496" s="80">
        <v>6933.2576947191601</v>
      </c>
      <c r="W496" s="80">
        <v>0.68005846559484096</v>
      </c>
      <c r="X496" s="80">
        <v>2.0059948853395002E-2</v>
      </c>
      <c r="Y496" s="80">
        <v>100.789396121008</v>
      </c>
      <c r="Z496" s="80">
        <v>2.2362142574724602</v>
      </c>
      <c r="AA496" s="80">
        <v>0.45904333139846598</v>
      </c>
      <c r="AB496" s="80">
        <v>6.1753971309054002E-2</v>
      </c>
      <c r="AC496" s="80">
        <v>1.1946691364280799</v>
      </c>
      <c r="AD496" s="80">
        <v>0.49310744334343498</v>
      </c>
      <c r="AE496" s="27" t="s">
        <v>1</v>
      </c>
      <c r="AF496" s="27" t="s">
        <v>1</v>
      </c>
      <c r="AG496" s="27" t="s">
        <v>1</v>
      </c>
      <c r="AH496" s="27" t="s">
        <v>1</v>
      </c>
      <c r="AI496" s="80">
        <v>9.0098142101840306</v>
      </c>
      <c r="AJ496" s="80">
        <v>0.234905670521941</v>
      </c>
      <c r="AK496" s="80">
        <v>1.3971370437362001</v>
      </c>
      <c r="AL496" s="80">
        <v>3.5628031494734001E-2</v>
      </c>
      <c r="AM496" s="80">
        <v>2.07940827854E-2</v>
      </c>
      <c r="AN496" s="80">
        <v>2.041877859285E-3</v>
      </c>
      <c r="AO496" s="80">
        <v>1.6141015158881E-2</v>
      </c>
      <c r="AP496" s="80">
        <v>8.3487452684200003E-4</v>
      </c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D496" s="2"/>
    </row>
    <row r="497" spans="1:56" s="81" customFormat="1" ht="17.25" customHeight="1" x14ac:dyDescent="0.3">
      <c r="A497" s="79" t="s">
        <v>766</v>
      </c>
      <c r="B497" s="85" t="s">
        <v>101</v>
      </c>
      <c r="C497" s="82">
        <v>43.8225072584302</v>
      </c>
      <c r="D497" s="82">
        <v>3.4102380773430099</v>
      </c>
      <c r="E497" s="82">
        <v>2.0994852574553602</v>
      </c>
      <c r="F497" s="82">
        <v>0.184794817091263</v>
      </c>
      <c r="G497" s="82">
        <v>0.73336724229160699</v>
      </c>
      <c r="H497" s="82">
        <v>45.5813697946529</v>
      </c>
      <c r="I497" s="82">
        <v>3.5569254835105903</v>
      </c>
      <c r="J497" s="82">
        <v>2.0994852574553602</v>
      </c>
      <c r="K497" s="82">
        <v>0.184794817091263</v>
      </c>
      <c r="L497" s="82">
        <v>0.73336724229160699</v>
      </c>
      <c r="M497" s="27" t="s">
        <v>1</v>
      </c>
      <c r="N497" s="27" t="s">
        <v>1</v>
      </c>
      <c r="O497" s="27" t="s">
        <v>1</v>
      </c>
      <c r="P497" s="27" t="s">
        <v>1</v>
      </c>
      <c r="Q497" s="80">
        <v>2583.5762984326698</v>
      </c>
      <c r="R497" s="80">
        <v>94.461523710160904</v>
      </c>
      <c r="S497" s="80">
        <v>112.22998806099299</v>
      </c>
      <c r="T497" s="80">
        <v>11.156283867006501</v>
      </c>
      <c r="U497" s="80">
        <v>284482.10600608902</v>
      </c>
      <c r="V497" s="80">
        <v>14798.7978774764</v>
      </c>
      <c r="W497" s="80">
        <v>1.3219359089922E-2</v>
      </c>
      <c r="X497" s="80">
        <v>3.2465445744699999E-3</v>
      </c>
      <c r="Y497" s="80">
        <v>197.92134587802201</v>
      </c>
      <c r="Z497" s="80">
        <v>7.8259713641913597</v>
      </c>
      <c r="AA497" s="80">
        <v>1.9092403287197099</v>
      </c>
      <c r="AB497" s="80">
        <v>0.17160036950760801</v>
      </c>
      <c r="AC497" s="80">
        <v>3.048961520786E-3</v>
      </c>
      <c r="AD497" s="80">
        <v>2.7919936538740001E-3</v>
      </c>
      <c r="AE497" s="27" t="s">
        <v>1</v>
      </c>
      <c r="AF497" s="27" t="s">
        <v>1</v>
      </c>
      <c r="AG497" s="27" t="s">
        <v>1</v>
      </c>
      <c r="AH497" s="27" t="s">
        <v>1</v>
      </c>
      <c r="AI497" s="80">
        <v>27.706782408939699</v>
      </c>
      <c r="AJ497" s="80">
        <v>0.99640298390499404</v>
      </c>
      <c r="AK497" s="80">
        <v>4.7610113544086303</v>
      </c>
      <c r="AL497" s="80">
        <v>0.17723001203102901</v>
      </c>
      <c r="AM497" s="80">
        <v>4.9198002657026001E-2</v>
      </c>
      <c r="AN497" s="80">
        <v>4.0244841194789997E-3</v>
      </c>
      <c r="AO497" s="80">
        <v>2.9153287189854001E-2</v>
      </c>
      <c r="AP497" s="80">
        <v>1.679483559462E-3</v>
      </c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D497" s="2"/>
    </row>
    <row r="498" spans="1:56" s="81" customFormat="1" ht="17.25" customHeight="1" x14ac:dyDescent="0.3">
      <c r="A498" s="79" t="s">
        <v>767</v>
      </c>
      <c r="B498" s="85" t="s">
        <v>101</v>
      </c>
      <c r="C498" s="82">
        <v>22.096788815382901</v>
      </c>
      <c r="D498" s="82">
        <v>1.6844048356064201</v>
      </c>
      <c r="E498" s="82">
        <v>2.6509529183169001</v>
      </c>
      <c r="F498" s="82">
        <v>0.18183237395031601</v>
      </c>
      <c r="G498" s="82">
        <v>0.66855053407894105</v>
      </c>
      <c r="H498" s="82">
        <v>22.983666733823437</v>
      </c>
      <c r="I498" s="82">
        <v>1.7570616804225834</v>
      </c>
      <c r="J498" s="82">
        <v>2.6509529183169001</v>
      </c>
      <c r="K498" s="82">
        <v>0.18183237395031601</v>
      </c>
      <c r="L498" s="82">
        <v>0.66855053407894105</v>
      </c>
      <c r="M498" s="27" t="s">
        <v>1</v>
      </c>
      <c r="N498" s="27" t="s">
        <v>1</v>
      </c>
      <c r="O498" s="27" t="s">
        <v>1</v>
      </c>
      <c r="P498" s="27" t="s">
        <v>1</v>
      </c>
      <c r="Q498" s="80">
        <v>2714.8239796983598</v>
      </c>
      <c r="R498" s="80">
        <v>95.102274062027604</v>
      </c>
      <c r="S498" s="80">
        <v>592.75698506324295</v>
      </c>
      <c r="T498" s="80">
        <v>70.833642988166801</v>
      </c>
      <c r="U498" s="80">
        <v>287226.72187321499</v>
      </c>
      <c r="V498" s="80">
        <v>6950.0714937884404</v>
      </c>
      <c r="W498" s="80">
        <v>4.8089279887699003E-2</v>
      </c>
      <c r="X498" s="80">
        <v>5.203983772406E-3</v>
      </c>
      <c r="Y498" s="80">
        <v>106.67913705174701</v>
      </c>
      <c r="Z498" s="80">
        <v>5.3780235712254303</v>
      </c>
      <c r="AA498" s="80">
        <v>2.1927144732964701</v>
      </c>
      <c r="AB498" s="80">
        <v>0.14663923274574001</v>
      </c>
      <c r="AC498" s="80">
        <v>5.7302382229682002E-2</v>
      </c>
      <c r="AD498" s="80">
        <v>9.9771159457599998E-3</v>
      </c>
      <c r="AE498" s="27" t="s">
        <v>1</v>
      </c>
      <c r="AF498" s="27" t="s">
        <v>1</v>
      </c>
      <c r="AG498" s="27" t="s">
        <v>1</v>
      </c>
      <c r="AH498" s="27" t="s">
        <v>1</v>
      </c>
      <c r="AI498" s="80">
        <v>16.059494513972702</v>
      </c>
      <c r="AJ498" s="80">
        <v>0.72549370960273696</v>
      </c>
      <c r="AK498" s="80">
        <v>2.6399952527249302</v>
      </c>
      <c r="AL498" s="80">
        <v>0.120123457897672</v>
      </c>
      <c r="AM498" s="80">
        <v>5.3729259108669998E-2</v>
      </c>
      <c r="AN498" s="80">
        <v>3.30679133174E-3</v>
      </c>
      <c r="AO498" s="80">
        <v>4.0204641756128999E-2</v>
      </c>
      <c r="AP498" s="80">
        <v>1.2614271085800001E-3</v>
      </c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D498" s="2"/>
    </row>
    <row r="499" spans="1:56" s="81" customFormat="1" ht="17.25" customHeight="1" x14ac:dyDescent="0.3">
      <c r="A499" s="79" t="s">
        <v>768</v>
      </c>
      <c r="B499" s="85" t="s">
        <v>270</v>
      </c>
      <c r="C499" s="82">
        <v>12.219000497346901</v>
      </c>
      <c r="D499" s="82">
        <v>1.0945977997435601</v>
      </c>
      <c r="E499" s="82">
        <v>2.6280132836399499</v>
      </c>
      <c r="F499" s="82">
        <v>0.28264148914998</v>
      </c>
      <c r="G499" s="82">
        <v>0.67642699072907597</v>
      </c>
      <c r="H499" s="82">
        <v>12.709422966288034</v>
      </c>
      <c r="I499" s="82">
        <v>1.1409085497311202</v>
      </c>
      <c r="J499" s="82">
        <v>2.6280132836399499</v>
      </c>
      <c r="K499" s="82">
        <v>0.28264148914998</v>
      </c>
      <c r="L499" s="82">
        <v>0.67642699072907597</v>
      </c>
      <c r="M499" s="27" t="s">
        <v>1</v>
      </c>
      <c r="N499" s="27" t="s">
        <v>1</v>
      </c>
      <c r="O499" s="27" t="s">
        <v>1</v>
      </c>
      <c r="P499" s="27" t="s">
        <v>1</v>
      </c>
      <c r="Q499" s="80">
        <v>632.83690905474396</v>
      </c>
      <c r="R499" s="80">
        <v>23.698069363210401</v>
      </c>
      <c r="S499" s="80">
        <v>3114.6360622177699</v>
      </c>
      <c r="T499" s="80">
        <v>159.01669666587401</v>
      </c>
      <c r="U499" s="80">
        <v>293330.01299272903</v>
      </c>
      <c r="V499" s="80">
        <v>6978.6147724286402</v>
      </c>
      <c r="W499" s="80">
        <v>3.0119970124963001E-2</v>
      </c>
      <c r="X499" s="80">
        <v>4.0756077462860002E-3</v>
      </c>
      <c r="Y499" s="80">
        <v>42.653918906163902</v>
      </c>
      <c r="Z499" s="80">
        <v>0.67331110822434304</v>
      </c>
      <c r="AA499" s="80">
        <v>0.71886838949008502</v>
      </c>
      <c r="AB499" s="80">
        <v>7.7009781761890994E-2</v>
      </c>
      <c r="AC499" s="80">
        <v>9.1819313412732001E-2</v>
      </c>
      <c r="AD499" s="80">
        <v>1.2531856915098E-2</v>
      </c>
      <c r="AE499" s="27" t="s">
        <v>1</v>
      </c>
      <c r="AF499" s="27" t="s">
        <v>1</v>
      </c>
      <c r="AG499" s="27" t="s">
        <v>1</v>
      </c>
      <c r="AH499" s="27" t="s">
        <v>1</v>
      </c>
      <c r="AI499" s="80">
        <v>4.3241151076094999</v>
      </c>
      <c r="AJ499" s="80">
        <v>9.4774301970698999E-2</v>
      </c>
      <c r="AK499" s="80">
        <v>0.67569302012787102</v>
      </c>
      <c r="AL499" s="80">
        <v>1.5243178324284E-2</v>
      </c>
      <c r="AM499" s="80">
        <v>2.4928993289403002E-2</v>
      </c>
      <c r="AN499" s="80">
        <v>2.2235186034629999E-3</v>
      </c>
      <c r="AO499" s="80">
        <v>1.8474560525902E-2</v>
      </c>
      <c r="AP499" s="80">
        <v>1.0325070643390001E-3</v>
      </c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D499" s="2"/>
    </row>
    <row r="500" spans="1:56" s="81" customFormat="1" ht="17.25" customHeight="1" x14ac:dyDescent="0.3">
      <c r="A500" s="79" t="s">
        <v>769</v>
      </c>
      <c r="B500" s="85" t="s">
        <v>101</v>
      </c>
      <c r="C500" s="82">
        <v>19.952843986859101</v>
      </c>
      <c r="D500" s="82">
        <v>2.3814591555198499</v>
      </c>
      <c r="E500" s="82">
        <v>2.8151247928765901</v>
      </c>
      <c r="F500" s="82">
        <v>0.31733124699549298</v>
      </c>
      <c r="G500" s="82">
        <v>0.62797630303153895</v>
      </c>
      <c r="H500" s="82">
        <v>20.753672418984735</v>
      </c>
      <c r="I500" s="82">
        <v>2.4799572337876894</v>
      </c>
      <c r="J500" s="82">
        <v>2.8151247928765901</v>
      </c>
      <c r="K500" s="82">
        <v>0.31733124699549298</v>
      </c>
      <c r="L500" s="82">
        <v>0.62797630303153895</v>
      </c>
      <c r="M500" s="27" t="s">
        <v>1</v>
      </c>
      <c r="N500" s="27" t="s">
        <v>1</v>
      </c>
      <c r="O500" s="27" t="s">
        <v>1</v>
      </c>
      <c r="P500" s="27" t="s">
        <v>1</v>
      </c>
      <c r="Q500" s="80">
        <v>435.42182922596902</v>
      </c>
      <c r="R500" s="80">
        <v>22.3470373096273</v>
      </c>
      <c r="S500" s="80">
        <v>2836.64551273915</v>
      </c>
      <c r="T500" s="80">
        <v>148.45210738409</v>
      </c>
      <c r="U500" s="80">
        <v>292404.426282398</v>
      </c>
      <c r="V500" s="80">
        <v>6995.7748398900903</v>
      </c>
      <c r="W500" s="80">
        <v>7.4144552650684994E-2</v>
      </c>
      <c r="X500" s="80">
        <v>9.0178265720700004E-3</v>
      </c>
      <c r="Y500" s="80">
        <v>55.6255083231176</v>
      </c>
      <c r="Z500" s="80">
        <v>1.7075763750927599</v>
      </c>
      <c r="AA500" s="80">
        <v>0.66183744734562</v>
      </c>
      <c r="AB500" s="80">
        <v>7.5003184430243994E-2</v>
      </c>
      <c r="AC500" s="80">
        <v>0.14792120148007001</v>
      </c>
      <c r="AD500" s="80">
        <v>1.6212369830703E-2</v>
      </c>
      <c r="AE500" s="27" t="s">
        <v>1</v>
      </c>
      <c r="AF500" s="27" t="s">
        <v>1</v>
      </c>
      <c r="AG500" s="27" t="s">
        <v>1</v>
      </c>
      <c r="AH500" s="27" t="s">
        <v>1</v>
      </c>
      <c r="AI500" s="80">
        <v>5.6345923039599999</v>
      </c>
      <c r="AJ500" s="80">
        <v>0.195252439947567</v>
      </c>
      <c r="AK500" s="80">
        <v>0.88424104719261698</v>
      </c>
      <c r="AL500" s="80">
        <v>3.1901077248567E-2</v>
      </c>
      <c r="AM500" s="80">
        <v>1.98804046175E-2</v>
      </c>
      <c r="AN500" s="80">
        <v>2.0191943035279998E-3</v>
      </c>
      <c r="AO500" s="80">
        <v>1.5820333750585999E-2</v>
      </c>
      <c r="AP500" s="80">
        <v>8.0161888491000002E-4</v>
      </c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D500" s="2"/>
    </row>
    <row r="501" spans="1:56" s="81" customFormat="1" ht="17.25" customHeight="1" x14ac:dyDescent="0.3">
      <c r="A501" s="79" t="s">
        <v>770</v>
      </c>
      <c r="B501" s="85" t="s">
        <v>101</v>
      </c>
      <c r="C501" s="82">
        <v>13.6871656954575</v>
      </c>
      <c r="D501" s="82">
        <v>0.52959903848132395</v>
      </c>
      <c r="E501" s="82">
        <v>3.0060715757135501</v>
      </c>
      <c r="F501" s="82">
        <v>0.127909519751853</v>
      </c>
      <c r="G501" s="82">
        <v>0.49313078148913703</v>
      </c>
      <c r="H501" s="82">
        <v>14.236514522690147</v>
      </c>
      <c r="I501" s="82">
        <v>0.55699407445786797</v>
      </c>
      <c r="J501" s="82">
        <v>3.0060715757135501</v>
      </c>
      <c r="K501" s="82">
        <v>0.127909519751853</v>
      </c>
      <c r="L501" s="82">
        <v>0.49313078148913703</v>
      </c>
      <c r="M501" s="27" t="s">
        <v>1</v>
      </c>
      <c r="N501" s="27" t="s">
        <v>1</v>
      </c>
      <c r="O501" s="27" t="s">
        <v>1</v>
      </c>
      <c r="P501" s="27" t="s">
        <v>1</v>
      </c>
      <c r="Q501" s="80">
        <v>5850.0265323046597</v>
      </c>
      <c r="R501" s="80">
        <v>144.391447851561</v>
      </c>
      <c r="S501" s="80">
        <v>345.70025298456898</v>
      </c>
      <c r="T501" s="80">
        <v>17.352684489432502</v>
      </c>
      <c r="U501" s="80">
        <v>286099.78984837898</v>
      </c>
      <c r="V501" s="80">
        <v>7255.6369613021197</v>
      </c>
      <c r="W501" s="80">
        <v>0.120919357448577</v>
      </c>
      <c r="X501" s="80">
        <v>8.2858514132819992E-3</v>
      </c>
      <c r="Y501" s="80">
        <v>193.33369377690801</v>
      </c>
      <c r="Z501" s="80">
        <v>2.4140887581477499</v>
      </c>
      <c r="AA501" s="80">
        <v>5.28842803757572</v>
      </c>
      <c r="AB501" s="80">
        <v>0.24662026266473699</v>
      </c>
      <c r="AC501" s="80">
        <v>0.154064230817689</v>
      </c>
      <c r="AD501" s="80">
        <v>2.8018795551666999E-2</v>
      </c>
      <c r="AE501" s="27" t="s">
        <v>1</v>
      </c>
      <c r="AF501" s="27" t="s">
        <v>1</v>
      </c>
      <c r="AG501" s="27" t="s">
        <v>1</v>
      </c>
      <c r="AH501" s="27" t="s">
        <v>1</v>
      </c>
      <c r="AI501" s="80">
        <v>21.218948183195</v>
      </c>
      <c r="AJ501" s="80">
        <v>0.29843495259645902</v>
      </c>
      <c r="AK501" s="80">
        <v>3.7996346125339899</v>
      </c>
      <c r="AL501" s="80">
        <v>4.5399011788036001E-2</v>
      </c>
      <c r="AM501" s="80">
        <v>0.12521793591628</v>
      </c>
      <c r="AN501" s="80">
        <v>4.8621533757739997E-3</v>
      </c>
      <c r="AO501" s="80">
        <v>0.106151414681559</v>
      </c>
      <c r="AP501" s="80">
        <v>2.8236368710549999E-3</v>
      </c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D501" s="2"/>
    </row>
    <row r="502" spans="1:56" s="81" customFormat="1" ht="17.25" customHeight="1" x14ac:dyDescent="0.3">
      <c r="A502" s="79" t="s">
        <v>771</v>
      </c>
      <c r="B502" s="85" t="s">
        <v>101</v>
      </c>
      <c r="C502" s="82">
        <v>17.357042129059401</v>
      </c>
      <c r="D502" s="82">
        <v>0.67097530862782195</v>
      </c>
      <c r="E502" s="82">
        <v>2.9718407192995899</v>
      </c>
      <c r="F502" s="82">
        <v>0.126565936203379</v>
      </c>
      <c r="G502" s="82">
        <v>0.57977223347578399</v>
      </c>
      <c r="H502" s="82">
        <v>18.053685316552258</v>
      </c>
      <c r="I502" s="82">
        <v>0.70569780220658396</v>
      </c>
      <c r="J502" s="82">
        <v>2.9718407192995899</v>
      </c>
      <c r="K502" s="82">
        <v>0.126565936203379</v>
      </c>
      <c r="L502" s="82">
        <v>0.57977223347578399</v>
      </c>
      <c r="M502" s="27" t="s">
        <v>1</v>
      </c>
      <c r="N502" s="27" t="s">
        <v>1</v>
      </c>
      <c r="O502" s="27" t="s">
        <v>1</v>
      </c>
      <c r="P502" s="27" t="s">
        <v>1</v>
      </c>
      <c r="Q502" s="80">
        <v>5673.9340656889599</v>
      </c>
      <c r="R502" s="80">
        <v>144.439342262921</v>
      </c>
      <c r="S502" s="80">
        <v>111.25505050767001</v>
      </c>
      <c r="T502" s="80">
        <v>10.055990701773</v>
      </c>
      <c r="U502" s="80">
        <v>286729.41744882503</v>
      </c>
      <c r="V502" s="80">
        <v>7394.4453876835896</v>
      </c>
      <c r="W502" s="80">
        <v>7.4535081463196998E-2</v>
      </c>
      <c r="X502" s="80">
        <v>7.2376712577880004E-3</v>
      </c>
      <c r="Y502" s="80">
        <v>193.06243527921501</v>
      </c>
      <c r="Z502" s="80">
        <v>2.3051909082027202</v>
      </c>
      <c r="AA502" s="80">
        <v>6.7529452498846601</v>
      </c>
      <c r="AB502" s="80">
        <v>0.242516055252055</v>
      </c>
      <c r="AC502" s="80">
        <v>8.4374779024171995E-2</v>
      </c>
      <c r="AD502" s="80">
        <v>1.1760521263689001E-2</v>
      </c>
      <c r="AE502" s="27" t="s">
        <v>1</v>
      </c>
      <c r="AF502" s="27" t="s">
        <v>1</v>
      </c>
      <c r="AG502" s="27" t="s">
        <v>1</v>
      </c>
      <c r="AH502" s="27" t="s">
        <v>1</v>
      </c>
      <c r="AI502" s="80">
        <v>26.406127882230599</v>
      </c>
      <c r="AJ502" s="80">
        <v>0.33641786426607101</v>
      </c>
      <c r="AK502" s="80">
        <v>4.9501227992939096</v>
      </c>
      <c r="AL502" s="80">
        <v>4.1143904375968002E-2</v>
      </c>
      <c r="AM502" s="80">
        <v>0.12882064294023601</v>
      </c>
      <c r="AN502" s="80">
        <v>5.4140041900989999E-3</v>
      </c>
      <c r="AO502" s="80">
        <v>0.107902205389329</v>
      </c>
      <c r="AP502" s="80">
        <v>2.970944684332E-3</v>
      </c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D502" s="2"/>
    </row>
    <row r="503" spans="1:56" s="81" customFormat="1" ht="17.25" customHeight="1" x14ac:dyDescent="0.3">
      <c r="A503" s="79" t="s">
        <v>772</v>
      </c>
      <c r="B503" s="85" t="s">
        <v>101</v>
      </c>
      <c r="C503" s="82">
        <v>7.7101908867564397</v>
      </c>
      <c r="D503" s="82">
        <v>0.37644343262466901</v>
      </c>
      <c r="E503" s="82">
        <v>3.2964193048874</v>
      </c>
      <c r="F503" s="82">
        <v>0.17480725660364299</v>
      </c>
      <c r="G503" s="82">
        <v>0.68648220443026498</v>
      </c>
      <c r="H503" s="82">
        <v>8.0196475277895196</v>
      </c>
      <c r="I503" s="82">
        <v>0.39429865308870504</v>
      </c>
      <c r="J503" s="82">
        <v>3.2964193048874</v>
      </c>
      <c r="K503" s="82">
        <v>0.17480725660364299</v>
      </c>
      <c r="L503" s="82">
        <v>0.68648220443026498</v>
      </c>
      <c r="M503" s="27" t="s">
        <v>1</v>
      </c>
      <c r="N503" s="27" t="s">
        <v>1</v>
      </c>
      <c r="O503" s="27" t="s">
        <v>1</v>
      </c>
      <c r="P503" s="27" t="s">
        <v>1</v>
      </c>
      <c r="Q503" s="80">
        <v>7420.49369115018</v>
      </c>
      <c r="R503" s="80">
        <v>186.33750674404601</v>
      </c>
      <c r="S503" s="80">
        <v>758.24150661190197</v>
      </c>
      <c r="T503" s="80">
        <v>44.202543416078299</v>
      </c>
      <c r="U503" s="80">
        <v>288599.53883584001</v>
      </c>
      <c r="V503" s="80">
        <v>7153.0037837595901</v>
      </c>
      <c r="W503" s="80">
        <v>0.19640235853700599</v>
      </c>
      <c r="X503" s="80">
        <v>1.0528782139693001E-2</v>
      </c>
      <c r="Y503" s="80">
        <v>87.8435617531334</v>
      </c>
      <c r="Z503" s="80">
        <v>1.8443904887779401</v>
      </c>
      <c r="AA503" s="80">
        <v>2.2766257284728502</v>
      </c>
      <c r="AB503" s="80">
        <v>0.151075324359634</v>
      </c>
      <c r="AC503" s="80">
        <v>0.16335391469400301</v>
      </c>
      <c r="AD503" s="80">
        <v>2.1228272413059E-2</v>
      </c>
      <c r="AE503" s="27" t="s">
        <v>1</v>
      </c>
      <c r="AF503" s="27" t="s">
        <v>1</v>
      </c>
      <c r="AG503" s="27" t="s">
        <v>1</v>
      </c>
      <c r="AH503" s="27" t="s">
        <v>1</v>
      </c>
      <c r="AI503" s="80">
        <v>8.5463437250021492</v>
      </c>
      <c r="AJ503" s="80">
        <v>0.23229571751963099</v>
      </c>
      <c r="AK503" s="80">
        <v>1.40241649843038</v>
      </c>
      <c r="AL503" s="80">
        <v>3.5974623448227001E-2</v>
      </c>
      <c r="AM503" s="80">
        <v>8.1964632932839995E-2</v>
      </c>
      <c r="AN503" s="80">
        <v>4.7352101819850001E-3</v>
      </c>
      <c r="AO503" s="80">
        <v>7.6236856005340997E-2</v>
      </c>
      <c r="AP503" s="80">
        <v>2.9591129785669999E-3</v>
      </c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D503" s="2"/>
    </row>
    <row r="504" spans="1:56" s="81" customFormat="1" ht="17.25" customHeight="1" x14ac:dyDescent="0.3">
      <c r="A504" s="79" t="s">
        <v>773</v>
      </c>
      <c r="B504" s="85" t="s">
        <v>101</v>
      </c>
      <c r="C504" s="82">
        <v>31.051744141359499</v>
      </c>
      <c r="D504" s="82">
        <v>2.08469837874441</v>
      </c>
      <c r="E504" s="82">
        <v>2.3158812038735999</v>
      </c>
      <c r="F504" s="82">
        <v>0.17568454405606701</v>
      </c>
      <c r="G504" s="82">
        <v>0.67988090382036903</v>
      </c>
      <c r="H504" s="82">
        <v>32.29803863410794</v>
      </c>
      <c r="I504" s="82">
        <v>2.1764266090302868</v>
      </c>
      <c r="J504" s="82">
        <v>2.3158812038735999</v>
      </c>
      <c r="K504" s="82">
        <v>0.17568454405606701</v>
      </c>
      <c r="L504" s="82">
        <v>0.67988090382036903</v>
      </c>
      <c r="M504" s="27" t="s">
        <v>1</v>
      </c>
      <c r="N504" s="27" t="s">
        <v>1</v>
      </c>
      <c r="O504" s="27" t="s">
        <v>1</v>
      </c>
      <c r="P504" s="27" t="s">
        <v>1</v>
      </c>
      <c r="Q504" s="80">
        <v>3635.35698110259</v>
      </c>
      <c r="R504" s="80">
        <v>100.574377609793</v>
      </c>
      <c r="S504" s="80">
        <v>105.167246933564</v>
      </c>
      <c r="T504" s="80">
        <v>9.9448205587237997</v>
      </c>
      <c r="U504" s="80">
        <v>286536.18710162397</v>
      </c>
      <c r="V504" s="80">
        <v>6997.9981047204401</v>
      </c>
      <c r="W504" s="80">
        <v>5.2771604216152998E-2</v>
      </c>
      <c r="X504" s="80">
        <v>7.3873425087779996E-3</v>
      </c>
      <c r="Y504" s="80">
        <v>150.13320881396101</v>
      </c>
      <c r="Z504" s="80">
        <v>1.84710156075313</v>
      </c>
      <c r="AA504" s="80">
        <v>2.5080571380811101</v>
      </c>
      <c r="AB504" s="80">
        <v>0.209303742893544</v>
      </c>
      <c r="AC504" s="80">
        <v>7.0382858431038003E-2</v>
      </c>
      <c r="AD504" s="80">
        <v>1.4486608539105999E-2</v>
      </c>
      <c r="AE504" s="27" t="s">
        <v>1</v>
      </c>
      <c r="AF504" s="27" t="s">
        <v>1</v>
      </c>
      <c r="AG504" s="27" t="s">
        <v>1</v>
      </c>
      <c r="AH504" s="27" t="s">
        <v>1</v>
      </c>
      <c r="AI504" s="80">
        <v>27.297744555373399</v>
      </c>
      <c r="AJ504" s="80">
        <v>0.36687996194615402</v>
      </c>
      <c r="AK504" s="80">
        <v>5.3156843120024497</v>
      </c>
      <c r="AL504" s="80">
        <v>5.0138710851359E-2</v>
      </c>
      <c r="AM504" s="80">
        <v>7.7913268845596004E-2</v>
      </c>
      <c r="AN504" s="80">
        <v>5.9113534920839997E-3</v>
      </c>
      <c r="AO504" s="80">
        <v>5.0695771746499002E-2</v>
      </c>
      <c r="AP504" s="80">
        <v>2.1698221225490001E-3</v>
      </c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D504" s="2"/>
    </row>
    <row r="505" spans="1:56" s="81" customFormat="1" ht="17.25" customHeight="1" x14ac:dyDescent="0.3">
      <c r="A505" s="79" t="s">
        <v>774</v>
      </c>
      <c r="B505" s="85" t="s">
        <v>101</v>
      </c>
      <c r="C505" s="82">
        <v>29.0912743504676</v>
      </c>
      <c r="D505" s="82">
        <v>1.6007503568897601</v>
      </c>
      <c r="E505" s="82">
        <v>2.4172057331632</v>
      </c>
      <c r="F505" s="82">
        <v>0.14999905918954901</v>
      </c>
      <c r="G505" s="82">
        <v>0.69114851784735698</v>
      </c>
      <c r="H505" s="82">
        <v>30.258883320996567</v>
      </c>
      <c r="I505" s="82">
        <v>1.6741991816180966</v>
      </c>
      <c r="J505" s="82">
        <v>2.4172057331632</v>
      </c>
      <c r="K505" s="82">
        <v>0.14999905918954901</v>
      </c>
      <c r="L505" s="82">
        <v>0.69114851784735698</v>
      </c>
      <c r="M505" s="27" t="s">
        <v>1</v>
      </c>
      <c r="N505" s="27" t="s">
        <v>1</v>
      </c>
      <c r="O505" s="27" t="s">
        <v>1</v>
      </c>
      <c r="P505" s="27" t="s">
        <v>1</v>
      </c>
      <c r="Q505" s="80">
        <v>4220.8419747540001</v>
      </c>
      <c r="R505" s="80">
        <v>107.46270111783799</v>
      </c>
      <c r="S505" s="80">
        <v>209.019597032744</v>
      </c>
      <c r="T505" s="80">
        <v>11.368444299947701</v>
      </c>
      <c r="U505" s="80">
        <v>287882.74400061398</v>
      </c>
      <c r="V505" s="80">
        <v>6906.6842469395897</v>
      </c>
      <c r="W505" s="80">
        <v>2.6719812057804E-2</v>
      </c>
      <c r="X505" s="80">
        <v>3.901403773537E-3</v>
      </c>
      <c r="Y505" s="80">
        <v>148.32879128046201</v>
      </c>
      <c r="Z505" s="80">
        <v>1.59693856179234</v>
      </c>
      <c r="AA505" s="80">
        <v>2.92961116515681</v>
      </c>
      <c r="AB505" s="80">
        <v>0.160572730917655</v>
      </c>
      <c r="AC505" s="80">
        <v>1.5203723652262E-2</v>
      </c>
      <c r="AD505" s="80">
        <v>5.1685060618830003E-3</v>
      </c>
      <c r="AE505" s="27" t="s">
        <v>1</v>
      </c>
      <c r="AF505" s="27" t="s">
        <v>1</v>
      </c>
      <c r="AG505" s="27" t="s">
        <v>1</v>
      </c>
      <c r="AH505" s="27" t="s">
        <v>1</v>
      </c>
      <c r="AI505" s="80">
        <v>23.195750624994499</v>
      </c>
      <c r="AJ505" s="80">
        <v>0.32951614137059698</v>
      </c>
      <c r="AK505" s="80">
        <v>4.3838157231424404</v>
      </c>
      <c r="AL505" s="80">
        <v>4.1315574029083001E-2</v>
      </c>
      <c r="AM505" s="80">
        <v>6.8128146194794001E-2</v>
      </c>
      <c r="AN505" s="80">
        <v>3.7963269720720002E-3</v>
      </c>
      <c r="AO505" s="80">
        <v>4.6405267832899999E-2</v>
      </c>
      <c r="AP505" s="80">
        <v>1.5162424151100001E-3</v>
      </c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D505" s="2"/>
    </row>
    <row r="506" spans="1:56" s="81" customFormat="1" ht="17.25" customHeight="1" x14ac:dyDescent="0.3">
      <c r="A506" s="79" t="s">
        <v>775</v>
      </c>
      <c r="B506" s="85" t="s">
        <v>101</v>
      </c>
      <c r="C506" s="82">
        <v>16.964062907629199</v>
      </c>
      <c r="D506" s="82">
        <v>1.0635137886502299</v>
      </c>
      <c r="E506" s="82">
        <v>2.75419478774218</v>
      </c>
      <c r="F506" s="82">
        <v>0.19463693566560999</v>
      </c>
      <c r="G506" s="82">
        <v>0.50974056764699704</v>
      </c>
      <c r="H506" s="82">
        <v>17.644933459704109</v>
      </c>
      <c r="I506" s="82">
        <v>1.1109112507726822</v>
      </c>
      <c r="J506" s="82">
        <v>2.75419478774218</v>
      </c>
      <c r="K506" s="82">
        <v>0.19463693566560999</v>
      </c>
      <c r="L506" s="82">
        <v>0.50974056764699704</v>
      </c>
      <c r="M506" s="27" t="s">
        <v>1</v>
      </c>
      <c r="N506" s="27" t="s">
        <v>1</v>
      </c>
      <c r="O506" s="27" t="s">
        <v>1</v>
      </c>
      <c r="P506" s="27" t="s">
        <v>1</v>
      </c>
      <c r="Q506" s="80">
        <v>4167.7721035080904</v>
      </c>
      <c r="R506" s="80">
        <v>118.71048027975699</v>
      </c>
      <c r="S506" s="80">
        <v>724.99237649614395</v>
      </c>
      <c r="T506" s="80">
        <v>43.732808694683101</v>
      </c>
      <c r="U506" s="80">
        <v>286967.10591882601</v>
      </c>
      <c r="V506" s="80">
        <v>7041.1993967660101</v>
      </c>
      <c r="W506" s="80">
        <v>0.16499955711940201</v>
      </c>
      <c r="X506" s="80">
        <v>1.4746279633413E-2</v>
      </c>
      <c r="Y506" s="80">
        <v>138.18625155546599</v>
      </c>
      <c r="Z506" s="80">
        <v>1.7125312656507701</v>
      </c>
      <c r="AA506" s="80">
        <v>2.5500903724187398</v>
      </c>
      <c r="AB506" s="80">
        <v>0.25715875094256702</v>
      </c>
      <c r="AC506" s="80">
        <v>0.166448224529023</v>
      </c>
      <c r="AD506" s="80">
        <v>2.6191081657180999E-2</v>
      </c>
      <c r="AE506" s="27" t="s">
        <v>1</v>
      </c>
      <c r="AF506" s="27" t="s">
        <v>1</v>
      </c>
      <c r="AG506" s="27" t="s">
        <v>1</v>
      </c>
      <c r="AH506" s="27" t="s">
        <v>1</v>
      </c>
      <c r="AI506" s="80">
        <v>21.451197834194002</v>
      </c>
      <c r="AJ506" s="80">
        <v>0.302465318028456</v>
      </c>
      <c r="AK506" s="80">
        <v>3.6663882821727198</v>
      </c>
      <c r="AL506" s="80">
        <v>3.9200784105602002E-2</v>
      </c>
      <c r="AM506" s="80">
        <v>9.7847832504042997E-2</v>
      </c>
      <c r="AN506" s="80">
        <v>8.4340695438220002E-3</v>
      </c>
      <c r="AO506" s="80">
        <v>7.5934091118445998E-2</v>
      </c>
      <c r="AP506" s="80">
        <v>3.8387262086259999E-3</v>
      </c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D506" s="2"/>
    </row>
    <row r="507" spans="1:56" s="81" customFormat="1" ht="17.25" customHeight="1" x14ac:dyDescent="0.3">
      <c r="A507" s="79" t="s">
        <v>776</v>
      </c>
      <c r="B507" s="85" t="s">
        <v>290</v>
      </c>
      <c r="C507" s="82">
        <v>1.6546057219224</v>
      </c>
      <c r="D507" s="82">
        <v>0.25148276323252899</v>
      </c>
      <c r="E507" s="82">
        <v>3.3648352963314099</v>
      </c>
      <c r="F507" s="82">
        <v>7.9730807339831997E-2</v>
      </c>
      <c r="G507" s="82">
        <v>6.2413385979509003E-2</v>
      </c>
      <c r="H507" s="82">
        <v>1.7210150672240472</v>
      </c>
      <c r="I507" s="82">
        <v>0.26176620253283295</v>
      </c>
      <c r="J507" s="82">
        <v>3.3648352963314099</v>
      </c>
      <c r="K507" s="82">
        <v>7.9730807339831997E-2</v>
      </c>
      <c r="L507" s="82">
        <v>6.2413385979509003E-2</v>
      </c>
      <c r="M507" s="27" t="s">
        <v>1</v>
      </c>
      <c r="N507" s="27" t="s">
        <v>1</v>
      </c>
      <c r="O507" s="27" t="s">
        <v>1</v>
      </c>
      <c r="P507" s="27" t="s">
        <v>1</v>
      </c>
      <c r="Q507" s="80">
        <v>3650.86285890518</v>
      </c>
      <c r="R507" s="80">
        <v>93.603784681411398</v>
      </c>
      <c r="S507" s="80">
        <v>2050.2839397298198</v>
      </c>
      <c r="T507" s="80">
        <v>97.800964134783797</v>
      </c>
      <c r="U507" s="80">
        <v>294779.27672397799</v>
      </c>
      <c r="V507" s="80">
        <v>7148.9194895282699</v>
      </c>
      <c r="W507" s="80">
        <v>0.104879297387478</v>
      </c>
      <c r="X507" s="80">
        <v>8.7407570937359999E-3</v>
      </c>
      <c r="Y507" s="80">
        <v>123.267400648091</v>
      </c>
      <c r="Z507" s="80">
        <v>1.8910680234834201</v>
      </c>
      <c r="AA507" s="80">
        <v>17.627887033262802</v>
      </c>
      <c r="AB507" s="80">
        <v>3.29526414742468</v>
      </c>
      <c r="AC507" s="80">
        <v>1.5633108744270601</v>
      </c>
      <c r="AD507" s="80">
        <v>0.83959189156361402</v>
      </c>
      <c r="AE507" s="27" t="s">
        <v>1</v>
      </c>
      <c r="AF507" s="27" t="s">
        <v>1</v>
      </c>
      <c r="AG507" s="27" t="s">
        <v>1</v>
      </c>
      <c r="AH507" s="27" t="s">
        <v>1</v>
      </c>
      <c r="AI507" s="80">
        <v>15.189757224087</v>
      </c>
      <c r="AJ507" s="80">
        <v>0.21233959174932501</v>
      </c>
      <c r="AK507" s="80">
        <v>2.47491779494346</v>
      </c>
      <c r="AL507" s="80">
        <v>2.3449910835116002E-2</v>
      </c>
      <c r="AM507" s="80">
        <v>0.695023897986765</v>
      </c>
      <c r="AN507" s="80">
        <v>0.13800447623227599</v>
      </c>
      <c r="AO507" s="80">
        <v>0.65132984266328797</v>
      </c>
      <c r="AP507" s="80">
        <v>0.12446812883764501</v>
      </c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D507" s="2"/>
    </row>
    <row r="508" spans="1:56" s="81" customFormat="1" ht="17.25" customHeight="1" x14ac:dyDescent="0.3">
      <c r="A508" s="79" t="s">
        <v>777</v>
      </c>
      <c r="B508" s="85" t="s">
        <v>101</v>
      </c>
      <c r="C508" s="82">
        <v>1.3587260502723599</v>
      </c>
      <c r="D508" s="82">
        <v>0.16589917746826999</v>
      </c>
      <c r="E508" s="82">
        <v>3.3483068234618401</v>
      </c>
      <c r="F508" s="82">
        <v>0.44698670398044399</v>
      </c>
      <c r="G508" s="82">
        <v>0.403297753752902</v>
      </c>
      <c r="H508" s="82">
        <v>1.413259952970366</v>
      </c>
      <c r="I508" s="82">
        <v>0.17275180799166803</v>
      </c>
      <c r="J508" s="82">
        <v>3.3483068234618401</v>
      </c>
      <c r="K508" s="82">
        <v>0.44698670398044399</v>
      </c>
      <c r="L508" s="82">
        <v>0.403297753752902</v>
      </c>
      <c r="M508" s="27" t="s">
        <v>1</v>
      </c>
      <c r="N508" s="27" t="s">
        <v>1</v>
      </c>
      <c r="O508" s="27" t="s">
        <v>1</v>
      </c>
      <c r="P508" s="27" t="s">
        <v>1</v>
      </c>
      <c r="Q508" s="80">
        <v>1081.1813255703901</v>
      </c>
      <c r="R508" s="80">
        <v>35.632272548824197</v>
      </c>
      <c r="S508" s="80">
        <v>2138.75371492878</v>
      </c>
      <c r="T508" s="80">
        <v>116.619603337805</v>
      </c>
      <c r="U508" s="80">
        <v>290000.347852565</v>
      </c>
      <c r="V508" s="80">
        <v>14963.4723391399</v>
      </c>
      <c r="W508" s="80">
        <v>3.4809532645993999E-2</v>
      </c>
      <c r="X508" s="80">
        <v>5.4592225405000003E-3</v>
      </c>
      <c r="Y508" s="80">
        <v>3.7354580580012802</v>
      </c>
      <c r="Z508" s="80">
        <v>0.132175480592477</v>
      </c>
      <c r="AA508" s="80">
        <v>0.734850730046684</v>
      </c>
      <c r="AB508" s="80">
        <v>7.8438549151054998E-2</v>
      </c>
      <c r="AC508" s="80">
        <v>0.102044894022458</v>
      </c>
      <c r="AD508" s="80">
        <v>1.3276429395736001E-2</v>
      </c>
      <c r="AE508" s="27" t="s">
        <v>1</v>
      </c>
      <c r="AF508" s="27" t="s">
        <v>1</v>
      </c>
      <c r="AG508" s="27" t="s">
        <v>1</v>
      </c>
      <c r="AH508" s="27" t="s">
        <v>1</v>
      </c>
      <c r="AI508" s="80">
        <v>0.29237628190965398</v>
      </c>
      <c r="AJ508" s="80">
        <v>1.2820946639261E-2</v>
      </c>
      <c r="AK508" s="80">
        <v>4.4885433410486002E-2</v>
      </c>
      <c r="AL508" s="80">
        <v>2.2207301469919999E-3</v>
      </c>
      <c r="AM508" s="80">
        <v>1.49074604153E-2</v>
      </c>
      <c r="AN508" s="80">
        <v>1.7191909476870001E-3</v>
      </c>
      <c r="AO508" s="80">
        <v>1.4060393168918999E-2</v>
      </c>
      <c r="AP508" s="80">
        <v>8.8985600005599998E-4</v>
      </c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D508" s="2"/>
    </row>
    <row r="509" spans="1:56" s="81" customFormat="1" ht="17.25" customHeight="1" x14ac:dyDescent="0.3">
      <c r="A509" s="79" t="s">
        <v>778</v>
      </c>
      <c r="B509" s="85" t="s">
        <v>101</v>
      </c>
      <c r="C509" s="82">
        <v>13.503654125094901</v>
      </c>
      <c r="D509" s="82">
        <v>0.83655725310492601</v>
      </c>
      <c r="E509" s="82">
        <v>3.2957453102978498</v>
      </c>
      <c r="F509" s="82">
        <v>0.22272844503658701</v>
      </c>
      <c r="G509" s="82">
        <v>0.714920894339378</v>
      </c>
      <c r="H509" s="82">
        <v>14.04563752195245</v>
      </c>
      <c r="I509" s="82">
        <v>0.87392907219687166</v>
      </c>
      <c r="J509" s="82">
        <v>3.2957453102978498</v>
      </c>
      <c r="K509" s="82">
        <v>0.22272844503658701</v>
      </c>
      <c r="L509" s="82">
        <v>0.714920894339378</v>
      </c>
      <c r="M509" s="27" t="s">
        <v>1</v>
      </c>
      <c r="N509" s="27" t="s">
        <v>1</v>
      </c>
      <c r="O509" s="27" t="s">
        <v>1</v>
      </c>
      <c r="P509" s="27" t="s">
        <v>1</v>
      </c>
      <c r="Q509" s="80">
        <v>6171.9295833789902</v>
      </c>
      <c r="R509" s="80">
        <v>153.73511405257901</v>
      </c>
      <c r="S509" s="80">
        <v>1160.08631387422</v>
      </c>
      <c r="T509" s="80">
        <v>137.664237390952</v>
      </c>
      <c r="U509" s="80">
        <v>289244.86685351498</v>
      </c>
      <c r="V509" s="80">
        <v>6911.4807633956398</v>
      </c>
      <c r="W509" s="80">
        <v>0.16057470413906</v>
      </c>
      <c r="X509" s="80">
        <v>1.1892695018064999E-2</v>
      </c>
      <c r="Y509" s="80">
        <v>81.819949680057107</v>
      </c>
      <c r="Z509" s="80">
        <v>0.99748947317115699</v>
      </c>
      <c r="AA509" s="80">
        <v>1.6572785881510199</v>
      </c>
      <c r="AB509" s="80">
        <v>0.14875144361695899</v>
      </c>
      <c r="AC509" s="80">
        <v>0.196285025569398</v>
      </c>
      <c r="AD509" s="80">
        <v>2.7854809763127E-2</v>
      </c>
      <c r="AE509" s="27" t="s">
        <v>1</v>
      </c>
      <c r="AF509" s="27" t="s">
        <v>1</v>
      </c>
      <c r="AG509" s="27" t="s">
        <v>1</v>
      </c>
      <c r="AH509" s="27" t="s">
        <v>1</v>
      </c>
      <c r="AI509" s="80">
        <v>9.9354347657435902</v>
      </c>
      <c r="AJ509" s="80">
        <v>0.15747400142477599</v>
      </c>
      <c r="AK509" s="80">
        <v>1.6207813228046499</v>
      </c>
      <c r="AL509" s="80">
        <v>2.2196260632399999E-2</v>
      </c>
      <c r="AM509" s="80">
        <v>5.4266121844304002E-2</v>
      </c>
      <c r="AN509" s="80">
        <v>3.4783799815749999E-3</v>
      </c>
      <c r="AO509" s="80">
        <v>5.0404764644445002E-2</v>
      </c>
      <c r="AP509" s="80">
        <v>1.7207955321129999E-3</v>
      </c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D509" s="2"/>
    </row>
    <row r="510" spans="1:56" s="81" customFormat="1" ht="17.25" customHeight="1" x14ac:dyDescent="0.3">
      <c r="A510" s="79" t="s">
        <v>779</v>
      </c>
      <c r="B510" s="85" t="s">
        <v>101</v>
      </c>
      <c r="C510" s="82">
        <v>22.2282262774774</v>
      </c>
      <c r="D510" s="82">
        <v>1.09484001436317</v>
      </c>
      <c r="E510" s="82">
        <v>2.65887703998879</v>
      </c>
      <c r="F510" s="82">
        <v>0.16265655788047401</v>
      </c>
      <c r="G510" s="82">
        <v>0.48702242795485701</v>
      </c>
      <c r="H510" s="82">
        <v>23.120379577049619</v>
      </c>
      <c r="I510" s="82">
        <v>1.1466312667155629</v>
      </c>
      <c r="J510" s="82">
        <v>2.65887703998879</v>
      </c>
      <c r="K510" s="82">
        <v>0.16265655788047401</v>
      </c>
      <c r="L510" s="82">
        <v>0.48702242795485701</v>
      </c>
      <c r="M510" s="27" t="s">
        <v>1</v>
      </c>
      <c r="N510" s="27" t="s">
        <v>1</v>
      </c>
      <c r="O510" s="27" t="s">
        <v>1</v>
      </c>
      <c r="P510" s="27" t="s">
        <v>1</v>
      </c>
      <c r="Q510" s="80">
        <v>4374.1832218356303</v>
      </c>
      <c r="R510" s="80">
        <v>124.630260920263</v>
      </c>
      <c r="S510" s="80">
        <v>3052.3167149928499</v>
      </c>
      <c r="T510" s="80">
        <v>103.566299362316</v>
      </c>
      <c r="U510" s="80">
        <v>309663.02494643698</v>
      </c>
      <c r="V510" s="80">
        <v>8975.4182403789091</v>
      </c>
      <c r="W510" s="80">
        <v>9.3706479659620007E-3</v>
      </c>
      <c r="X510" s="80">
        <v>2.7810772717140001E-3</v>
      </c>
      <c r="Y510" s="80">
        <v>401.83430117617098</v>
      </c>
      <c r="Z510" s="80">
        <v>5.0138692929453503</v>
      </c>
      <c r="AA510" s="80">
        <v>4.5973863316750601</v>
      </c>
      <c r="AB510" s="80">
        <v>0.34298909859550403</v>
      </c>
      <c r="AC510" s="80">
        <v>0.13306529884948601</v>
      </c>
      <c r="AD510" s="80">
        <v>1.9215491206169E-2</v>
      </c>
      <c r="AE510" s="27" t="s">
        <v>1</v>
      </c>
      <c r="AF510" s="27" t="s">
        <v>1</v>
      </c>
      <c r="AG510" s="27" t="s">
        <v>1</v>
      </c>
      <c r="AH510" s="27" t="s">
        <v>1</v>
      </c>
      <c r="AI510" s="80">
        <v>41.683011624387802</v>
      </c>
      <c r="AJ510" s="80">
        <v>0.56241728140397595</v>
      </c>
      <c r="AK510" s="80">
        <v>7.0075187857762398</v>
      </c>
      <c r="AL510" s="80">
        <v>6.0124358263813002E-2</v>
      </c>
      <c r="AM510" s="80">
        <v>0.143613476063883</v>
      </c>
      <c r="AN510" s="80">
        <v>9.4831449434839999E-3</v>
      </c>
      <c r="AO510" s="80">
        <v>0.107270135936917</v>
      </c>
      <c r="AP510" s="80">
        <v>6.2086060369220004E-3</v>
      </c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D510" s="2"/>
    </row>
    <row r="511" spans="1:56" s="81" customFormat="1" ht="17.25" customHeight="1" x14ac:dyDescent="0.3">
      <c r="A511" s="79" t="s">
        <v>780</v>
      </c>
      <c r="B511" s="85" t="s">
        <v>101</v>
      </c>
      <c r="C511" s="82">
        <v>3.4583626551513098</v>
      </c>
      <c r="D511" s="82">
        <v>0.17621776987684401</v>
      </c>
      <c r="E511" s="82">
        <v>3.17557278567303</v>
      </c>
      <c r="F511" s="82">
        <v>0.173930199780362</v>
      </c>
      <c r="G511" s="82">
        <v>0.63008595222504105</v>
      </c>
      <c r="H511" s="82">
        <v>3.5971676868886751</v>
      </c>
      <c r="I511" s="82">
        <v>0.18447112264922297</v>
      </c>
      <c r="J511" s="82">
        <v>3.17557278567303</v>
      </c>
      <c r="K511" s="82">
        <v>0.173930199780362</v>
      </c>
      <c r="L511" s="82">
        <v>0.63008595222504105</v>
      </c>
      <c r="M511" s="27" t="s">
        <v>1</v>
      </c>
      <c r="N511" s="27" t="s">
        <v>1</v>
      </c>
      <c r="O511" s="27" t="s">
        <v>1</v>
      </c>
      <c r="P511" s="27" t="s">
        <v>1</v>
      </c>
      <c r="Q511" s="80">
        <v>3422.0885233839499</v>
      </c>
      <c r="R511" s="80">
        <v>92.374339432338502</v>
      </c>
      <c r="S511" s="80">
        <v>570.15218228715298</v>
      </c>
      <c r="T511" s="80">
        <v>21.326520566797999</v>
      </c>
      <c r="U511" s="80">
        <v>306397.14924960001</v>
      </c>
      <c r="V511" s="80">
        <v>7815.9904321700396</v>
      </c>
      <c r="W511" s="80">
        <v>1.2267984954431E-2</v>
      </c>
      <c r="X511" s="80">
        <v>2.4666019327050002E-3</v>
      </c>
      <c r="Y511" s="80">
        <v>60.900575523744202</v>
      </c>
      <c r="Z511" s="80">
        <v>1.0864896865620799</v>
      </c>
      <c r="AA511" s="80">
        <v>4.0790363904307396</v>
      </c>
      <c r="AB511" s="80">
        <v>0.26111235009574901</v>
      </c>
      <c r="AC511" s="80">
        <v>0.421035430143546</v>
      </c>
      <c r="AD511" s="80">
        <v>6.4991539244119004E-2</v>
      </c>
      <c r="AE511" s="27" t="s">
        <v>1</v>
      </c>
      <c r="AF511" s="27" t="s">
        <v>1</v>
      </c>
      <c r="AG511" s="27" t="s">
        <v>1</v>
      </c>
      <c r="AH511" s="27" t="s">
        <v>1</v>
      </c>
      <c r="AI511" s="80">
        <v>3.5203156145108401</v>
      </c>
      <c r="AJ511" s="80">
        <v>7.4347680306493996E-2</v>
      </c>
      <c r="AK511" s="80">
        <v>0.55316806965718901</v>
      </c>
      <c r="AL511" s="80">
        <v>1.1167078254521E-2</v>
      </c>
      <c r="AM511" s="80">
        <v>7.2236158811328E-2</v>
      </c>
      <c r="AN511" s="80">
        <v>3.6133896858210001E-3</v>
      </c>
      <c r="AO511" s="80">
        <v>6.4687474780723994E-2</v>
      </c>
      <c r="AP511" s="80">
        <v>2.7288285254600001E-3</v>
      </c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D511" s="2"/>
    </row>
    <row r="512" spans="1:56" s="81" customFormat="1" ht="17.25" customHeight="1" x14ac:dyDescent="0.3">
      <c r="A512" s="79" t="s">
        <v>781</v>
      </c>
      <c r="B512" s="85" t="s">
        <v>101</v>
      </c>
      <c r="C512" s="82">
        <v>2.8855949979532598</v>
      </c>
      <c r="D512" s="82">
        <v>0.174847733575791</v>
      </c>
      <c r="E512" s="82">
        <v>3.4532920904471101</v>
      </c>
      <c r="F512" s="82">
        <v>0.24334883086755299</v>
      </c>
      <c r="G512" s="82">
        <v>0.51593162635310197</v>
      </c>
      <c r="H512" s="82">
        <v>3.0014113958302953</v>
      </c>
      <c r="I512" s="82">
        <v>0.18269462219721475</v>
      </c>
      <c r="J512" s="82">
        <v>3.4532920904471101</v>
      </c>
      <c r="K512" s="82">
        <v>0.24334883086755299</v>
      </c>
      <c r="L512" s="82">
        <v>0.51593162635310197</v>
      </c>
      <c r="M512" s="27" t="s">
        <v>1</v>
      </c>
      <c r="N512" s="27" t="s">
        <v>1</v>
      </c>
      <c r="O512" s="27" t="s">
        <v>1</v>
      </c>
      <c r="P512" s="27" t="s">
        <v>1</v>
      </c>
      <c r="Q512" s="80">
        <v>3323.6685914149898</v>
      </c>
      <c r="R512" s="80">
        <v>85.894768232196697</v>
      </c>
      <c r="S512" s="80">
        <v>558.43532546536903</v>
      </c>
      <c r="T512" s="80">
        <v>27.812311473720602</v>
      </c>
      <c r="U512" s="80">
        <v>299005.39757095702</v>
      </c>
      <c r="V512" s="80">
        <v>7218.1549055000496</v>
      </c>
      <c r="W512" s="80">
        <v>9.7946950971229997E-3</v>
      </c>
      <c r="X512" s="80">
        <v>2.2771674398030001E-3</v>
      </c>
      <c r="Y512" s="80">
        <v>60.736314091073503</v>
      </c>
      <c r="Z512" s="80">
        <v>0.96648286854509502</v>
      </c>
      <c r="AA512" s="80">
        <v>4.27020964155487</v>
      </c>
      <c r="AB512" s="80">
        <v>0.24918663551204001</v>
      </c>
      <c r="AC512" s="80">
        <v>0.10901347797691301</v>
      </c>
      <c r="AD512" s="80">
        <v>1.3424728579789999E-2</v>
      </c>
      <c r="AE512" s="27" t="s">
        <v>1</v>
      </c>
      <c r="AF512" s="27" t="s">
        <v>1</v>
      </c>
      <c r="AG512" s="27" t="s">
        <v>1</v>
      </c>
      <c r="AH512" s="27" t="s">
        <v>1</v>
      </c>
      <c r="AI512" s="80">
        <v>3.5195818883168299</v>
      </c>
      <c r="AJ512" s="80">
        <v>6.8700193340516996E-2</v>
      </c>
      <c r="AK512" s="80">
        <v>0.540764363652665</v>
      </c>
      <c r="AL512" s="80">
        <v>9.4724079584450008E-3</v>
      </c>
      <c r="AM512" s="80">
        <v>8.5834403203087994E-2</v>
      </c>
      <c r="AN512" s="80">
        <v>6.9564245821289996E-3</v>
      </c>
      <c r="AO512" s="80">
        <v>8.3085128410205003E-2</v>
      </c>
      <c r="AP512" s="80">
        <v>5.2177513997719999E-3</v>
      </c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D512" s="2"/>
    </row>
    <row r="513" spans="1:56" s="81" customFormat="1" ht="17.25" customHeight="1" x14ac:dyDescent="0.3">
      <c r="A513" s="79" t="s">
        <v>782</v>
      </c>
      <c r="B513" s="85" t="s">
        <v>101</v>
      </c>
      <c r="C513" s="82">
        <v>4.9604348894809602</v>
      </c>
      <c r="D513" s="82">
        <v>0.71053180460717802</v>
      </c>
      <c r="E513" s="82">
        <v>3.3028277057051501</v>
      </c>
      <c r="F513" s="82">
        <v>0.13791433440877901</v>
      </c>
      <c r="G513" s="82">
        <v>-0.63556650133634296</v>
      </c>
      <c r="H513" s="82">
        <v>5.1595271741608073</v>
      </c>
      <c r="I513" s="82">
        <v>0.73965385080500523</v>
      </c>
      <c r="J513" s="82">
        <v>3.3028277057051501</v>
      </c>
      <c r="K513" s="82">
        <v>0.13791433440877901</v>
      </c>
      <c r="L513" s="82">
        <v>-0.63556650133634296</v>
      </c>
      <c r="M513" s="27" t="s">
        <v>1</v>
      </c>
      <c r="N513" s="27" t="s">
        <v>1</v>
      </c>
      <c r="O513" s="27" t="s">
        <v>1</v>
      </c>
      <c r="P513" s="27" t="s">
        <v>1</v>
      </c>
      <c r="Q513" s="80">
        <v>3933.3935266513899</v>
      </c>
      <c r="R513" s="80">
        <v>104.049715134187</v>
      </c>
      <c r="S513" s="80">
        <v>3914.0865947982202</v>
      </c>
      <c r="T513" s="80">
        <v>233.41865165887</v>
      </c>
      <c r="U513" s="80">
        <v>309429.94881899201</v>
      </c>
      <c r="V513" s="80">
        <v>16530.947742779401</v>
      </c>
      <c r="W513" s="80">
        <v>4.5976456035508997E-2</v>
      </c>
      <c r="X513" s="80">
        <v>5.7769954249749997E-3</v>
      </c>
      <c r="Y513" s="80">
        <v>300.52946561569502</v>
      </c>
      <c r="Z513" s="80">
        <v>5.4726224303904303</v>
      </c>
      <c r="AA513" s="80">
        <v>16.3750609385533</v>
      </c>
      <c r="AB513" s="80">
        <v>4.1418590309481198</v>
      </c>
      <c r="AC513" s="80">
        <v>0.77485607315784599</v>
      </c>
      <c r="AD513" s="80">
        <v>0.17030114746250699</v>
      </c>
      <c r="AE513" s="27" t="s">
        <v>1</v>
      </c>
      <c r="AF513" s="27" t="s">
        <v>1</v>
      </c>
      <c r="AG513" s="27" t="s">
        <v>1</v>
      </c>
      <c r="AH513" s="27" t="s">
        <v>1</v>
      </c>
      <c r="AI513" s="80">
        <v>31.817007994812101</v>
      </c>
      <c r="AJ513" s="80">
        <v>0.41578977066056699</v>
      </c>
      <c r="AK513" s="80">
        <v>5.2052557232382997</v>
      </c>
      <c r="AL513" s="80">
        <v>6.8364949113529E-2</v>
      </c>
      <c r="AM513" s="80">
        <v>0.48993535859635901</v>
      </c>
      <c r="AN513" s="80">
        <v>0.109715203265747</v>
      </c>
      <c r="AO513" s="80">
        <v>0.44982019838826598</v>
      </c>
      <c r="AP513" s="80">
        <v>0.110026107111402</v>
      </c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D513" s="2"/>
    </row>
    <row r="514" spans="1:56" s="81" customFormat="1" ht="17.25" customHeight="1" x14ac:dyDescent="0.3">
      <c r="A514" s="79" t="s">
        <v>783</v>
      </c>
      <c r="B514" s="85" t="s">
        <v>822</v>
      </c>
      <c r="C514" s="82">
        <v>0.90230764620966397</v>
      </c>
      <c r="D514" s="82">
        <v>6.8503979397092005E-2</v>
      </c>
      <c r="E514" s="82">
        <v>3.5225639212263902</v>
      </c>
      <c r="F514" s="82">
        <v>0.13382404147367</v>
      </c>
      <c r="G514" s="82">
        <v>0.241014037578339</v>
      </c>
      <c r="H514" s="82">
        <v>0.93852271500311302</v>
      </c>
      <c r="I514" s="82">
        <v>7.1460566067520839E-2</v>
      </c>
      <c r="J514" s="82">
        <v>3.5225639212263902</v>
      </c>
      <c r="K514" s="82">
        <v>0.13382404147367</v>
      </c>
      <c r="L514" s="82">
        <v>0.241014037578339</v>
      </c>
      <c r="M514" s="27" t="s">
        <v>1</v>
      </c>
      <c r="N514" s="27" t="s">
        <v>1</v>
      </c>
      <c r="O514" s="27" t="s">
        <v>1</v>
      </c>
      <c r="P514" s="27" t="s">
        <v>1</v>
      </c>
      <c r="Q514" s="80">
        <v>3677.9152342565699</v>
      </c>
      <c r="R514" s="80">
        <v>94.734458537459105</v>
      </c>
      <c r="S514" s="80">
        <v>3315.3544407549898</v>
      </c>
      <c r="T514" s="80">
        <v>531.33000912008902</v>
      </c>
      <c r="U514" s="80">
        <v>299956.12096189603</v>
      </c>
      <c r="V514" s="80">
        <v>15755.1534765628</v>
      </c>
      <c r="W514" s="80">
        <v>1.4464798690942001E-2</v>
      </c>
      <c r="X514" s="80">
        <v>2.7106065186919999E-3</v>
      </c>
      <c r="Y514" s="80">
        <v>27.126904399063001</v>
      </c>
      <c r="Z514" s="80">
        <v>0.79303048969434597</v>
      </c>
      <c r="AA514" s="80">
        <v>6.9355514035770396</v>
      </c>
      <c r="AB514" s="80">
        <v>0.62685959252156698</v>
      </c>
      <c r="AC514" s="80">
        <v>0.326061334953476</v>
      </c>
      <c r="AD514" s="80">
        <v>2.3011382639852002E-2</v>
      </c>
      <c r="AE514" s="27" t="s">
        <v>1</v>
      </c>
      <c r="AF514" s="27" t="s">
        <v>1</v>
      </c>
      <c r="AG514" s="27" t="s">
        <v>1</v>
      </c>
      <c r="AH514" s="27" t="s">
        <v>1</v>
      </c>
      <c r="AI514" s="80">
        <v>2.2981697681162001</v>
      </c>
      <c r="AJ514" s="80">
        <v>9.2074555305622002E-2</v>
      </c>
      <c r="AK514" s="80">
        <v>0.38824410527549502</v>
      </c>
      <c r="AL514" s="80">
        <v>1.2189834699210001E-2</v>
      </c>
      <c r="AM514" s="80">
        <v>0.19661791762088099</v>
      </c>
      <c r="AN514" s="80">
        <v>2.1048391993014001E-2</v>
      </c>
      <c r="AO514" s="80">
        <v>0.194304866968843</v>
      </c>
      <c r="AP514" s="80">
        <v>2.0845016416321999E-2</v>
      </c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D514" s="2"/>
    </row>
    <row r="515" spans="1:56" s="81" customFormat="1" ht="17.25" customHeight="1" x14ac:dyDescent="0.3">
      <c r="A515" s="79" t="s">
        <v>784</v>
      </c>
      <c r="B515" s="85" t="s">
        <v>289</v>
      </c>
      <c r="C515" s="82">
        <v>0.141680389361205</v>
      </c>
      <c r="D515" s="82">
        <v>3.6770535188450998E-2</v>
      </c>
      <c r="E515" s="82">
        <v>3.5419984439824601</v>
      </c>
      <c r="F515" s="82">
        <v>4.6876731447533002E-2</v>
      </c>
      <c r="G515" s="82">
        <v>-0.57988342175434204</v>
      </c>
      <c r="H515" s="82">
        <v>0.14736688117910368</v>
      </c>
      <c r="I515" s="82">
        <v>3.8255885112613651E-2</v>
      </c>
      <c r="J515" s="82">
        <v>3.5419984439824601</v>
      </c>
      <c r="K515" s="82">
        <v>4.6876731447533002E-2</v>
      </c>
      <c r="L515" s="82">
        <v>-0.57988342175434204</v>
      </c>
      <c r="M515" s="27" t="s">
        <v>1</v>
      </c>
      <c r="N515" s="27" t="s">
        <v>1</v>
      </c>
      <c r="O515" s="27" t="s">
        <v>1</v>
      </c>
      <c r="P515" s="27" t="s">
        <v>1</v>
      </c>
      <c r="Q515" s="80">
        <v>3724.2996190143699</v>
      </c>
      <c r="R515" s="80">
        <v>96.036637939110904</v>
      </c>
      <c r="S515" s="80">
        <v>799.985432188304</v>
      </c>
      <c r="T515" s="80">
        <v>66.225082931375397</v>
      </c>
      <c r="U515" s="80">
        <v>303528.15073326899</v>
      </c>
      <c r="V515" s="80">
        <v>15915.3091913013</v>
      </c>
      <c r="W515" s="80">
        <v>0.21328261728724099</v>
      </c>
      <c r="X515" s="80">
        <v>1.0508720417014001E-2</v>
      </c>
      <c r="Y515" s="80">
        <v>330.44866178434</v>
      </c>
      <c r="Z515" s="80">
        <v>15.544639489352599</v>
      </c>
      <c r="AA515" s="80">
        <v>621.26698798286395</v>
      </c>
      <c r="AB515" s="80">
        <v>173.459035352108</v>
      </c>
      <c r="AC515" s="80">
        <v>8.6011667933599707</v>
      </c>
      <c r="AD515" s="80">
        <v>3.8246649474583601</v>
      </c>
      <c r="AE515" s="27" t="s">
        <v>1</v>
      </c>
      <c r="AF515" s="27" t="s">
        <v>1</v>
      </c>
      <c r="AG515" s="27" t="s">
        <v>1</v>
      </c>
      <c r="AH515" s="27" t="s">
        <v>1</v>
      </c>
      <c r="AI515" s="80">
        <v>31.552088194383799</v>
      </c>
      <c r="AJ515" s="80">
        <v>0.67458328248642496</v>
      </c>
      <c r="AK515" s="80">
        <v>5.2496246856570297</v>
      </c>
      <c r="AL515" s="80">
        <v>0.106690999177424</v>
      </c>
      <c r="AM515" s="80">
        <v>17.201334242806102</v>
      </c>
      <c r="AN515" s="80">
        <v>4.3588324007048103</v>
      </c>
      <c r="AO515" s="80">
        <v>16.976040814372698</v>
      </c>
      <c r="AP515" s="80">
        <v>4.3396664193406398</v>
      </c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D515" s="2"/>
    </row>
    <row r="516" spans="1:56" s="81" customFormat="1" ht="17.25" customHeight="1" x14ac:dyDescent="0.3">
      <c r="A516" s="79" t="s">
        <v>785</v>
      </c>
      <c r="B516" s="85" t="s">
        <v>101</v>
      </c>
      <c r="C516" s="82">
        <v>22.326457904681199</v>
      </c>
      <c r="D516" s="82">
        <v>2.1580391413813498</v>
      </c>
      <c r="E516" s="82">
        <v>2.6621849243577</v>
      </c>
      <c r="F516" s="82">
        <v>0.15507966404324</v>
      </c>
      <c r="G516" s="82">
        <v>-0.23349040318750899</v>
      </c>
      <c r="H516" s="82">
        <v>23.222553834188808</v>
      </c>
      <c r="I516" s="82">
        <v>2.248681705022034</v>
      </c>
      <c r="J516" s="82">
        <v>2.6621849243577</v>
      </c>
      <c r="K516" s="82">
        <v>0.15507966404324</v>
      </c>
      <c r="L516" s="82">
        <v>-0.23349040318750899</v>
      </c>
      <c r="M516" s="27" t="s">
        <v>1</v>
      </c>
      <c r="N516" s="27" t="s">
        <v>1</v>
      </c>
      <c r="O516" s="27" t="s">
        <v>1</v>
      </c>
      <c r="P516" s="27" t="s">
        <v>1</v>
      </c>
      <c r="Q516" s="80">
        <v>3645.1110889328902</v>
      </c>
      <c r="R516" s="80">
        <v>98.437644551257307</v>
      </c>
      <c r="S516" s="80">
        <v>710.80383329494202</v>
      </c>
      <c r="T516" s="80">
        <v>41.059934084307699</v>
      </c>
      <c r="U516" s="80">
        <v>302304.870832349</v>
      </c>
      <c r="V516" s="80">
        <v>15888.561513861599</v>
      </c>
      <c r="W516" s="80">
        <v>4.0358268791179999E-3</v>
      </c>
      <c r="X516" s="80">
        <v>1.930330775519E-3</v>
      </c>
      <c r="Y516" s="80">
        <v>426.18524236160999</v>
      </c>
      <c r="Z516" s="80">
        <v>5.9638067754261099</v>
      </c>
      <c r="AA516" s="80">
        <v>5.0413430594298401</v>
      </c>
      <c r="AB516" s="80">
        <v>0.58792695235611003</v>
      </c>
      <c r="AC516" s="80">
        <v>3.9867324794274003E-2</v>
      </c>
      <c r="AD516" s="80">
        <v>1.0685990083096999E-2</v>
      </c>
      <c r="AE516" s="27" t="s">
        <v>1</v>
      </c>
      <c r="AF516" s="27" t="s">
        <v>1</v>
      </c>
      <c r="AG516" s="27" t="s">
        <v>1</v>
      </c>
      <c r="AH516" s="27" t="s">
        <v>1</v>
      </c>
      <c r="AI516" s="80">
        <v>38.733472851793401</v>
      </c>
      <c r="AJ516" s="80">
        <v>0.46733372174738402</v>
      </c>
      <c r="AK516" s="80">
        <v>6.2849970964686603</v>
      </c>
      <c r="AL516" s="80">
        <v>5.1828369595996002E-2</v>
      </c>
      <c r="AM516" s="80">
        <v>0.12729474149158199</v>
      </c>
      <c r="AN516" s="80">
        <v>1.3370818613692E-2</v>
      </c>
      <c r="AO516" s="80">
        <v>9.5851213170446994E-2</v>
      </c>
      <c r="AP516" s="80">
        <v>1.2273477043198E-2</v>
      </c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D516" s="2"/>
    </row>
    <row r="517" spans="1:56" s="81" customFormat="1" ht="17.25" customHeight="1" x14ac:dyDescent="0.3">
      <c r="A517" s="79" t="s">
        <v>786</v>
      </c>
      <c r="B517" s="85" t="s">
        <v>101</v>
      </c>
      <c r="C517" s="82">
        <v>38.439116554076698</v>
      </c>
      <c r="D517" s="82">
        <v>1.9978834681747699</v>
      </c>
      <c r="E517" s="82">
        <v>2.25089106030314</v>
      </c>
      <c r="F517" s="82">
        <v>0.13293189967105701</v>
      </c>
      <c r="G517" s="82">
        <v>0.48467818859644501</v>
      </c>
      <c r="H517" s="82">
        <v>39.981911028015823</v>
      </c>
      <c r="I517" s="82">
        <v>2.0909373137813501</v>
      </c>
      <c r="J517" s="82">
        <v>2.25089106030314</v>
      </c>
      <c r="K517" s="82">
        <v>0.13293189967105701</v>
      </c>
      <c r="L517" s="82">
        <v>0.48467818859644501</v>
      </c>
      <c r="M517" s="27" t="s">
        <v>1</v>
      </c>
      <c r="N517" s="27" t="s">
        <v>1</v>
      </c>
      <c r="O517" s="27" t="s">
        <v>1</v>
      </c>
      <c r="P517" s="27" t="s">
        <v>1</v>
      </c>
      <c r="Q517" s="80">
        <v>4096.1293773601701</v>
      </c>
      <c r="R517" s="80">
        <v>104.710182040777</v>
      </c>
      <c r="S517" s="80">
        <v>706.88599180402196</v>
      </c>
      <c r="T517" s="80">
        <v>34.0881243665185</v>
      </c>
      <c r="U517" s="80">
        <v>298208.22646049398</v>
      </c>
      <c r="V517" s="80">
        <v>15527.335466434301</v>
      </c>
      <c r="W517" s="80">
        <v>3.4539083932120002E-3</v>
      </c>
      <c r="X517" s="80">
        <v>1.465953037666E-3</v>
      </c>
      <c r="Y517" s="80">
        <v>421.58384536208803</v>
      </c>
      <c r="Z517" s="80">
        <v>5.1945032224222203</v>
      </c>
      <c r="AA517" s="80">
        <v>3.3073778046802298</v>
      </c>
      <c r="AB517" s="80">
        <v>0.18296047935350901</v>
      </c>
      <c r="AC517" s="80">
        <v>7.2075287782321001E-2</v>
      </c>
      <c r="AD517" s="80">
        <v>1.1818307909801999E-2</v>
      </c>
      <c r="AE517" s="27" t="s">
        <v>1</v>
      </c>
      <c r="AF517" s="27" t="s">
        <v>1</v>
      </c>
      <c r="AG517" s="27" t="s">
        <v>1</v>
      </c>
      <c r="AH517" s="27" t="s">
        <v>1</v>
      </c>
      <c r="AI517" s="80">
        <v>43.048031377328499</v>
      </c>
      <c r="AJ517" s="80">
        <v>0.43720211261953001</v>
      </c>
      <c r="AK517" s="80">
        <v>7.1243257554969199</v>
      </c>
      <c r="AL517" s="80">
        <v>5.4885012917891003E-2</v>
      </c>
      <c r="AM517" s="80">
        <v>8.3761358617816001E-2</v>
      </c>
      <c r="AN517" s="80">
        <v>4.3581032882440002E-3</v>
      </c>
      <c r="AO517" s="80">
        <v>5.3138975870513E-2</v>
      </c>
      <c r="AP517" s="80">
        <v>1.8014905959180001E-3</v>
      </c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D517" s="2"/>
    </row>
    <row r="518" spans="1:56" s="81" customFormat="1" ht="17.25" customHeight="1" x14ac:dyDescent="0.3">
      <c r="A518" s="79" t="s">
        <v>787</v>
      </c>
      <c r="B518" s="85" t="s">
        <v>101</v>
      </c>
      <c r="C518" s="82">
        <v>28.224165526246502</v>
      </c>
      <c r="D518" s="82">
        <v>1.7407231243064101</v>
      </c>
      <c r="E518" s="82">
        <v>2.5074175697132399</v>
      </c>
      <c r="F518" s="82">
        <v>0.11534885498981801</v>
      </c>
      <c r="G518" s="82">
        <v>-0.115161055056719</v>
      </c>
      <c r="H518" s="82">
        <v>29.356972169816935</v>
      </c>
      <c r="I518" s="82">
        <v>1.8185576350397381</v>
      </c>
      <c r="J518" s="82">
        <v>2.5074175697132399</v>
      </c>
      <c r="K518" s="82">
        <v>0.11534885498981801</v>
      </c>
      <c r="L518" s="82">
        <v>-0.115161055056719</v>
      </c>
      <c r="M518" s="27" t="s">
        <v>1</v>
      </c>
      <c r="N518" s="27" t="s">
        <v>1</v>
      </c>
      <c r="O518" s="27" t="s">
        <v>1</v>
      </c>
      <c r="P518" s="27" t="s">
        <v>1</v>
      </c>
      <c r="Q518" s="80">
        <v>3758.92068588744</v>
      </c>
      <c r="R518" s="80">
        <v>95.259630074771707</v>
      </c>
      <c r="S518" s="80">
        <v>667.45352281138605</v>
      </c>
      <c r="T518" s="80">
        <v>34.719600738357101</v>
      </c>
      <c r="U518" s="80">
        <v>296431.96771800698</v>
      </c>
      <c r="V518" s="80">
        <v>15421.6206300456</v>
      </c>
      <c r="W518" s="80">
        <v>5.4569181414800003E-3</v>
      </c>
      <c r="X518" s="80">
        <v>1.7906721279280001E-3</v>
      </c>
      <c r="Y518" s="80">
        <v>446.28806808782502</v>
      </c>
      <c r="Z518" s="80">
        <v>5.4240815080672</v>
      </c>
      <c r="AA518" s="80">
        <v>4.5729522399878197</v>
      </c>
      <c r="AB518" s="80">
        <v>0.39682233237324099</v>
      </c>
      <c r="AC518" s="80">
        <v>4.9421582855277001E-2</v>
      </c>
      <c r="AD518" s="80">
        <v>9.5023832857149999E-3</v>
      </c>
      <c r="AE518" s="27" t="s">
        <v>1</v>
      </c>
      <c r="AF518" s="27" t="s">
        <v>1</v>
      </c>
      <c r="AG518" s="27" t="s">
        <v>1</v>
      </c>
      <c r="AH518" s="27" t="s">
        <v>1</v>
      </c>
      <c r="AI518" s="80">
        <v>47.100579452822302</v>
      </c>
      <c r="AJ518" s="80">
        <v>0.47411329482119002</v>
      </c>
      <c r="AK518" s="80">
        <v>7.9478628843000099</v>
      </c>
      <c r="AL518" s="80">
        <v>5.3624155734679997E-2</v>
      </c>
      <c r="AM518" s="80">
        <v>0.12722975101971701</v>
      </c>
      <c r="AN518" s="80">
        <v>1.0216118752035999E-2</v>
      </c>
      <c r="AO518" s="80">
        <v>9.0060349280667001E-2</v>
      </c>
      <c r="AP518" s="80">
        <v>8.4271208272180004E-3</v>
      </c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D518" s="2"/>
    </row>
    <row r="519" spans="1:56" s="81" customFormat="1" ht="17.25" customHeight="1" x14ac:dyDescent="0.3">
      <c r="A519" s="79" t="s">
        <v>788</v>
      </c>
      <c r="B519" s="85" t="s">
        <v>101</v>
      </c>
      <c r="C519" s="82">
        <v>36.174548763586998</v>
      </c>
      <c r="D519" s="82">
        <v>3.2937658203124802</v>
      </c>
      <c r="E519" s="82">
        <v>2.42917899160717</v>
      </c>
      <c r="F519" s="82">
        <v>0.24982304496978799</v>
      </c>
      <c r="G519" s="82">
        <v>0.64396225838927501</v>
      </c>
      <c r="H519" s="82">
        <v>37.626452421445251</v>
      </c>
      <c r="I519" s="82">
        <v>3.4328909789245188</v>
      </c>
      <c r="J519" s="82">
        <v>2.42917899160717</v>
      </c>
      <c r="K519" s="82">
        <v>0.24982304496978799</v>
      </c>
      <c r="L519" s="82">
        <v>0.64396225838927501</v>
      </c>
      <c r="M519" s="27" t="s">
        <v>1</v>
      </c>
      <c r="N519" s="27" t="s">
        <v>1</v>
      </c>
      <c r="O519" s="27" t="s">
        <v>1</v>
      </c>
      <c r="P519" s="27" t="s">
        <v>1</v>
      </c>
      <c r="Q519" s="80">
        <v>1561.9434879026001</v>
      </c>
      <c r="R519" s="80">
        <v>49.890662394945998</v>
      </c>
      <c r="S519" s="80">
        <v>1579.12564044137</v>
      </c>
      <c r="T519" s="80">
        <v>76.919336222988605</v>
      </c>
      <c r="U519" s="80">
        <v>288855.96050679497</v>
      </c>
      <c r="V519" s="80">
        <v>14923.050392401199</v>
      </c>
      <c r="W519" s="80">
        <v>3.2513971145023003E-2</v>
      </c>
      <c r="X519" s="80">
        <v>4.2658015336600004E-3</v>
      </c>
      <c r="Y519" s="80">
        <v>77.401642573513698</v>
      </c>
      <c r="Z519" s="80">
        <v>2.06457974573456</v>
      </c>
      <c r="AA519" s="80">
        <v>1.0414936909495101</v>
      </c>
      <c r="AB519" s="80">
        <v>0.106057379579204</v>
      </c>
      <c r="AC519" s="80">
        <v>6.2807668734668004E-2</v>
      </c>
      <c r="AD519" s="80">
        <v>1.0511954778355001E-2</v>
      </c>
      <c r="AE519" s="27" t="s">
        <v>1</v>
      </c>
      <c r="AF519" s="27" t="s">
        <v>1</v>
      </c>
      <c r="AG519" s="27" t="s">
        <v>1</v>
      </c>
      <c r="AH519" s="27" t="s">
        <v>1</v>
      </c>
      <c r="AI519" s="80">
        <v>11.316358411295599</v>
      </c>
      <c r="AJ519" s="80">
        <v>0.27648898551225298</v>
      </c>
      <c r="AK519" s="80">
        <v>1.9644133846281699</v>
      </c>
      <c r="AL519" s="80">
        <v>4.2893688134657999E-2</v>
      </c>
      <c r="AM519" s="80">
        <v>2.4444269048008001E-2</v>
      </c>
      <c r="AN519" s="80">
        <v>2.228310986684E-3</v>
      </c>
      <c r="AO519" s="80">
        <v>1.6744271181148001E-2</v>
      </c>
      <c r="AP519" s="80">
        <v>8.0789103036500005E-4</v>
      </c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D519" s="2"/>
    </row>
    <row r="520" spans="1:56" s="81" customFormat="1" ht="17.25" customHeight="1" x14ac:dyDescent="0.3">
      <c r="A520" s="79" t="s">
        <v>789</v>
      </c>
      <c r="B520" s="85" t="s">
        <v>101</v>
      </c>
      <c r="C520" s="82">
        <v>2.2245309638124402</v>
      </c>
      <c r="D520" s="82">
        <v>0.17370536817840601</v>
      </c>
      <c r="E520" s="82">
        <v>3.48730806735403</v>
      </c>
      <c r="F520" s="82">
        <v>0.25922819103749301</v>
      </c>
      <c r="G520" s="82">
        <v>0.53407316191779097</v>
      </c>
      <c r="H520" s="82">
        <v>2.3138148596389256</v>
      </c>
      <c r="I520" s="82">
        <v>0.18117369413056955</v>
      </c>
      <c r="J520" s="82">
        <v>3.48730806735403</v>
      </c>
      <c r="K520" s="82">
        <v>0.25922819103749301</v>
      </c>
      <c r="L520" s="82">
        <v>0.53407316191779097</v>
      </c>
      <c r="M520" s="27" t="s">
        <v>1</v>
      </c>
      <c r="N520" s="27" t="s">
        <v>1</v>
      </c>
      <c r="O520" s="27" t="s">
        <v>1</v>
      </c>
      <c r="P520" s="27" t="s">
        <v>1</v>
      </c>
      <c r="Q520" s="80">
        <v>3529.78536596719</v>
      </c>
      <c r="R520" s="80">
        <v>97.471282110593506</v>
      </c>
      <c r="S520" s="80">
        <v>389.57345590948103</v>
      </c>
      <c r="T520" s="80">
        <v>32.5787241117078</v>
      </c>
      <c r="U520" s="80">
        <v>294417.45918752102</v>
      </c>
      <c r="V520" s="80">
        <v>15363.905543417801</v>
      </c>
      <c r="W520" s="80">
        <v>9.0676570095979993E-3</v>
      </c>
      <c r="X520" s="80">
        <v>2.8884647259989999E-3</v>
      </c>
      <c r="Y520" s="80">
        <v>31.0166552935708</v>
      </c>
      <c r="Z520" s="80">
        <v>0.50916722378757695</v>
      </c>
      <c r="AA520" s="80">
        <v>4.4366058793238903</v>
      </c>
      <c r="AB520" s="80">
        <v>0.36109199688953397</v>
      </c>
      <c r="AC520" s="80">
        <v>1.6938896256574E-2</v>
      </c>
      <c r="AD520" s="80">
        <v>6.9485958688410001E-3</v>
      </c>
      <c r="AE520" s="27" t="s">
        <v>1</v>
      </c>
      <c r="AF520" s="27" t="s">
        <v>1</v>
      </c>
      <c r="AG520" s="27" t="s">
        <v>1</v>
      </c>
      <c r="AH520" s="27" t="s">
        <v>1</v>
      </c>
      <c r="AI520" s="80">
        <v>2.0995950000347201</v>
      </c>
      <c r="AJ520" s="80">
        <v>4.8595765921489002E-2</v>
      </c>
      <c r="AK520" s="80">
        <v>0.34283516431502298</v>
      </c>
      <c r="AL520" s="80">
        <v>8.2701035672959992E-3</v>
      </c>
      <c r="AM520" s="80">
        <v>7.0071140180123004E-2</v>
      </c>
      <c r="AN520" s="80">
        <v>6.3353844400370002E-3</v>
      </c>
      <c r="AO520" s="80">
        <v>6.8562914975210998E-2</v>
      </c>
      <c r="AP520" s="80">
        <v>4.7615050807840002E-3</v>
      </c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D520" s="2"/>
    </row>
    <row r="521" spans="1:56" s="81" customFormat="1" ht="17.25" customHeight="1" x14ac:dyDescent="0.3">
      <c r="A521" s="79" t="s">
        <v>790</v>
      </c>
      <c r="B521" s="85" t="s">
        <v>289</v>
      </c>
      <c r="C521" s="82">
        <v>0.94570931256719304</v>
      </c>
      <c r="D521" s="82">
        <v>0.16323699808217099</v>
      </c>
      <c r="E521" s="82">
        <v>3.5313210954532899</v>
      </c>
      <c r="F521" s="82">
        <v>5.3382250906786E-2</v>
      </c>
      <c r="G521" s="82">
        <v>-0.20970662982769001</v>
      </c>
      <c r="H521" s="82">
        <v>0.98366635300356331</v>
      </c>
      <c r="I521" s="82">
        <v>0.16988427591455724</v>
      </c>
      <c r="J521" s="82">
        <v>3.5313210954532899</v>
      </c>
      <c r="K521" s="82">
        <v>5.3382250906786E-2</v>
      </c>
      <c r="L521" s="82">
        <v>-0.20970662982769001</v>
      </c>
      <c r="M521" s="27" t="s">
        <v>1</v>
      </c>
      <c r="N521" s="27" t="s">
        <v>1</v>
      </c>
      <c r="O521" s="27" t="s">
        <v>1</v>
      </c>
      <c r="P521" s="27" t="s">
        <v>1</v>
      </c>
      <c r="Q521" s="80">
        <v>5508.5694801536602</v>
      </c>
      <c r="R521" s="80">
        <v>139.74862282152301</v>
      </c>
      <c r="S521" s="80">
        <v>2759.1954973113202</v>
      </c>
      <c r="T521" s="80">
        <v>209.498399233497</v>
      </c>
      <c r="U521" s="80">
        <v>293771.97777442599</v>
      </c>
      <c r="V521" s="80">
        <v>15374.1861814882</v>
      </c>
      <c r="W521" s="80">
        <v>5.2521710457360003E-2</v>
      </c>
      <c r="X521" s="80">
        <v>6.1275829924110001E-3</v>
      </c>
      <c r="Y521" s="80">
        <v>118.070926639633</v>
      </c>
      <c r="Z521" s="80">
        <v>1.6032414528777199</v>
      </c>
      <c r="AA521" s="80">
        <v>57.600913875201002</v>
      </c>
      <c r="AB521" s="80">
        <v>12.529385152963</v>
      </c>
      <c r="AC521" s="80">
        <v>9.6250940556770997E-2</v>
      </c>
      <c r="AD521" s="80">
        <v>1.2846525770413E-2</v>
      </c>
      <c r="AE521" s="27" t="s">
        <v>1</v>
      </c>
      <c r="AF521" s="27" t="s">
        <v>1</v>
      </c>
      <c r="AG521" s="27" t="s">
        <v>1</v>
      </c>
      <c r="AH521" s="27" t="s">
        <v>1</v>
      </c>
      <c r="AI521" s="80">
        <v>23.5896033804346</v>
      </c>
      <c r="AJ521" s="80">
        <v>0.26047332639545601</v>
      </c>
      <c r="AK521" s="80">
        <v>3.6945522951951699</v>
      </c>
      <c r="AL521" s="80">
        <v>3.0590563351642001E-2</v>
      </c>
      <c r="AM521" s="80">
        <v>1.7388617841655301</v>
      </c>
      <c r="AN521" s="80">
        <v>0.375104987648745</v>
      </c>
      <c r="AO521" s="80">
        <v>1.7419712376923799</v>
      </c>
      <c r="AP521" s="80">
        <v>0.37465759445797697</v>
      </c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D521" s="2"/>
    </row>
    <row r="522" spans="1:56" s="81" customFormat="1" ht="17.25" customHeight="1" x14ac:dyDescent="0.3">
      <c r="A522" s="79" t="s">
        <v>791</v>
      </c>
      <c r="B522" s="85" t="s">
        <v>289</v>
      </c>
      <c r="C522" s="82">
        <v>2.2306648903084998</v>
      </c>
      <c r="D522" s="82">
        <v>0.41301806045012501</v>
      </c>
      <c r="E522" s="82">
        <v>3.4411937814536602</v>
      </c>
      <c r="F522" s="82">
        <v>0.115610676660548</v>
      </c>
      <c r="G522" s="82">
        <v>-4.0855743837220002E-2</v>
      </c>
      <c r="H522" s="82">
        <v>2.3201949777426503</v>
      </c>
      <c r="I522" s="82">
        <v>0.42980517248948963</v>
      </c>
      <c r="J522" s="82">
        <v>3.4411937814536602</v>
      </c>
      <c r="K522" s="82">
        <v>0.115610676660548</v>
      </c>
      <c r="L522" s="82">
        <v>-4.0855743837220002E-2</v>
      </c>
      <c r="M522" s="27" t="s">
        <v>1</v>
      </c>
      <c r="N522" s="27" t="s">
        <v>1</v>
      </c>
      <c r="O522" s="27" t="s">
        <v>1</v>
      </c>
      <c r="P522" s="27" t="s">
        <v>1</v>
      </c>
      <c r="Q522" s="80">
        <v>6306.3449163449304</v>
      </c>
      <c r="R522" s="80">
        <v>150.18201537523299</v>
      </c>
      <c r="S522" s="80">
        <v>1359.5787442802</v>
      </c>
      <c r="T522" s="80">
        <v>99.112614865827297</v>
      </c>
      <c r="U522" s="80">
        <v>294464.15200556797</v>
      </c>
      <c r="V522" s="80">
        <v>15380.533439921999</v>
      </c>
      <c r="W522" s="80">
        <v>1.6014500064318E-2</v>
      </c>
      <c r="X522" s="80">
        <v>2.9750805276860001E-3</v>
      </c>
      <c r="Y522" s="80">
        <v>142.50676421236699</v>
      </c>
      <c r="Z522" s="80">
        <v>2.4802108025970999</v>
      </c>
      <c r="AA522" s="80">
        <v>10.643596027741699</v>
      </c>
      <c r="AB522" s="80">
        <v>2.9272920649105298</v>
      </c>
      <c r="AC522" s="80">
        <v>1.2920012583670399</v>
      </c>
      <c r="AD522" s="80">
        <v>4.9890228331063997E-2</v>
      </c>
      <c r="AE522" s="27" t="s">
        <v>1</v>
      </c>
      <c r="AF522" s="27" t="s">
        <v>1</v>
      </c>
      <c r="AG522" s="27" t="s">
        <v>1</v>
      </c>
      <c r="AH522" s="27" t="s">
        <v>1</v>
      </c>
      <c r="AI522" s="80">
        <v>11.2248510221741</v>
      </c>
      <c r="AJ522" s="80">
        <v>0.23497875142892599</v>
      </c>
      <c r="AK522" s="80">
        <v>1.40524268892032</v>
      </c>
      <c r="AL522" s="80">
        <v>2.5028276837041001E-2</v>
      </c>
      <c r="AM522" s="80">
        <v>0.28469987830657401</v>
      </c>
      <c r="AN522" s="80">
        <v>7.8085062177408002E-2</v>
      </c>
      <c r="AO522" s="80">
        <v>0.27607495827793799</v>
      </c>
      <c r="AP522" s="80">
        <v>7.7153429720212996E-2</v>
      </c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D522" s="2"/>
    </row>
    <row r="523" spans="1:56" s="81" customFormat="1" ht="17.25" customHeight="1" x14ac:dyDescent="0.3">
      <c r="A523" s="79" t="s">
        <v>792</v>
      </c>
      <c r="B523" s="85" t="s">
        <v>289</v>
      </c>
      <c r="C523" s="82">
        <v>2.7765034144484901</v>
      </c>
      <c r="D523" s="82">
        <v>0.24531045218950501</v>
      </c>
      <c r="E523" s="82">
        <v>3.4042859504782399</v>
      </c>
      <c r="F523" s="82">
        <v>0.11159914397197</v>
      </c>
      <c r="G523" s="82">
        <v>-0.112959210571993</v>
      </c>
      <c r="H523" s="82">
        <v>2.8879413065930213</v>
      </c>
      <c r="I523" s="82">
        <v>0.25570407719650301</v>
      </c>
      <c r="J523" s="82">
        <v>3.4042859504782399</v>
      </c>
      <c r="K523" s="82">
        <v>0.11159914397197</v>
      </c>
      <c r="L523" s="82">
        <v>-0.112959210571993</v>
      </c>
      <c r="M523" s="27" t="s">
        <v>1</v>
      </c>
      <c r="N523" s="27" t="s">
        <v>1</v>
      </c>
      <c r="O523" s="27" t="s">
        <v>1</v>
      </c>
      <c r="P523" s="27" t="s">
        <v>1</v>
      </c>
      <c r="Q523" s="80">
        <v>3050.17980261715</v>
      </c>
      <c r="R523" s="80">
        <v>77.851891084114897</v>
      </c>
      <c r="S523" s="80">
        <v>661.02128241494597</v>
      </c>
      <c r="T523" s="80">
        <v>30.523109134844901</v>
      </c>
      <c r="U523" s="80">
        <v>296631.78780641803</v>
      </c>
      <c r="V523" s="80">
        <v>15710.992719654399</v>
      </c>
      <c r="W523" s="80">
        <v>6.7932362799760001E-3</v>
      </c>
      <c r="X523" s="80">
        <v>1.8834214221549999E-3</v>
      </c>
      <c r="Y523" s="80">
        <v>93.891310416994003</v>
      </c>
      <c r="Z523" s="80">
        <v>1.3456034587815999</v>
      </c>
      <c r="AA523" s="80">
        <v>6.3823459837573102</v>
      </c>
      <c r="AB523" s="80">
        <v>0.71027730759651098</v>
      </c>
      <c r="AC523" s="80">
        <v>0.42172034247610102</v>
      </c>
      <c r="AD523" s="80">
        <v>6.7167291868722001E-2</v>
      </c>
      <c r="AE523" s="27" t="s">
        <v>1</v>
      </c>
      <c r="AF523" s="27" t="s">
        <v>1</v>
      </c>
      <c r="AG523" s="27" t="s">
        <v>1</v>
      </c>
      <c r="AH523" s="27" t="s">
        <v>1</v>
      </c>
      <c r="AI523" s="80">
        <v>8.1371790852475794</v>
      </c>
      <c r="AJ523" s="80">
        <v>0.103367405648708</v>
      </c>
      <c r="AK523" s="80">
        <v>1.3001899594753601</v>
      </c>
      <c r="AL523" s="80">
        <v>1.6732400863399999E-2</v>
      </c>
      <c r="AM523" s="80">
        <v>0.21178468976050299</v>
      </c>
      <c r="AN523" s="80">
        <v>2.4836041704110998E-2</v>
      </c>
      <c r="AO523" s="80">
        <v>0.20309274043468301</v>
      </c>
      <c r="AP523" s="80">
        <v>2.4645947274426001E-2</v>
      </c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D523" s="2"/>
    </row>
    <row r="524" spans="1:56" s="81" customFormat="1" ht="17.25" customHeight="1" x14ac:dyDescent="0.3">
      <c r="A524" s="79" t="s">
        <v>793</v>
      </c>
      <c r="B524" s="85" t="s">
        <v>101</v>
      </c>
      <c r="C524" s="82">
        <v>4.04772472737874</v>
      </c>
      <c r="D524" s="82">
        <v>0.262001277364247</v>
      </c>
      <c r="E524" s="82">
        <v>3.2532023950317099</v>
      </c>
      <c r="F524" s="82">
        <v>0.22965617253640799</v>
      </c>
      <c r="G524" s="82">
        <v>0.59035717418728795</v>
      </c>
      <c r="H524" s="82">
        <v>4.2101844273211517</v>
      </c>
      <c r="I524" s="82">
        <v>0.27360611569763127</v>
      </c>
      <c r="J524" s="82">
        <v>3.2532023950317099</v>
      </c>
      <c r="K524" s="82">
        <v>0.22965617253640799</v>
      </c>
      <c r="L524" s="82">
        <v>0.59035717418728795</v>
      </c>
      <c r="M524" s="27" t="s">
        <v>1</v>
      </c>
      <c r="N524" s="27" t="s">
        <v>1</v>
      </c>
      <c r="O524" s="27" t="s">
        <v>1</v>
      </c>
      <c r="P524" s="27" t="s">
        <v>1</v>
      </c>
      <c r="Q524" s="80">
        <v>3622.1739660480798</v>
      </c>
      <c r="R524" s="80">
        <v>102.026074425773</v>
      </c>
      <c r="S524" s="80">
        <v>708.32670658501399</v>
      </c>
      <c r="T524" s="80">
        <v>36.863793790472997</v>
      </c>
      <c r="U524" s="80">
        <v>300221.11781793297</v>
      </c>
      <c r="V524" s="80">
        <v>16185.0919970207</v>
      </c>
      <c r="W524" s="80">
        <v>8.7406277941630001E-3</v>
      </c>
      <c r="X524" s="80">
        <v>2.7837309792549999E-3</v>
      </c>
      <c r="Y524" s="80">
        <v>53.536335612116403</v>
      </c>
      <c r="Z524" s="80">
        <v>0.980815117913719</v>
      </c>
      <c r="AA524" s="80">
        <v>2.2290575187907899</v>
      </c>
      <c r="AB524" s="80">
        <v>0.24019045968052699</v>
      </c>
      <c r="AC524" s="80">
        <v>0.89120774907829703</v>
      </c>
      <c r="AD524" s="80">
        <v>0.118509308452677</v>
      </c>
      <c r="AE524" s="27" t="s">
        <v>1</v>
      </c>
      <c r="AF524" s="27" t="s">
        <v>1</v>
      </c>
      <c r="AG524" s="27" t="s">
        <v>1</v>
      </c>
      <c r="AH524" s="27" t="s">
        <v>1</v>
      </c>
      <c r="AI524" s="80">
        <v>4.7108269847526003</v>
      </c>
      <c r="AJ524" s="80">
        <v>0.105746946415227</v>
      </c>
      <c r="AK524" s="80">
        <v>0.71303699527702802</v>
      </c>
      <c r="AL524" s="80">
        <v>1.0499590252532E-2</v>
      </c>
      <c r="AM524" s="80">
        <v>7.9545897281523004E-2</v>
      </c>
      <c r="AN524" s="80">
        <v>5.705001103721E-3</v>
      </c>
      <c r="AO524" s="80">
        <v>7.321696762879E-2</v>
      </c>
      <c r="AP524" s="80">
        <v>3.643753677237E-3</v>
      </c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D524" s="2"/>
    </row>
    <row r="525" spans="1:56" s="81" customFormat="1" ht="17.25" customHeight="1" x14ac:dyDescent="0.3">
      <c r="A525" s="79" t="s">
        <v>794</v>
      </c>
      <c r="B525" s="85" t="s">
        <v>101</v>
      </c>
      <c r="C525" s="82">
        <v>6.4256101027509303</v>
      </c>
      <c r="D525" s="82">
        <v>0.39493668316451003</v>
      </c>
      <c r="E525" s="82">
        <v>3.1278206812184801</v>
      </c>
      <c r="F525" s="82">
        <v>0.149665653582092</v>
      </c>
      <c r="G525" s="82">
        <v>0.21954070256257999</v>
      </c>
      <c r="H525" s="82">
        <v>6.6835087395280075</v>
      </c>
      <c r="I525" s="82">
        <v>0.41260830721718372</v>
      </c>
      <c r="J525" s="82">
        <v>3.1278206812184801</v>
      </c>
      <c r="K525" s="82">
        <v>0.149665653582092</v>
      </c>
      <c r="L525" s="82">
        <v>0.21954070256257999</v>
      </c>
      <c r="M525" s="27" t="s">
        <v>1</v>
      </c>
      <c r="N525" s="27" t="s">
        <v>1</v>
      </c>
      <c r="O525" s="27" t="s">
        <v>1</v>
      </c>
      <c r="P525" s="27" t="s">
        <v>1</v>
      </c>
      <c r="Q525" s="80">
        <v>3478.0145605848902</v>
      </c>
      <c r="R525" s="80">
        <v>88.424985308790994</v>
      </c>
      <c r="S525" s="80">
        <v>626.07093703938995</v>
      </c>
      <c r="T525" s="80">
        <v>45.471598302550099</v>
      </c>
      <c r="U525" s="80">
        <v>294744.30300872598</v>
      </c>
      <c r="V525" s="80">
        <v>15405.6293579251</v>
      </c>
      <c r="W525" s="80">
        <v>6.3615604572779998E-3</v>
      </c>
      <c r="X525" s="80">
        <v>1.8168145657429999E-3</v>
      </c>
      <c r="Y525" s="80">
        <v>78.369646281084101</v>
      </c>
      <c r="Z525" s="80">
        <v>1.3530094367718599</v>
      </c>
      <c r="AA525" s="80">
        <v>3.0106698488010299</v>
      </c>
      <c r="AB525" s="80">
        <v>0.26617472596720598</v>
      </c>
      <c r="AC525" s="80">
        <v>0.67167037035895405</v>
      </c>
      <c r="AD525" s="80">
        <v>0.108719995342728</v>
      </c>
      <c r="AE525" s="27" t="s">
        <v>1</v>
      </c>
      <c r="AF525" s="27" t="s">
        <v>1</v>
      </c>
      <c r="AG525" s="27" t="s">
        <v>1</v>
      </c>
      <c r="AH525" s="27" t="s">
        <v>1</v>
      </c>
      <c r="AI525" s="80">
        <v>9.1195582618944204</v>
      </c>
      <c r="AJ525" s="80">
        <v>0.131714818072242</v>
      </c>
      <c r="AK525" s="80">
        <v>1.4171110721935201</v>
      </c>
      <c r="AL525" s="80">
        <v>1.7927983273311E-2</v>
      </c>
      <c r="AM525" s="80">
        <v>9.9750888927520001E-2</v>
      </c>
      <c r="AN525" s="80">
        <v>7.1234734534239997E-3</v>
      </c>
      <c r="AO525" s="80">
        <v>8.7858438574188E-2</v>
      </c>
      <c r="AP525" s="80">
        <v>6.1319193500749998E-3</v>
      </c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D525" s="2"/>
    </row>
    <row r="526" spans="1:56" s="81" customFormat="1" ht="17.25" customHeight="1" x14ac:dyDescent="0.3">
      <c r="A526" s="79" t="s">
        <v>795</v>
      </c>
      <c r="B526" s="85" t="s">
        <v>289</v>
      </c>
      <c r="C526" s="82">
        <v>3.9469826637771801</v>
      </c>
      <c r="D526" s="82">
        <v>0.94345915239584099</v>
      </c>
      <c r="E526" s="82">
        <v>3.3569684097430601</v>
      </c>
      <c r="F526" s="82">
        <v>0.12039432072997799</v>
      </c>
      <c r="G526" s="82">
        <v>0.45545842129977698</v>
      </c>
      <c r="H526" s="82">
        <v>4.1053989747723181</v>
      </c>
      <c r="I526" s="82">
        <v>0.9816140020472377</v>
      </c>
      <c r="J526" s="82">
        <v>3.3569684097430601</v>
      </c>
      <c r="K526" s="82">
        <v>0.12039432072997799</v>
      </c>
      <c r="L526" s="82">
        <v>0.45545842129977698</v>
      </c>
      <c r="M526" s="27" t="s">
        <v>1</v>
      </c>
      <c r="N526" s="27" t="s">
        <v>1</v>
      </c>
      <c r="O526" s="27" t="s">
        <v>1</v>
      </c>
      <c r="P526" s="27" t="s">
        <v>1</v>
      </c>
      <c r="Q526" s="80">
        <v>2853.98746722033</v>
      </c>
      <c r="R526" s="80">
        <v>72.048782995948699</v>
      </c>
      <c r="S526" s="80">
        <v>525.77520851624604</v>
      </c>
      <c r="T526" s="80">
        <v>31.4081244903788</v>
      </c>
      <c r="U526" s="80">
        <v>291177.24838192499</v>
      </c>
      <c r="V526" s="80">
        <v>15181.7070051302</v>
      </c>
      <c r="W526" s="80">
        <v>3.386137879377E-3</v>
      </c>
      <c r="X526" s="80">
        <v>1.3527292250050001E-3</v>
      </c>
      <c r="Y526" s="80">
        <v>183.356715518708</v>
      </c>
      <c r="Z526" s="80">
        <v>7.3828683001366402</v>
      </c>
      <c r="AA526" s="80">
        <v>11.764568846533701</v>
      </c>
      <c r="AB526" s="80">
        <v>2.61859763221308</v>
      </c>
      <c r="AC526" s="80">
        <v>0.33576665303277697</v>
      </c>
      <c r="AD526" s="80">
        <v>2.4121284702824E-2</v>
      </c>
      <c r="AE526" s="27" t="s">
        <v>1</v>
      </c>
      <c r="AF526" s="27" t="s">
        <v>1</v>
      </c>
      <c r="AG526" s="27" t="s">
        <v>1</v>
      </c>
      <c r="AH526" s="27" t="s">
        <v>1</v>
      </c>
      <c r="AI526" s="80">
        <v>20.5568255089064</v>
      </c>
      <c r="AJ526" s="80">
        <v>0.42355778424345197</v>
      </c>
      <c r="AK526" s="80">
        <v>3.40725328237012</v>
      </c>
      <c r="AL526" s="80">
        <v>6.1227184127988998E-2</v>
      </c>
      <c r="AM526" s="80">
        <v>0.39235268598969703</v>
      </c>
      <c r="AN526" s="80">
        <v>8.8866327491490996E-2</v>
      </c>
      <c r="AO526" s="80">
        <v>0.37009042941259002</v>
      </c>
      <c r="AP526" s="80">
        <v>8.4717827409863999E-2</v>
      </c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D526" s="2"/>
    </row>
    <row r="527" spans="1:56" s="81" customFormat="1" ht="17.25" customHeight="1" x14ac:dyDescent="0.3">
      <c r="A527" s="79" t="s">
        <v>796</v>
      </c>
      <c r="B527" s="85" t="s">
        <v>289</v>
      </c>
      <c r="C527" s="82">
        <v>5.4421844800560502</v>
      </c>
      <c r="D527" s="82">
        <v>1.0525253567133801</v>
      </c>
      <c r="E527" s="82">
        <v>3.32345384932256</v>
      </c>
      <c r="F527" s="82">
        <v>0.14239276324913</v>
      </c>
      <c r="G527" s="82">
        <v>-0.63912550672787605</v>
      </c>
      <c r="H527" s="82">
        <v>5.6606122925208844</v>
      </c>
      <c r="I527" s="82">
        <v>1.0952605350489653</v>
      </c>
      <c r="J527" s="82">
        <v>3.32345384932256</v>
      </c>
      <c r="K527" s="82">
        <v>0.14239276324913</v>
      </c>
      <c r="L527" s="82">
        <v>-0.63912550672787605</v>
      </c>
      <c r="M527" s="27" t="s">
        <v>1</v>
      </c>
      <c r="N527" s="27" t="s">
        <v>1</v>
      </c>
      <c r="O527" s="27" t="s">
        <v>1</v>
      </c>
      <c r="P527" s="27" t="s">
        <v>1</v>
      </c>
      <c r="Q527" s="80">
        <v>2782.6588406428</v>
      </c>
      <c r="R527" s="80">
        <v>73.279137915962494</v>
      </c>
      <c r="S527" s="80">
        <v>838.54621559780799</v>
      </c>
      <c r="T527" s="80">
        <v>107.473621481873</v>
      </c>
      <c r="U527" s="80">
        <v>291883.99958110199</v>
      </c>
      <c r="V527" s="80">
        <v>15175.662666676</v>
      </c>
      <c r="W527" s="80">
        <v>3.0932923564009999E-3</v>
      </c>
      <c r="X527" s="80">
        <v>1.317019976261E-3</v>
      </c>
      <c r="Y527" s="80">
        <v>188.68094439135999</v>
      </c>
      <c r="Z527" s="80">
        <v>2.7206717469790802</v>
      </c>
      <c r="AA527" s="80">
        <v>9.1954758705366206</v>
      </c>
      <c r="AB527" s="80">
        <v>2.5807984352043198</v>
      </c>
      <c r="AC527" s="80">
        <v>0.18825976477852099</v>
      </c>
      <c r="AD527" s="80">
        <v>1.826211937517E-2</v>
      </c>
      <c r="AE527" s="27" t="s">
        <v>1</v>
      </c>
      <c r="AF527" s="27" t="s">
        <v>1</v>
      </c>
      <c r="AG527" s="27" t="s">
        <v>1</v>
      </c>
      <c r="AH527" s="27" t="s">
        <v>1</v>
      </c>
      <c r="AI527" s="80">
        <v>22.983456560988198</v>
      </c>
      <c r="AJ527" s="80">
        <v>0.26075134880620898</v>
      </c>
      <c r="AK527" s="80">
        <v>3.8685412811826301</v>
      </c>
      <c r="AL527" s="80">
        <v>2.5584870599458999E-2</v>
      </c>
      <c r="AM527" s="80">
        <v>0.31963023774516303</v>
      </c>
      <c r="AN527" s="80">
        <v>9.2619456127579006E-2</v>
      </c>
      <c r="AO527" s="80">
        <v>0.29986542512104802</v>
      </c>
      <c r="AP527" s="80">
        <v>9.2125147287634004E-2</v>
      </c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D527" s="2"/>
    </row>
    <row r="528" spans="1:56" s="81" customFormat="1" ht="17.25" customHeight="1" x14ac:dyDescent="0.3">
      <c r="A528" s="79" t="s">
        <v>797</v>
      </c>
      <c r="B528" s="85" t="s">
        <v>101</v>
      </c>
      <c r="C528" s="82">
        <v>13.887386209027699</v>
      </c>
      <c r="D528" s="82">
        <v>0.95116107187141297</v>
      </c>
      <c r="E528" s="82">
        <v>3.0939586293680499</v>
      </c>
      <c r="F528" s="82">
        <v>0.19796344173255301</v>
      </c>
      <c r="G528" s="82">
        <v>0.55865436740669605</v>
      </c>
      <c r="H528" s="82">
        <v>14.444771097689355</v>
      </c>
      <c r="I528" s="82">
        <v>0.99286912094958757</v>
      </c>
      <c r="J528" s="82">
        <v>3.0939586293680499</v>
      </c>
      <c r="K528" s="82">
        <v>0.19796344173255301</v>
      </c>
      <c r="L528" s="82">
        <v>0.55865436740669605</v>
      </c>
      <c r="M528" s="27" t="s">
        <v>1</v>
      </c>
      <c r="N528" s="27" t="s">
        <v>1</v>
      </c>
      <c r="O528" s="27" t="s">
        <v>1</v>
      </c>
      <c r="P528" s="27" t="s">
        <v>1</v>
      </c>
      <c r="Q528" s="80">
        <v>8757.8210198925408</v>
      </c>
      <c r="R528" s="80">
        <v>250.719046622588</v>
      </c>
      <c r="S528" s="80">
        <v>1171.95358224046</v>
      </c>
      <c r="T528" s="80">
        <v>61.706278125598701</v>
      </c>
      <c r="U528" s="80">
        <v>284524.07772267901</v>
      </c>
      <c r="V528" s="80">
        <v>14830.996261988599</v>
      </c>
      <c r="W528" s="80">
        <v>0.65367931257503398</v>
      </c>
      <c r="X528" s="80">
        <v>0.15764325227870599</v>
      </c>
      <c r="Y528" s="80">
        <v>164.85643229363799</v>
      </c>
      <c r="Z528" s="80">
        <v>2.3849374950122999</v>
      </c>
      <c r="AA528" s="80">
        <v>3.7053800014346399</v>
      </c>
      <c r="AB528" s="80">
        <v>0.29238841424645001</v>
      </c>
      <c r="AC528" s="80">
        <v>0.176017606363497</v>
      </c>
      <c r="AD528" s="80">
        <v>2.1248552150750999E-2</v>
      </c>
      <c r="AE528" s="27" t="s">
        <v>1</v>
      </c>
      <c r="AF528" s="27" t="s">
        <v>1</v>
      </c>
      <c r="AG528" s="27" t="s">
        <v>1</v>
      </c>
      <c r="AH528" s="27" t="s">
        <v>1</v>
      </c>
      <c r="AI528" s="80">
        <v>16.193261688685698</v>
      </c>
      <c r="AJ528" s="80">
        <v>0.20288421877762999</v>
      </c>
      <c r="AK528" s="80">
        <v>2.7608149960862298</v>
      </c>
      <c r="AL528" s="80">
        <v>2.5866819748630001E-2</v>
      </c>
      <c r="AM528" s="80">
        <v>8.9319229217036999E-2</v>
      </c>
      <c r="AN528" s="80">
        <v>6.7887055278019999E-3</v>
      </c>
      <c r="AO528" s="80">
        <v>7.8484424913583997E-2</v>
      </c>
      <c r="AP528" s="80">
        <v>5.4614373844520002E-3</v>
      </c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D528" s="2"/>
    </row>
    <row r="529" spans="1:56" s="81" customFormat="1" ht="17.25" customHeight="1" x14ac:dyDescent="0.3">
      <c r="A529" s="79" t="s">
        <v>798</v>
      </c>
      <c r="B529" s="85" t="s">
        <v>822</v>
      </c>
      <c r="C529" s="82">
        <v>10.3823308660279</v>
      </c>
      <c r="D529" s="82">
        <v>0.59831798976835104</v>
      </c>
      <c r="E529" s="82">
        <v>3.2586634056589201</v>
      </c>
      <c r="F529" s="82">
        <v>0.125718272975895</v>
      </c>
      <c r="G529" s="82">
        <v>0.16035567090544001</v>
      </c>
      <c r="H529" s="82">
        <v>10.799036662691604</v>
      </c>
      <c r="I529" s="82">
        <v>0.62546826619646279</v>
      </c>
      <c r="J529" s="82">
        <v>3.2586634056589201</v>
      </c>
      <c r="K529" s="82">
        <v>0.125718272975895</v>
      </c>
      <c r="L529" s="82">
        <v>0.16035567090544001</v>
      </c>
      <c r="M529" s="27" t="s">
        <v>1</v>
      </c>
      <c r="N529" s="27" t="s">
        <v>1</v>
      </c>
      <c r="O529" s="27" t="s">
        <v>1</v>
      </c>
      <c r="P529" s="27" t="s">
        <v>1</v>
      </c>
      <c r="Q529" s="80">
        <v>6183.7058778739902</v>
      </c>
      <c r="R529" s="80">
        <v>151.25790744447599</v>
      </c>
      <c r="S529" s="80">
        <v>2817.03350529827</v>
      </c>
      <c r="T529" s="80">
        <v>347.98719427004102</v>
      </c>
      <c r="U529" s="80">
        <v>284599.53367394098</v>
      </c>
      <c r="V529" s="80">
        <v>14853.3975171319</v>
      </c>
      <c r="W529" s="80">
        <v>5.8286519267724997E-2</v>
      </c>
      <c r="X529" s="80">
        <v>6.1576785275420003E-3</v>
      </c>
      <c r="Y529" s="80">
        <v>170.21277759260801</v>
      </c>
      <c r="Z529" s="80">
        <v>4.0897333685215003</v>
      </c>
      <c r="AA529" s="80">
        <v>5.5999976417375104</v>
      </c>
      <c r="AB529" s="80">
        <v>0.43786227802564298</v>
      </c>
      <c r="AC529" s="80">
        <v>5.4349888102937997E-2</v>
      </c>
      <c r="AD529" s="80">
        <v>9.7609585178059996E-3</v>
      </c>
      <c r="AE529" s="27" t="s">
        <v>1</v>
      </c>
      <c r="AF529" s="27" t="s">
        <v>1</v>
      </c>
      <c r="AG529" s="27" t="s">
        <v>1</v>
      </c>
      <c r="AH529" s="27" t="s">
        <v>1</v>
      </c>
      <c r="AI529" s="80">
        <v>21.793219311212798</v>
      </c>
      <c r="AJ529" s="80">
        <v>0.63319515840426299</v>
      </c>
      <c r="AK529" s="80">
        <v>3.8227921914051399</v>
      </c>
      <c r="AL529" s="80">
        <v>0.12524918865562601</v>
      </c>
      <c r="AM529" s="80">
        <v>0.16486814055651799</v>
      </c>
      <c r="AN529" s="80">
        <v>1.4158646381249E-2</v>
      </c>
      <c r="AO529" s="80">
        <v>0.15192136613212101</v>
      </c>
      <c r="AP529" s="80">
        <v>1.2976667589242E-2</v>
      </c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D529" s="2"/>
    </row>
    <row r="530" spans="1:56" s="81" customFormat="1" ht="17.25" customHeight="1" x14ac:dyDescent="0.3">
      <c r="A530" s="79" t="s">
        <v>799</v>
      </c>
      <c r="B530" s="85" t="s">
        <v>289</v>
      </c>
      <c r="C530" s="82">
        <v>8.7759735398907995E-2</v>
      </c>
      <c r="D530" s="82">
        <v>3.4895875298779001E-2</v>
      </c>
      <c r="E530" s="82">
        <v>3.5630373049259001</v>
      </c>
      <c r="F530" s="82">
        <v>2.2846007011522999E-2</v>
      </c>
      <c r="G530" s="82">
        <v>-0.365697837313402</v>
      </c>
      <c r="H530" s="82">
        <v>9.1282064914918581E-2</v>
      </c>
      <c r="I530" s="82">
        <v>3.6300309513869602E-2</v>
      </c>
      <c r="J530" s="82">
        <v>3.5630373049259001</v>
      </c>
      <c r="K530" s="82">
        <v>2.2846007011522999E-2</v>
      </c>
      <c r="L530" s="82">
        <v>-0.365697837313402</v>
      </c>
      <c r="M530" s="27" t="s">
        <v>1</v>
      </c>
      <c r="N530" s="27" t="s">
        <v>1</v>
      </c>
      <c r="O530" s="27" t="s">
        <v>1</v>
      </c>
      <c r="P530" s="27" t="s">
        <v>1</v>
      </c>
      <c r="Q530" s="80">
        <v>2987.6204450906598</v>
      </c>
      <c r="R530" s="80">
        <v>80.296275172815896</v>
      </c>
      <c r="S530" s="80">
        <v>440.02410960660399</v>
      </c>
      <c r="T530" s="80">
        <v>23.2221817609109</v>
      </c>
      <c r="U530" s="80">
        <v>284801.03911421698</v>
      </c>
      <c r="V530" s="80">
        <v>14675.3358976442</v>
      </c>
      <c r="W530" s="80">
        <v>0.15213816740061401</v>
      </c>
      <c r="X530" s="80">
        <v>1.1940635088096001E-2</v>
      </c>
      <c r="Y530" s="80">
        <v>493.916218756803</v>
      </c>
      <c r="Z530" s="80">
        <v>13.6023248626433</v>
      </c>
      <c r="AA530" s="80">
        <v>1882.2648494499299</v>
      </c>
      <c r="AB530" s="80">
        <v>296.78639664270401</v>
      </c>
      <c r="AC530" s="80">
        <v>0.21322269413000899</v>
      </c>
      <c r="AD530" s="80">
        <v>1.9485733130439001E-2</v>
      </c>
      <c r="AE530" s="27" t="s">
        <v>1</v>
      </c>
      <c r="AF530" s="27" t="s">
        <v>1</v>
      </c>
      <c r="AG530" s="27" t="s">
        <v>1</v>
      </c>
      <c r="AH530" s="27" t="s">
        <v>1</v>
      </c>
      <c r="AI530" s="80">
        <v>68.666235306589996</v>
      </c>
      <c r="AJ530" s="80">
        <v>1.37245225532363</v>
      </c>
      <c r="AK530" s="80">
        <v>11.9756593721161</v>
      </c>
      <c r="AL530" s="80">
        <v>0.28732552237582798</v>
      </c>
      <c r="AM530" s="80">
        <v>60.799111307386703</v>
      </c>
      <c r="AN530" s="80">
        <v>9.7804346982988708</v>
      </c>
      <c r="AO530" s="80">
        <v>61.359807007458201</v>
      </c>
      <c r="AP530" s="80">
        <v>9.7728084745469292</v>
      </c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D530" s="2"/>
    </row>
    <row r="531" spans="1:56" s="81" customFormat="1" ht="17.25" customHeight="1" x14ac:dyDescent="0.3">
      <c r="A531" s="79" t="s">
        <v>800</v>
      </c>
      <c r="B531" s="85" t="s">
        <v>289</v>
      </c>
      <c r="C531" s="82">
        <v>2.0040397384027</v>
      </c>
      <c r="D531" s="82">
        <v>0.259853352416195</v>
      </c>
      <c r="E531" s="82">
        <v>3.3089599949713602</v>
      </c>
      <c r="F531" s="82">
        <v>0.13458014334107701</v>
      </c>
      <c r="G531" s="82">
        <v>0.40115230725902901</v>
      </c>
      <c r="H531" s="82">
        <v>2.0844739864066177</v>
      </c>
      <c r="I531" s="82">
        <v>0.27055242853992095</v>
      </c>
      <c r="J531" s="82">
        <v>3.3089599949713602</v>
      </c>
      <c r="K531" s="82">
        <v>0.13458014334107701</v>
      </c>
      <c r="L531" s="82">
        <v>0.40115230725902901</v>
      </c>
      <c r="M531" s="27" t="s">
        <v>1</v>
      </c>
      <c r="N531" s="27" t="s">
        <v>1</v>
      </c>
      <c r="O531" s="27" t="s">
        <v>1</v>
      </c>
      <c r="P531" s="27" t="s">
        <v>1</v>
      </c>
      <c r="Q531" s="80">
        <v>5129.1450079320703</v>
      </c>
      <c r="R531" s="80">
        <v>122.289755046742</v>
      </c>
      <c r="S531" s="80">
        <v>294.726049695933</v>
      </c>
      <c r="T531" s="80">
        <v>20.052611277576599</v>
      </c>
      <c r="U531" s="80">
        <v>295278.41756399599</v>
      </c>
      <c r="V531" s="80">
        <v>15672.505019460799</v>
      </c>
      <c r="W531" s="80">
        <v>5.6583759742134997E-2</v>
      </c>
      <c r="X531" s="80">
        <v>9.8574354176550003E-3</v>
      </c>
      <c r="Y531" s="80">
        <v>33.570247480384303</v>
      </c>
      <c r="Z531" s="80">
        <v>0.52932117299866499</v>
      </c>
      <c r="AA531" s="80">
        <v>9.0655884468516899</v>
      </c>
      <c r="AB531" s="80">
        <v>2.2608191496250201</v>
      </c>
      <c r="AC531" s="80">
        <v>4.3793924728851998E-2</v>
      </c>
      <c r="AD531" s="80">
        <v>8.1993071046120008E-3</v>
      </c>
      <c r="AE531" s="27" t="s">
        <v>1</v>
      </c>
      <c r="AF531" s="27" t="s">
        <v>1</v>
      </c>
      <c r="AG531" s="27" t="s">
        <v>1</v>
      </c>
      <c r="AH531" s="27" t="s">
        <v>1</v>
      </c>
      <c r="AI531" s="80">
        <v>4.8931121650466096</v>
      </c>
      <c r="AJ531" s="80">
        <v>6.6365479426396007E-2</v>
      </c>
      <c r="AK531" s="80">
        <v>0.989103957682815</v>
      </c>
      <c r="AL531" s="80">
        <v>1.0503517029927001E-2</v>
      </c>
      <c r="AM531" s="80">
        <v>0.223955553668471</v>
      </c>
      <c r="AN531" s="80">
        <v>6.2745587219497995E-2</v>
      </c>
      <c r="AO531" s="80">
        <v>0.208334250093798</v>
      </c>
      <c r="AP531" s="80">
        <v>5.3152021106635999E-2</v>
      </c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D531" s="2"/>
    </row>
    <row r="532" spans="1:56" s="81" customFormat="1" ht="17.25" customHeight="1" x14ac:dyDescent="0.3">
      <c r="A532" s="79" t="s">
        <v>801</v>
      </c>
      <c r="B532" s="85" t="s">
        <v>102</v>
      </c>
      <c r="C532" s="82">
        <v>1.44538448841224</v>
      </c>
      <c r="D532" s="82">
        <v>0.27232551404370597</v>
      </c>
      <c r="E532" s="82">
        <v>3.4375732726977102</v>
      </c>
      <c r="F532" s="82">
        <v>0.205864405830505</v>
      </c>
      <c r="G532" s="82">
        <v>-0.19193539957604899</v>
      </c>
      <c r="H532" s="82">
        <v>1.5033965188995337</v>
      </c>
      <c r="I532" s="82">
        <v>0.28338943260095734</v>
      </c>
      <c r="J532" s="82">
        <v>3.4375732726977102</v>
      </c>
      <c r="K532" s="82">
        <v>0.205864405830505</v>
      </c>
      <c r="L532" s="82">
        <v>-0.19193539957604899</v>
      </c>
      <c r="M532" s="27" t="s">
        <v>1</v>
      </c>
      <c r="N532" s="27" t="s">
        <v>1</v>
      </c>
      <c r="O532" s="27" t="s">
        <v>1</v>
      </c>
      <c r="P532" s="27" t="s">
        <v>1</v>
      </c>
      <c r="Q532" s="80">
        <v>5368.4122040000002</v>
      </c>
      <c r="R532" s="80">
        <v>158.83637154105401</v>
      </c>
      <c r="S532" s="80">
        <v>1871.3520199893701</v>
      </c>
      <c r="T532" s="80">
        <v>197.34184211078099</v>
      </c>
      <c r="U532" s="80">
        <v>298903.76747644698</v>
      </c>
      <c r="V532" s="80">
        <v>16200.779512278001</v>
      </c>
      <c r="W532" s="80">
        <v>5.8296277160267002E-2</v>
      </c>
      <c r="X532" s="80">
        <v>9.418690022735E-3</v>
      </c>
      <c r="Y532" s="80">
        <v>15.405730236259799</v>
      </c>
      <c r="Z532" s="80">
        <v>0.383588388589718</v>
      </c>
      <c r="AA532" s="80">
        <v>7.3875505005796498</v>
      </c>
      <c r="AB532" s="80">
        <v>1.28188315102384</v>
      </c>
      <c r="AC532" s="80">
        <v>2.4609495251945002E-2</v>
      </c>
      <c r="AD532" s="80">
        <v>1.0775287425506E-2</v>
      </c>
      <c r="AE532" s="27" t="s">
        <v>1</v>
      </c>
      <c r="AF532" s="27" t="s">
        <v>1</v>
      </c>
      <c r="AG532" s="27" t="s">
        <v>1</v>
      </c>
      <c r="AH532" s="27" t="s">
        <v>1</v>
      </c>
      <c r="AI532" s="80">
        <v>2.7370209604406002</v>
      </c>
      <c r="AJ532" s="80">
        <v>8.2116768431598999E-2</v>
      </c>
      <c r="AK532" s="80">
        <v>0.582760969783649</v>
      </c>
      <c r="AL532" s="80">
        <v>1.4331241752427001E-2</v>
      </c>
      <c r="AM532" s="80">
        <v>0.179058806526601</v>
      </c>
      <c r="AN532" s="80">
        <v>4.1664641227943E-2</v>
      </c>
      <c r="AO532" s="80">
        <v>0.17703864955426901</v>
      </c>
      <c r="AP532" s="80">
        <v>4.4276722556549998E-2</v>
      </c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D532" s="2"/>
    </row>
    <row r="533" spans="1:56" s="81" customFormat="1" ht="17.25" customHeight="1" x14ac:dyDescent="0.3">
      <c r="A533" s="79" t="s">
        <v>802</v>
      </c>
      <c r="B533" s="85" t="s">
        <v>101</v>
      </c>
      <c r="C533" s="82">
        <v>1.21918126586311</v>
      </c>
      <c r="D533" s="82">
        <v>0.10374879725524699</v>
      </c>
      <c r="E533" s="82">
        <v>3.4945077571110299</v>
      </c>
      <c r="F533" s="82">
        <v>0.12875483461044701</v>
      </c>
      <c r="G533" s="82">
        <v>0.305271654572492</v>
      </c>
      <c r="H533" s="82">
        <v>1.2681143914997925</v>
      </c>
      <c r="I533" s="82">
        <v>0.10816260211140653</v>
      </c>
      <c r="J533" s="82">
        <v>3.4945077571110299</v>
      </c>
      <c r="K533" s="82">
        <v>0.12875483461044701</v>
      </c>
      <c r="L533" s="82">
        <v>0.305271654572492</v>
      </c>
      <c r="M533" s="27" t="s">
        <v>1</v>
      </c>
      <c r="N533" s="27" t="s">
        <v>1</v>
      </c>
      <c r="O533" s="27" t="s">
        <v>1</v>
      </c>
      <c r="P533" s="27" t="s">
        <v>1</v>
      </c>
      <c r="Q533" s="80">
        <v>5974.97522265305</v>
      </c>
      <c r="R533" s="80">
        <v>161.557771728739</v>
      </c>
      <c r="S533" s="80">
        <v>3161.7804604333401</v>
      </c>
      <c r="T533" s="80">
        <v>335.48073445277799</v>
      </c>
      <c r="U533" s="80">
        <v>296121.62584333803</v>
      </c>
      <c r="V533" s="80">
        <v>15796.3487302827</v>
      </c>
      <c r="W533" s="80">
        <v>0.110677570163213</v>
      </c>
      <c r="X533" s="80">
        <v>2.2290683205573002E-2</v>
      </c>
      <c r="Y533" s="80">
        <v>17.595226134213998</v>
      </c>
      <c r="Z533" s="80">
        <v>0.38226091451866001</v>
      </c>
      <c r="AA533" s="80">
        <v>9.4760586309730108</v>
      </c>
      <c r="AB533" s="80">
        <v>0.80967064638637998</v>
      </c>
      <c r="AC533" s="80">
        <v>3.5779290246956003E-2</v>
      </c>
      <c r="AD533" s="80">
        <v>9.2674162722839997E-3</v>
      </c>
      <c r="AE533" s="27" t="s">
        <v>1</v>
      </c>
      <c r="AF533" s="27" t="s">
        <v>1</v>
      </c>
      <c r="AG533" s="27" t="s">
        <v>1</v>
      </c>
      <c r="AH533" s="27" t="s">
        <v>1</v>
      </c>
      <c r="AI533" s="80">
        <v>3.1202548873646401</v>
      </c>
      <c r="AJ533" s="80">
        <v>7.1265282845704006E-2</v>
      </c>
      <c r="AK533" s="80">
        <v>0.64634480283495799</v>
      </c>
      <c r="AL533" s="80">
        <v>1.4226484395129999E-2</v>
      </c>
      <c r="AM533" s="80">
        <v>0.241006327913214</v>
      </c>
      <c r="AN533" s="80">
        <v>2.2895524273323999E-2</v>
      </c>
      <c r="AO533" s="80">
        <v>0.23614136048013901</v>
      </c>
      <c r="AP533" s="80">
        <v>2.1010356597527001E-2</v>
      </c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D533" s="2"/>
    </row>
    <row r="534" spans="1:56" s="81" customFormat="1" ht="17.25" customHeight="1" x14ac:dyDescent="0.3">
      <c r="A534" s="79" t="s">
        <v>803</v>
      </c>
      <c r="B534" s="85" t="s">
        <v>289</v>
      </c>
      <c r="C534" s="82">
        <v>2.4704388540973999E-2</v>
      </c>
      <c r="D534" s="82">
        <v>1.2207601917124E-2</v>
      </c>
      <c r="E534" s="82">
        <v>3.52738847265167</v>
      </c>
      <c r="F534" s="82">
        <v>5.6008653767576001E-2</v>
      </c>
      <c r="G534" s="82">
        <v>0.112873259054697</v>
      </c>
      <c r="H534" s="82">
        <v>2.5695925223911047E-2</v>
      </c>
      <c r="I534" s="82">
        <v>1.2698439331735286E-2</v>
      </c>
      <c r="J534" s="82">
        <v>3.52738847265167</v>
      </c>
      <c r="K534" s="82">
        <v>5.6008653767576001E-2</v>
      </c>
      <c r="L534" s="82">
        <v>0.112873259054697</v>
      </c>
      <c r="M534" s="27" t="s">
        <v>1</v>
      </c>
      <c r="N534" s="27" t="s">
        <v>1</v>
      </c>
      <c r="O534" s="27" t="s">
        <v>1</v>
      </c>
      <c r="P534" s="27" t="s">
        <v>1</v>
      </c>
      <c r="Q534" s="80">
        <v>5191.9137263790599</v>
      </c>
      <c r="R534" s="80">
        <v>127.11972264048801</v>
      </c>
      <c r="S534" s="80">
        <v>574.35475017235296</v>
      </c>
      <c r="T534" s="80">
        <v>36.570529422921901</v>
      </c>
      <c r="U534" s="80">
        <v>301203.31942206703</v>
      </c>
      <c r="V534" s="80">
        <v>15804.395718666799</v>
      </c>
      <c r="W534" s="80">
        <v>4.7377983689191001E-2</v>
      </c>
      <c r="X534" s="80">
        <v>8.0134020018639996E-3</v>
      </c>
      <c r="Y534" s="80">
        <v>14.624195296344899</v>
      </c>
      <c r="Z534" s="80">
        <v>0.57392992646369301</v>
      </c>
      <c r="AA534" s="80">
        <v>436.77188649753901</v>
      </c>
      <c r="AB534" s="80">
        <v>119.20181472861999</v>
      </c>
      <c r="AC534" s="80">
        <v>0.18964612179391799</v>
      </c>
      <c r="AD534" s="80">
        <v>1.7453295190162001E-2</v>
      </c>
      <c r="AE534" s="27" t="s">
        <v>1</v>
      </c>
      <c r="AF534" s="27" t="s">
        <v>1</v>
      </c>
      <c r="AG534" s="27" t="s">
        <v>1</v>
      </c>
      <c r="AH534" s="27" t="s">
        <v>1</v>
      </c>
      <c r="AI534" s="80">
        <v>3.1487269882685398</v>
      </c>
      <c r="AJ534" s="80">
        <v>0.24954394369005001</v>
      </c>
      <c r="AK534" s="80">
        <v>0.67405693516323495</v>
      </c>
      <c r="AL534" s="80">
        <v>6.0578411065570999E-2</v>
      </c>
      <c r="AM534" s="80">
        <v>12.3205667147742</v>
      </c>
      <c r="AN534" s="80">
        <v>3.1950444338527899</v>
      </c>
      <c r="AO534" s="80">
        <v>12.241801789683199</v>
      </c>
      <c r="AP534" s="80">
        <v>3.17605819152402</v>
      </c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D534" s="2"/>
    </row>
    <row r="535" spans="1:56" s="81" customFormat="1" ht="17.25" customHeight="1" x14ac:dyDescent="0.3">
      <c r="A535" s="79" t="s">
        <v>804</v>
      </c>
      <c r="B535" s="85" t="s">
        <v>289</v>
      </c>
      <c r="C535" s="82">
        <v>1.1517988076505901</v>
      </c>
      <c r="D535" s="82">
        <v>0.18973138654486901</v>
      </c>
      <c r="E535" s="82">
        <v>3.5062935928153398</v>
      </c>
      <c r="F535" s="82">
        <v>0.15131560877047501</v>
      </c>
      <c r="G535" s="82">
        <v>0.23125473362291299</v>
      </c>
      <c r="H535" s="82">
        <v>1.1980274672773823</v>
      </c>
      <c r="I535" s="82">
        <v>0.19746844246240819</v>
      </c>
      <c r="J535" s="82">
        <v>3.5062935928153398</v>
      </c>
      <c r="K535" s="82">
        <v>0.15131560877047501</v>
      </c>
      <c r="L535" s="82">
        <v>0.23125473362291299</v>
      </c>
      <c r="M535" s="27" t="s">
        <v>1</v>
      </c>
      <c r="N535" s="27" t="s">
        <v>1</v>
      </c>
      <c r="O535" s="27" t="s">
        <v>1</v>
      </c>
      <c r="P535" s="27" t="s">
        <v>1</v>
      </c>
      <c r="Q535" s="80">
        <v>5388.4168018495302</v>
      </c>
      <c r="R535" s="80">
        <v>136.19958147211</v>
      </c>
      <c r="S535" s="80">
        <v>504.70035729892402</v>
      </c>
      <c r="T535" s="80">
        <v>26.8983448467941</v>
      </c>
      <c r="U535" s="80">
        <v>296266.89157636301</v>
      </c>
      <c r="V535" s="80">
        <v>15613.2704299345</v>
      </c>
      <c r="W535" s="80">
        <v>1.6730800820435002E-2</v>
      </c>
      <c r="X535" s="80">
        <v>2.8815887540039999E-3</v>
      </c>
      <c r="Y535" s="80">
        <v>17.929341685797699</v>
      </c>
      <c r="Z535" s="80">
        <v>0.34160425077877499</v>
      </c>
      <c r="AA535" s="80">
        <v>10.739091224755899</v>
      </c>
      <c r="AB535" s="80">
        <v>3.1790941769513199</v>
      </c>
      <c r="AC535" s="80">
        <v>6.1490536004684002E-2</v>
      </c>
      <c r="AD535" s="80">
        <v>9.7644109015290002E-3</v>
      </c>
      <c r="AE535" s="27" t="s">
        <v>1</v>
      </c>
      <c r="AF535" s="27" t="s">
        <v>1</v>
      </c>
      <c r="AG535" s="27" t="s">
        <v>1</v>
      </c>
      <c r="AH535" s="27" t="s">
        <v>1</v>
      </c>
      <c r="AI535" s="80">
        <v>3.3403251960357498</v>
      </c>
      <c r="AJ535" s="80">
        <v>5.1453080281366997E-2</v>
      </c>
      <c r="AK535" s="80">
        <v>0.702450698200353</v>
      </c>
      <c r="AL535" s="80">
        <v>7.8886637399700008E-3</v>
      </c>
      <c r="AM535" s="80">
        <v>0.27600360522519901</v>
      </c>
      <c r="AN535" s="80">
        <v>9.5674955934580003E-2</v>
      </c>
      <c r="AO535" s="80">
        <v>0.27232136034457299</v>
      </c>
      <c r="AP535" s="80">
        <v>9.4996874090563996E-2</v>
      </c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D535" s="2"/>
    </row>
    <row r="536" spans="1:56" s="81" customFormat="1" ht="17.25" customHeight="1" x14ac:dyDescent="0.3">
      <c r="A536" s="79" t="s">
        <v>805</v>
      </c>
      <c r="B536" s="85" t="s">
        <v>289</v>
      </c>
      <c r="C536" s="82">
        <v>0.17054641465169099</v>
      </c>
      <c r="D536" s="82">
        <v>3.5934228698195E-2</v>
      </c>
      <c r="E536" s="82">
        <v>3.5281833665341402</v>
      </c>
      <c r="F536" s="82">
        <v>5.6512379708374999E-2</v>
      </c>
      <c r="G536" s="82">
        <v>0.21944064686639</v>
      </c>
      <c r="H536" s="82">
        <v>0.17739147483158876</v>
      </c>
      <c r="I536" s="82">
        <v>3.7390609867919845E-2</v>
      </c>
      <c r="J536" s="82">
        <v>3.5281833665341402</v>
      </c>
      <c r="K536" s="82">
        <v>5.6512379708374999E-2</v>
      </c>
      <c r="L536" s="82">
        <v>0.21944064686639</v>
      </c>
      <c r="M536" s="27" t="s">
        <v>1</v>
      </c>
      <c r="N536" s="27" t="s">
        <v>1</v>
      </c>
      <c r="O536" s="27" t="s">
        <v>1</v>
      </c>
      <c r="P536" s="27" t="s">
        <v>1</v>
      </c>
      <c r="Q536" s="80">
        <v>4910.3621280407697</v>
      </c>
      <c r="R536" s="80">
        <v>119.20975158099</v>
      </c>
      <c r="S536" s="80">
        <v>547.03231919863595</v>
      </c>
      <c r="T536" s="80">
        <v>31.138912343508402</v>
      </c>
      <c r="U536" s="80">
        <v>299823.84264009399</v>
      </c>
      <c r="V536" s="80">
        <v>15980.0189013544</v>
      </c>
      <c r="W536" s="80">
        <v>3.7627500352002997E-2</v>
      </c>
      <c r="X536" s="80">
        <v>4.3309553069910004E-3</v>
      </c>
      <c r="Y536" s="80">
        <v>11.9517399388015</v>
      </c>
      <c r="Z536" s="80">
        <v>0.231408630358822</v>
      </c>
      <c r="AA536" s="80">
        <v>43.3468563348369</v>
      </c>
      <c r="AB536" s="80">
        <v>11.674684010025</v>
      </c>
      <c r="AC536" s="80">
        <v>8.2867896741037006E-2</v>
      </c>
      <c r="AD536" s="80">
        <v>1.1362110705581E-2</v>
      </c>
      <c r="AE536" s="27" t="s">
        <v>1</v>
      </c>
      <c r="AF536" s="27" t="s">
        <v>1</v>
      </c>
      <c r="AG536" s="27" t="s">
        <v>1</v>
      </c>
      <c r="AH536" s="27" t="s">
        <v>1</v>
      </c>
      <c r="AI536" s="80">
        <v>2.2976750051039199</v>
      </c>
      <c r="AJ536" s="80">
        <v>5.7739403848043998E-2</v>
      </c>
      <c r="AK536" s="80">
        <v>0.47733514017894701</v>
      </c>
      <c r="AL536" s="80">
        <v>1.1019549485159E-2</v>
      </c>
      <c r="AM536" s="80">
        <v>1.26179763597817</v>
      </c>
      <c r="AN536" s="80">
        <v>0.350529438717606</v>
      </c>
      <c r="AO536" s="80">
        <v>1.2547634236615799</v>
      </c>
      <c r="AP536" s="80">
        <v>0.34484310903575299</v>
      </c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D536" s="2"/>
    </row>
    <row r="537" spans="1:56" s="81" customFormat="1" ht="17.25" customHeight="1" x14ac:dyDescent="0.3">
      <c r="A537" s="79" t="s">
        <v>806</v>
      </c>
      <c r="B537" s="85" t="s">
        <v>289</v>
      </c>
      <c r="C537" s="82">
        <v>9.7792035714589998E-2</v>
      </c>
      <c r="D537" s="82">
        <v>2.2642792821130998E-2</v>
      </c>
      <c r="E537" s="82">
        <v>3.5420525844773398</v>
      </c>
      <c r="F537" s="82">
        <v>0.102272060111456</v>
      </c>
      <c r="G537" s="82">
        <v>-0.14681094184967799</v>
      </c>
      <c r="H537" s="82">
        <v>0.10171702218204633</v>
      </c>
      <c r="I537" s="82">
        <v>2.355895474542247E-2</v>
      </c>
      <c r="J537" s="82">
        <v>3.5420525844773398</v>
      </c>
      <c r="K537" s="82">
        <v>0.102272060111456</v>
      </c>
      <c r="L537" s="82">
        <v>-0.14681094184967799</v>
      </c>
      <c r="M537" s="27" t="s">
        <v>1</v>
      </c>
      <c r="N537" s="27" t="s">
        <v>1</v>
      </c>
      <c r="O537" s="27" t="s">
        <v>1</v>
      </c>
      <c r="P537" s="27" t="s">
        <v>1</v>
      </c>
      <c r="Q537" s="80">
        <v>5209.2893569069201</v>
      </c>
      <c r="R537" s="80">
        <v>121.892959276396</v>
      </c>
      <c r="S537" s="80">
        <v>2092.6575986224998</v>
      </c>
      <c r="T537" s="80">
        <v>520.91081563002501</v>
      </c>
      <c r="U537" s="80">
        <v>299979.43040085299</v>
      </c>
      <c r="V537" s="80">
        <v>15870.567713271201</v>
      </c>
      <c r="W537" s="80">
        <v>7.1852632540896993E-2</v>
      </c>
      <c r="X537" s="80">
        <v>6.0300612732450002E-3</v>
      </c>
      <c r="Y537" s="80">
        <v>14.919950990119901</v>
      </c>
      <c r="Z537" s="80">
        <v>0.33283094311996297</v>
      </c>
      <c r="AA537" s="80">
        <v>89.1994451209316</v>
      </c>
      <c r="AB537" s="80">
        <v>39.979220172992498</v>
      </c>
      <c r="AC537" s="80">
        <v>0.26377946412431003</v>
      </c>
      <c r="AD537" s="80">
        <v>2.0585579196663002E-2</v>
      </c>
      <c r="AE537" s="27" t="s">
        <v>1</v>
      </c>
      <c r="AF537" s="27" t="s">
        <v>1</v>
      </c>
      <c r="AG537" s="27" t="s">
        <v>1</v>
      </c>
      <c r="AH537" s="27" t="s">
        <v>1</v>
      </c>
      <c r="AI537" s="80">
        <v>2.6177603537782299</v>
      </c>
      <c r="AJ537" s="80">
        <v>8.3949181144779006E-2</v>
      </c>
      <c r="AK537" s="80">
        <v>0.53522518326259405</v>
      </c>
      <c r="AL537" s="80">
        <v>1.9146478817251001E-2</v>
      </c>
      <c r="AM537" s="80">
        <v>2.4684588785358099</v>
      </c>
      <c r="AN537" s="80">
        <v>1.1116040365469799</v>
      </c>
      <c r="AO537" s="80">
        <v>2.4637705592754799</v>
      </c>
      <c r="AP537" s="80">
        <v>1.1112755755135</v>
      </c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D537" s="2"/>
    </row>
    <row r="538" spans="1:56" s="81" customFormat="1" ht="17.25" customHeight="1" x14ac:dyDescent="0.3">
      <c r="A538" s="79" t="s">
        <v>807</v>
      </c>
      <c r="B538" s="85" t="s">
        <v>102</v>
      </c>
      <c r="C538" s="82">
        <v>2.1694015136205</v>
      </c>
      <c r="D538" s="82">
        <v>0.25028437058285402</v>
      </c>
      <c r="E538" s="82">
        <v>3.5665354150548199</v>
      </c>
      <c r="F538" s="82">
        <v>0.31806670677291099</v>
      </c>
      <c r="G538" s="82">
        <v>0.50868453299792005</v>
      </c>
      <c r="H538" s="82">
        <v>2.2564727308338397</v>
      </c>
      <c r="I538" s="82">
        <v>0.26065774583794837</v>
      </c>
      <c r="J538" s="82">
        <v>3.5665354150548199</v>
      </c>
      <c r="K538" s="82">
        <v>0.31806670677291099</v>
      </c>
      <c r="L538" s="82">
        <v>0.50868453299792005</v>
      </c>
      <c r="M538" s="27" t="s">
        <v>1</v>
      </c>
      <c r="N538" s="27" t="s">
        <v>1</v>
      </c>
      <c r="O538" s="27" t="s">
        <v>1</v>
      </c>
      <c r="P538" s="27" t="s">
        <v>1</v>
      </c>
      <c r="Q538" s="80">
        <v>5042.8485385541198</v>
      </c>
      <c r="R538" s="80">
        <v>152.53621353842701</v>
      </c>
      <c r="S538" s="80">
        <v>544.16565811205101</v>
      </c>
      <c r="T538" s="80">
        <v>34.855867774564999</v>
      </c>
      <c r="U538" s="80">
        <v>304034.89307289</v>
      </c>
      <c r="V538" s="80">
        <v>16065.8751115576</v>
      </c>
      <c r="W538" s="80">
        <v>3.7266648043586002E-2</v>
      </c>
      <c r="X538" s="80">
        <v>1.5233081721438E-2</v>
      </c>
      <c r="Y538" s="80">
        <v>12.880694326255</v>
      </c>
      <c r="Z538" s="80">
        <v>0.34010131488647799</v>
      </c>
      <c r="AA538" s="80">
        <v>3.9493391631444998</v>
      </c>
      <c r="AB538" s="80">
        <v>0.48650478720860202</v>
      </c>
      <c r="AC538" s="80">
        <v>0.15535167295867799</v>
      </c>
      <c r="AD538" s="80">
        <v>2.6838210093549E-2</v>
      </c>
      <c r="AE538" s="27" t="s">
        <v>1</v>
      </c>
      <c r="AF538" s="27" t="s">
        <v>1</v>
      </c>
      <c r="AG538" s="27" t="s">
        <v>1</v>
      </c>
      <c r="AH538" s="27" t="s">
        <v>1</v>
      </c>
      <c r="AI538" s="80">
        <v>1.9500123102459599</v>
      </c>
      <c r="AJ538" s="80">
        <v>5.8505152102187E-2</v>
      </c>
      <c r="AK538" s="80">
        <v>0.37872715877583601</v>
      </c>
      <c r="AL538" s="80">
        <v>9.1234676760379996E-3</v>
      </c>
      <c r="AM538" s="80">
        <v>8.0627885272161998E-2</v>
      </c>
      <c r="AN538" s="80">
        <v>9.4005480569260003E-3</v>
      </c>
      <c r="AO538" s="80">
        <v>8.0204181688411993E-2</v>
      </c>
      <c r="AP538" s="80">
        <v>8.8151808316019997E-3</v>
      </c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D538" s="2"/>
    </row>
    <row r="539" spans="1:56" s="81" customFormat="1" ht="17.25" customHeight="1" x14ac:dyDescent="0.3">
      <c r="A539" s="79" t="s">
        <v>808</v>
      </c>
      <c r="B539" s="85" t="s">
        <v>289</v>
      </c>
      <c r="C539" s="82">
        <v>5.9688967403954997E-2</v>
      </c>
      <c r="D539" s="82">
        <v>8.0991405279240009E-3</v>
      </c>
      <c r="E539" s="82">
        <v>3.5130805857194698</v>
      </c>
      <c r="F539" s="82">
        <v>3.3187633792320002E-2</v>
      </c>
      <c r="G539" s="82">
        <v>0.219109254233261</v>
      </c>
      <c r="H539" s="82">
        <v>6.2084647048059306E-2</v>
      </c>
      <c r="I539" s="82">
        <v>8.4318814039339076E-3</v>
      </c>
      <c r="J539" s="82">
        <v>3.5130805857194698</v>
      </c>
      <c r="K539" s="82">
        <v>3.3187633792320002E-2</v>
      </c>
      <c r="L539" s="82">
        <v>0.219109254233261</v>
      </c>
      <c r="M539" s="27" t="s">
        <v>1</v>
      </c>
      <c r="N539" s="27" t="s">
        <v>1</v>
      </c>
      <c r="O539" s="27" t="s">
        <v>1</v>
      </c>
      <c r="P539" s="27" t="s">
        <v>1</v>
      </c>
      <c r="Q539" s="80">
        <v>5213.9904969897598</v>
      </c>
      <c r="R539" s="80">
        <v>126.739879829402</v>
      </c>
      <c r="S539" s="80">
        <v>1270.25131297133</v>
      </c>
      <c r="T539" s="80">
        <v>180.189332901048</v>
      </c>
      <c r="U539" s="80">
        <v>304126.16056929401</v>
      </c>
      <c r="V539" s="80">
        <v>16226.1281001634</v>
      </c>
      <c r="W539" s="80">
        <v>0.17175235240963799</v>
      </c>
      <c r="X539" s="80">
        <v>3.6437162810787002E-2</v>
      </c>
      <c r="Y539" s="80">
        <v>11.649621976561599</v>
      </c>
      <c r="Z539" s="80">
        <v>0.24234703344696701</v>
      </c>
      <c r="AA539" s="80">
        <v>116.79301704074599</v>
      </c>
      <c r="AB539" s="80">
        <v>16.8104058714571</v>
      </c>
      <c r="AC539" s="80">
        <v>0.120370230114381</v>
      </c>
      <c r="AD539" s="80">
        <v>1.3702842206776001E-2</v>
      </c>
      <c r="AE539" s="27" t="s">
        <v>1</v>
      </c>
      <c r="AF539" s="27" t="s">
        <v>1</v>
      </c>
      <c r="AG539" s="27" t="s">
        <v>1</v>
      </c>
      <c r="AH539" s="27" t="s">
        <v>1</v>
      </c>
      <c r="AI539" s="80">
        <v>2.22056006731205</v>
      </c>
      <c r="AJ539" s="80">
        <v>7.9074179184191004E-2</v>
      </c>
      <c r="AK539" s="80">
        <v>0.45846687101797101</v>
      </c>
      <c r="AL539" s="80">
        <v>1.4855808157895001E-2</v>
      </c>
      <c r="AM539" s="80">
        <v>3.51013561577905</v>
      </c>
      <c r="AN539" s="80">
        <v>0.51578605066865102</v>
      </c>
      <c r="AO539" s="80">
        <v>3.45472388279412</v>
      </c>
      <c r="AP539" s="80">
        <v>0.50951067472852796</v>
      </c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D539" s="2"/>
    </row>
    <row r="540" spans="1:56" s="81" customFormat="1" ht="17.25" customHeight="1" x14ac:dyDescent="0.3">
      <c r="A540" s="79" t="s">
        <v>809</v>
      </c>
      <c r="B540" s="85" t="s">
        <v>289</v>
      </c>
      <c r="C540" s="82">
        <v>2.8288210306105E-2</v>
      </c>
      <c r="D540" s="82">
        <v>7.6882132185649996E-3</v>
      </c>
      <c r="E540" s="82">
        <v>3.5421741825319701</v>
      </c>
      <c r="F540" s="82">
        <v>7.2906171719341994E-2</v>
      </c>
      <c r="G540" s="82">
        <v>0.13955662229146301</v>
      </c>
      <c r="H540" s="82">
        <v>2.9423587454445267E-2</v>
      </c>
      <c r="I540" s="82">
        <v>7.9986039837105435E-3</v>
      </c>
      <c r="J540" s="82">
        <v>3.5421741825319701</v>
      </c>
      <c r="K540" s="82">
        <v>7.2906171719341994E-2</v>
      </c>
      <c r="L540" s="82">
        <v>0.13955662229146301</v>
      </c>
      <c r="M540" s="27" t="s">
        <v>1</v>
      </c>
      <c r="N540" s="27" t="s">
        <v>1</v>
      </c>
      <c r="O540" s="27" t="s">
        <v>1</v>
      </c>
      <c r="P540" s="27" t="s">
        <v>1</v>
      </c>
      <c r="Q540" s="80">
        <v>5905.3082813629098</v>
      </c>
      <c r="R540" s="80">
        <v>144.47350734599601</v>
      </c>
      <c r="S540" s="80">
        <v>1684.86954588459</v>
      </c>
      <c r="T540" s="80">
        <v>155.422944317283</v>
      </c>
      <c r="U540" s="80">
        <v>306292.25484938599</v>
      </c>
      <c r="V540" s="80">
        <v>16108.817337586301</v>
      </c>
      <c r="W540" s="80">
        <v>1.07303160216041</v>
      </c>
      <c r="X540" s="80">
        <v>0.29915120379506399</v>
      </c>
      <c r="Y540" s="80">
        <v>16.267351266108601</v>
      </c>
      <c r="Z540" s="80">
        <v>0.46318875010042299</v>
      </c>
      <c r="AA540" s="80">
        <v>414.39660383990002</v>
      </c>
      <c r="AB540" s="80">
        <v>154.422816355408</v>
      </c>
      <c r="AC540" s="80">
        <v>0.26431417368723997</v>
      </c>
      <c r="AD540" s="80">
        <v>2.0671241302139001E-2</v>
      </c>
      <c r="AE540" s="27" t="s">
        <v>1</v>
      </c>
      <c r="AF540" s="27" t="s">
        <v>1</v>
      </c>
      <c r="AG540" s="27" t="s">
        <v>1</v>
      </c>
      <c r="AH540" s="27" t="s">
        <v>1</v>
      </c>
      <c r="AI540" s="80">
        <v>3.3608687211198598</v>
      </c>
      <c r="AJ540" s="80">
        <v>0.356341794632485</v>
      </c>
      <c r="AK540" s="80">
        <v>0.73481343073337602</v>
      </c>
      <c r="AL540" s="80">
        <v>9.4027353149761003E-2</v>
      </c>
      <c r="AM540" s="80">
        <v>11.721659296419199</v>
      </c>
      <c r="AN540" s="80">
        <v>4.2756042087656896</v>
      </c>
      <c r="AO540" s="80">
        <v>11.695376540596</v>
      </c>
      <c r="AP540" s="80">
        <v>4.2599976945213998</v>
      </c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D540" s="2"/>
    </row>
    <row r="541" spans="1:56" s="81" customFormat="1" ht="17.25" customHeight="1" x14ac:dyDescent="0.3">
      <c r="A541" s="79" t="s">
        <v>810</v>
      </c>
      <c r="B541" s="85" t="s">
        <v>822</v>
      </c>
      <c r="C541" s="82">
        <v>11.2081884160364</v>
      </c>
      <c r="D541" s="82">
        <v>2.36318931621468</v>
      </c>
      <c r="E541" s="82">
        <v>3.1673120989557302</v>
      </c>
      <c r="F541" s="82">
        <v>0.234625098532911</v>
      </c>
      <c r="G541" s="82">
        <v>-0.286722895309998</v>
      </c>
      <c r="H541" s="82">
        <v>11.658040876271873</v>
      </c>
      <c r="I541" s="82">
        <v>2.4589659303667264</v>
      </c>
      <c r="J541" s="82">
        <v>3.1673120989557302</v>
      </c>
      <c r="K541" s="82">
        <v>0.234625098532911</v>
      </c>
      <c r="L541" s="82">
        <v>-0.286722895309998</v>
      </c>
      <c r="M541" s="27" t="s">
        <v>1</v>
      </c>
      <c r="N541" s="27" t="s">
        <v>1</v>
      </c>
      <c r="O541" s="27" t="s">
        <v>1</v>
      </c>
      <c r="P541" s="27" t="s">
        <v>1</v>
      </c>
      <c r="Q541" s="80">
        <v>2077.4407389184598</v>
      </c>
      <c r="R541" s="80">
        <v>122.74685394713499</v>
      </c>
      <c r="S541" s="80">
        <v>1192.65547809998</v>
      </c>
      <c r="T541" s="80">
        <v>125.167158078508</v>
      </c>
      <c r="U541" s="80">
        <v>287342.14463323099</v>
      </c>
      <c r="V541" s="80">
        <v>14890.078642143801</v>
      </c>
      <c r="W541" s="80">
        <v>4.1314989875290004E-3</v>
      </c>
      <c r="X541" s="80">
        <v>1.7493003009959999E-3</v>
      </c>
      <c r="Y541" s="80">
        <v>81.386168476064</v>
      </c>
      <c r="Z541" s="80">
        <v>16.922255067359799</v>
      </c>
      <c r="AA541" s="80">
        <v>2.7758794607693198</v>
      </c>
      <c r="AB541" s="80">
        <v>0.21569487009351701</v>
      </c>
      <c r="AC541" s="80">
        <v>2.5398728713547002E-2</v>
      </c>
      <c r="AD541" s="80">
        <v>7.6875767648310004E-3</v>
      </c>
      <c r="AE541" s="27" t="s">
        <v>1</v>
      </c>
      <c r="AF541" s="27" t="s">
        <v>1</v>
      </c>
      <c r="AG541" s="27" t="s">
        <v>1</v>
      </c>
      <c r="AH541" s="27" t="s">
        <v>1</v>
      </c>
      <c r="AI541" s="80">
        <v>8.9690092689534797</v>
      </c>
      <c r="AJ541" s="80">
        <v>1.94314437955903</v>
      </c>
      <c r="AK541" s="80">
        <v>1.4800520255038501</v>
      </c>
      <c r="AL541" s="80">
        <v>0.32099681233778699</v>
      </c>
      <c r="AM541" s="80">
        <v>5.9417904713364E-2</v>
      </c>
      <c r="AN541" s="80">
        <v>5.646740485928E-3</v>
      </c>
      <c r="AO541" s="80">
        <v>5.3090465202489001E-2</v>
      </c>
      <c r="AP541" s="80">
        <v>3.2538395389550001E-3</v>
      </c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D541" s="2"/>
    </row>
    <row r="542" spans="1:56" s="81" customFormat="1" ht="17.25" customHeight="1" x14ac:dyDescent="0.3">
      <c r="A542" s="79" t="s">
        <v>811</v>
      </c>
      <c r="B542" s="85" t="s">
        <v>102</v>
      </c>
      <c r="C542" s="82">
        <v>1.4396963948852699</v>
      </c>
      <c r="D542" s="82">
        <v>0.139563922703485</v>
      </c>
      <c r="E542" s="82">
        <v>3.53602146475964</v>
      </c>
      <c r="F542" s="82">
        <v>0.244173515300213</v>
      </c>
      <c r="G542" s="82">
        <v>0.39857483443631297</v>
      </c>
      <c r="H542" s="82">
        <v>1.4974801277412091</v>
      </c>
      <c r="I542" s="82">
        <v>0.14542441674122894</v>
      </c>
      <c r="J542" s="82">
        <v>3.53602146475964</v>
      </c>
      <c r="K542" s="82">
        <v>0.244173515300213</v>
      </c>
      <c r="L542" s="82">
        <v>0.39857483443631297</v>
      </c>
      <c r="M542" s="27" t="s">
        <v>1</v>
      </c>
      <c r="N542" s="27" t="s">
        <v>1</v>
      </c>
      <c r="O542" s="27" t="s">
        <v>1</v>
      </c>
      <c r="P542" s="27" t="s">
        <v>1</v>
      </c>
      <c r="Q542" s="80">
        <v>11325.1442081279</v>
      </c>
      <c r="R542" s="80">
        <v>1316.96579085997</v>
      </c>
      <c r="S542" s="80">
        <v>2028.43999167994</v>
      </c>
      <c r="T542" s="80">
        <v>331.50955487638902</v>
      </c>
      <c r="U542" s="80">
        <v>295672.186868513</v>
      </c>
      <c r="V542" s="80">
        <v>16520.007725662501</v>
      </c>
      <c r="W542" s="80">
        <v>51.743044716625597</v>
      </c>
      <c r="X542" s="80">
        <v>10.978234912394001</v>
      </c>
      <c r="Y542" s="80">
        <v>23.2257509721519</v>
      </c>
      <c r="Z542" s="80">
        <v>2.60872217048128</v>
      </c>
      <c r="AA542" s="80">
        <v>6.0417068157271503</v>
      </c>
      <c r="AB542" s="80">
        <v>0.72269726928800704</v>
      </c>
      <c r="AC542" s="80">
        <v>8.0379974154129901</v>
      </c>
      <c r="AD542" s="80">
        <v>1.85329769287582</v>
      </c>
      <c r="AE542" s="27" t="s">
        <v>1</v>
      </c>
      <c r="AF542" s="27" t="s">
        <v>1</v>
      </c>
      <c r="AG542" s="27" t="s">
        <v>1</v>
      </c>
      <c r="AH542" s="27" t="s">
        <v>1</v>
      </c>
      <c r="AI542" s="80">
        <v>2.29982218105883</v>
      </c>
      <c r="AJ542" s="80">
        <v>0.12524884319444601</v>
      </c>
      <c r="AK542" s="80">
        <v>0.43700041296921899</v>
      </c>
      <c r="AL542" s="80">
        <v>1.4937862759193E-2</v>
      </c>
      <c r="AM542" s="80">
        <v>0.13864373522410001</v>
      </c>
      <c r="AN542" s="80">
        <v>1.2712034196163E-2</v>
      </c>
      <c r="AO542" s="80">
        <v>0.13758763476727501</v>
      </c>
      <c r="AP542" s="80">
        <v>9.0212158162500007E-3</v>
      </c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D542" s="2"/>
    </row>
    <row r="543" spans="1:56" s="81" customFormat="1" ht="17.25" customHeight="1" x14ac:dyDescent="0.3">
      <c r="A543" s="79" t="s">
        <v>812</v>
      </c>
      <c r="B543" s="85" t="s">
        <v>289</v>
      </c>
      <c r="C543" s="82">
        <v>0.179629917186027</v>
      </c>
      <c r="D543" s="82">
        <v>3.6388962151681997E-2</v>
      </c>
      <c r="E543" s="82">
        <v>3.5064309639974001</v>
      </c>
      <c r="F543" s="82">
        <v>7.5253710406347998E-2</v>
      </c>
      <c r="G543" s="82">
        <v>0.32621750101288099</v>
      </c>
      <c r="H543" s="82">
        <v>0.18683955331798316</v>
      </c>
      <c r="I543" s="82">
        <v>3.7864942980576737E-2</v>
      </c>
      <c r="J543" s="82">
        <v>3.5064309639974001</v>
      </c>
      <c r="K543" s="82">
        <v>7.5253710406347998E-2</v>
      </c>
      <c r="L543" s="82">
        <v>0.32621750101288099</v>
      </c>
      <c r="M543" s="27" t="s">
        <v>1</v>
      </c>
      <c r="N543" s="27" t="s">
        <v>1</v>
      </c>
      <c r="O543" s="27" t="s">
        <v>1</v>
      </c>
      <c r="P543" s="27" t="s">
        <v>1</v>
      </c>
      <c r="Q543" s="80">
        <v>5304.6270644190599</v>
      </c>
      <c r="R543" s="80">
        <v>129.192325423211</v>
      </c>
      <c r="S543" s="80">
        <v>3011.4592967756598</v>
      </c>
      <c r="T543" s="80">
        <v>364.99870879606198</v>
      </c>
      <c r="U543" s="80">
        <v>299626.44927472097</v>
      </c>
      <c r="V543" s="80">
        <v>15480.2984909677</v>
      </c>
      <c r="W543" s="80">
        <v>2.5761659366618998E-2</v>
      </c>
      <c r="X543" s="80">
        <v>3.684136550978E-3</v>
      </c>
      <c r="Y543" s="80">
        <v>11.563284489060701</v>
      </c>
      <c r="Z543" s="80">
        <v>0.25019416534533501</v>
      </c>
      <c r="AA543" s="80">
        <v>35.4847691250148</v>
      </c>
      <c r="AB543" s="80">
        <v>7.4646607754024901</v>
      </c>
      <c r="AC543" s="80">
        <v>0.34818368383610998</v>
      </c>
      <c r="AD543" s="80">
        <v>2.4303154278879999E-2</v>
      </c>
      <c r="AE543" s="27" t="s">
        <v>1</v>
      </c>
      <c r="AF543" s="27" t="s">
        <v>1</v>
      </c>
      <c r="AG543" s="27" t="s">
        <v>1</v>
      </c>
      <c r="AH543" s="27" t="s">
        <v>1</v>
      </c>
      <c r="AI543" s="80">
        <v>2.0355606720949</v>
      </c>
      <c r="AJ543" s="80">
        <v>3.9705888619086999E-2</v>
      </c>
      <c r="AK543" s="80">
        <v>0.41214106221119001</v>
      </c>
      <c r="AL543" s="80">
        <v>8.4026710038520008E-3</v>
      </c>
      <c r="AM543" s="80">
        <v>1.0461135121310601</v>
      </c>
      <c r="AN543" s="80">
        <v>0.226454984661242</v>
      </c>
      <c r="AO543" s="80">
        <v>1.0285263337774599</v>
      </c>
      <c r="AP543" s="80">
        <v>0.22542500050757899</v>
      </c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D543" s="2"/>
    </row>
    <row r="544" spans="1:56" s="81" customFormat="1" ht="17.25" customHeight="1" x14ac:dyDescent="0.3">
      <c r="A544" s="79" t="s">
        <v>813</v>
      </c>
      <c r="B544" s="85" t="s">
        <v>289</v>
      </c>
      <c r="C544" s="82">
        <v>0.26801512690106299</v>
      </c>
      <c r="D544" s="82">
        <v>4.9887286372948002E-2</v>
      </c>
      <c r="E544" s="82">
        <v>3.5572441387525302</v>
      </c>
      <c r="F544" s="82">
        <v>0.11832861562083299</v>
      </c>
      <c r="G544" s="82">
        <v>0.33093620446095401</v>
      </c>
      <c r="H544" s="82">
        <v>0.27877219662022129</v>
      </c>
      <c r="I544" s="82">
        <v>5.1914687322843323E-2</v>
      </c>
      <c r="J544" s="82">
        <v>3.5572441387525302</v>
      </c>
      <c r="K544" s="82">
        <v>0.11832861562083299</v>
      </c>
      <c r="L544" s="82">
        <v>0.33093620446095401</v>
      </c>
      <c r="M544" s="27" t="s">
        <v>1</v>
      </c>
      <c r="N544" s="27" t="s">
        <v>1</v>
      </c>
      <c r="O544" s="27" t="s">
        <v>1</v>
      </c>
      <c r="P544" s="27" t="s">
        <v>1</v>
      </c>
      <c r="Q544" s="80">
        <v>5056.6907993722498</v>
      </c>
      <c r="R544" s="80">
        <v>136.73768568348399</v>
      </c>
      <c r="S544" s="80">
        <v>5595.3426356598602</v>
      </c>
      <c r="T544" s="80">
        <v>940.07320022899501</v>
      </c>
      <c r="U544" s="80">
        <v>299250.81484010699</v>
      </c>
      <c r="V544" s="80">
        <v>15486.0280809944</v>
      </c>
      <c r="W544" s="80">
        <v>2.6604105146443999E-2</v>
      </c>
      <c r="X544" s="80">
        <v>5.3644243372349999E-3</v>
      </c>
      <c r="Y544" s="80">
        <v>10.0479519627711</v>
      </c>
      <c r="Z544" s="80">
        <v>0.31625321510528098</v>
      </c>
      <c r="AA544" s="80">
        <v>21.538416154436302</v>
      </c>
      <c r="AB544" s="80">
        <v>5.6073292063108804</v>
      </c>
      <c r="AC544" s="80">
        <v>5.2044027296624003E-2</v>
      </c>
      <c r="AD544" s="80">
        <v>1.3255996152162001E-2</v>
      </c>
      <c r="AE544" s="27" t="s">
        <v>1</v>
      </c>
      <c r="AF544" s="27" t="s">
        <v>1</v>
      </c>
      <c r="AG544" s="27" t="s">
        <v>1</v>
      </c>
      <c r="AH544" s="27" t="s">
        <v>1</v>
      </c>
      <c r="AI544" s="80">
        <v>1.73887129215057</v>
      </c>
      <c r="AJ544" s="80">
        <v>5.1096822960037001E-2</v>
      </c>
      <c r="AK544" s="80">
        <v>0.35973750756006301</v>
      </c>
      <c r="AL544" s="80">
        <v>1.0019883386702001E-2</v>
      </c>
      <c r="AM544" s="80">
        <v>0.60345617936614804</v>
      </c>
      <c r="AN544" s="80">
        <v>0.178898044005182</v>
      </c>
      <c r="AO544" s="80">
        <v>0.60558359520623894</v>
      </c>
      <c r="AP544" s="80">
        <v>0.17391473553277001</v>
      </c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D544" s="2"/>
    </row>
    <row r="545" spans="1:56" s="81" customFormat="1" ht="17.25" customHeight="1" x14ac:dyDescent="0.3">
      <c r="A545" s="79" t="s">
        <v>814</v>
      </c>
      <c r="B545" s="85" t="s">
        <v>289</v>
      </c>
      <c r="C545" s="82">
        <v>3.1756073441469003E-2</v>
      </c>
      <c r="D545" s="82">
        <v>9.4225826792540008E-3</v>
      </c>
      <c r="E545" s="82">
        <v>3.5353950438047099</v>
      </c>
      <c r="F545" s="82">
        <v>4.5237474772848001E-2</v>
      </c>
      <c r="G545" s="82">
        <v>6.6844354712655998E-2</v>
      </c>
      <c r="H545" s="82">
        <v>3.3030636933337486E-2</v>
      </c>
      <c r="I545" s="82">
        <v>9.8026355312451595E-3</v>
      </c>
      <c r="J545" s="82">
        <v>3.5353950438047099</v>
      </c>
      <c r="K545" s="82">
        <v>4.5237474772848001E-2</v>
      </c>
      <c r="L545" s="82">
        <v>6.6844354712655998E-2</v>
      </c>
      <c r="M545" s="27" t="s">
        <v>1</v>
      </c>
      <c r="N545" s="27" t="s">
        <v>1</v>
      </c>
      <c r="O545" s="27" t="s">
        <v>1</v>
      </c>
      <c r="P545" s="27" t="s">
        <v>1</v>
      </c>
      <c r="Q545" s="80">
        <v>5168.7781727888796</v>
      </c>
      <c r="R545" s="80">
        <v>127.155741090571</v>
      </c>
      <c r="S545" s="80">
        <v>742.88518912766904</v>
      </c>
      <c r="T545" s="80">
        <v>42.675452550748702</v>
      </c>
      <c r="U545" s="80">
        <v>297574.72725459299</v>
      </c>
      <c r="V545" s="80">
        <v>15343.1091956494</v>
      </c>
      <c r="W545" s="80">
        <v>2.9791126291017E-2</v>
      </c>
      <c r="X545" s="80">
        <v>4.0872731418409997E-3</v>
      </c>
      <c r="Y545" s="80">
        <v>10.8000900645412</v>
      </c>
      <c r="Z545" s="80">
        <v>0.39900996838214797</v>
      </c>
      <c r="AA545" s="80">
        <v>236.35879119804</v>
      </c>
      <c r="AB545" s="80">
        <v>64.826128561549197</v>
      </c>
      <c r="AC545" s="80">
        <v>0.25934340241936699</v>
      </c>
      <c r="AD545" s="80">
        <v>2.1529158476008999E-2</v>
      </c>
      <c r="AE545" s="27" t="s">
        <v>1</v>
      </c>
      <c r="AF545" s="27" t="s">
        <v>1</v>
      </c>
      <c r="AG545" s="27" t="s">
        <v>1</v>
      </c>
      <c r="AH545" s="27" t="s">
        <v>1</v>
      </c>
      <c r="AI545" s="80">
        <v>2.3804708684094602</v>
      </c>
      <c r="AJ545" s="80">
        <v>0.21391934023398601</v>
      </c>
      <c r="AK545" s="80">
        <v>0.50333872939414204</v>
      </c>
      <c r="AL545" s="80">
        <v>4.7778672103624999E-2</v>
      </c>
      <c r="AM545" s="80">
        <v>6.9347692325416901</v>
      </c>
      <c r="AN545" s="80">
        <v>1.91275234771351</v>
      </c>
      <c r="AO545" s="80">
        <v>6.9997087065101598</v>
      </c>
      <c r="AP545" s="80">
        <v>1.9239836917681601</v>
      </c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D545" s="2"/>
    </row>
    <row r="546" spans="1:56" s="81" customFormat="1" ht="17.25" customHeight="1" x14ac:dyDescent="0.3">
      <c r="A546" s="79" t="s">
        <v>815</v>
      </c>
      <c r="B546" s="85" t="s">
        <v>101</v>
      </c>
      <c r="C546" s="82">
        <v>10.0154002197567</v>
      </c>
      <c r="D546" s="82">
        <v>0.67272833608406402</v>
      </c>
      <c r="E546" s="82">
        <v>3.08556596380628</v>
      </c>
      <c r="F546" s="82">
        <v>0.22697045713057401</v>
      </c>
      <c r="G546" s="82">
        <v>0.49645426714749902</v>
      </c>
      <c r="H546" s="82">
        <v>10.417378868032648</v>
      </c>
      <c r="I546" s="82">
        <v>0.70232630906774374</v>
      </c>
      <c r="J546" s="82">
        <v>3.08556596380628</v>
      </c>
      <c r="K546" s="82">
        <v>0.22697045713057401</v>
      </c>
      <c r="L546" s="82">
        <v>0.49645426714749902</v>
      </c>
      <c r="M546" s="27" t="s">
        <v>1</v>
      </c>
      <c r="N546" s="27" t="s">
        <v>1</v>
      </c>
      <c r="O546" s="27" t="s">
        <v>1</v>
      </c>
      <c r="P546" s="27" t="s">
        <v>1</v>
      </c>
      <c r="Q546" s="80">
        <v>2371.4556283229499</v>
      </c>
      <c r="R546" s="80">
        <v>66.600527829404697</v>
      </c>
      <c r="S546" s="80">
        <v>170.87887543839699</v>
      </c>
      <c r="T546" s="80">
        <v>10.7007688874093</v>
      </c>
      <c r="U546" s="80">
        <v>290726.96830615902</v>
      </c>
      <c r="V546" s="80">
        <v>15073.646597815699</v>
      </c>
      <c r="W546" s="80">
        <v>7.1069859215670004E-3</v>
      </c>
      <c r="X546" s="80">
        <v>1.91601813282E-3</v>
      </c>
      <c r="Y546" s="80">
        <v>33.368515774556201</v>
      </c>
      <c r="Z546" s="80">
        <v>0.74045353929048596</v>
      </c>
      <c r="AA546" s="80">
        <v>2.61622268492756</v>
      </c>
      <c r="AB546" s="80">
        <v>0.18472737638880901</v>
      </c>
      <c r="AC546" s="80">
        <v>3.4881485975990001E-2</v>
      </c>
      <c r="AD546" s="80">
        <v>7.5078147831169999E-3</v>
      </c>
      <c r="AE546" s="27" t="s">
        <v>1</v>
      </c>
      <c r="AF546" s="27" t="s">
        <v>1</v>
      </c>
      <c r="AG546" s="27" t="s">
        <v>1</v>
      </c>
      <c r="AH546" s="27" t="s">
        <v>1</v>
      </c>
      <c r="AI546" s="80">
        <v>5.2068584636064097</v>
      </c>
      <c r="AJ546" s="80">
        <v>0.14914032102855601</v>
      </c>
      <c r="AK546" s="80">
        <v>0.93346121566013296</v>
      </c>
      <c r="AL546" s="80">
        <v>3.3382359850193999E-2</v>
      </c>
      <c r="AM546" s="80">
        <v>4.2085910981776997E-2</v>
      </c>
      <c r="AN546" s="80">
        <v>2.8094013490920001E-3</v>
      </c>
      <c r="AO546" s="80">
        <v>3.6565841592731997E-2</v>
      </c>
      <c r="AP546" s="80">
        <v>1.5116761792090001E-3</v>
      </c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D546" s="2"/>
    </row>
    <row r="547" spans="1:56" s="81" customFormat="1" ht="17.25" customHeight="1" x14ac:dyDescent="0.3">
      <c r="A547" s="79" t="s">
        <v>816</v>
      </c>
      <c r="B547" s="85" t="s">
        <v>101</v>
      </c>
      <c r="C547" s="82">
        <v>1.0477786630910499</v>
      </c>
      <c r="D547" s="82">
        <v>0.11659101809281799</v>
      </c>
      <c r="E547" s="82">
        <v>3.5640813093786998</v>
      </c>
      <c r="F547" s="82">
        <v>0.40185248092453302</v>
      </c>
      <c r="G547" s="82">
        <v>0.41211262587908498</v>
      </c>
      <c r="H547" s="82">
        <v>1.0898323645348402</v>
      </c>
      <c r="I547" s="82">
        <v>0.12143473643433136</v>
      </c>
      <c r="J547" s="82">
        <v>3.5640813093786998</v>
      </c>
      <c r="K547" s="82">
        <v>0.40185248092453302</v>
      </c>
      <c r="L547" s="82">
        <v>0.41211262587908498</v>
      </c>
      <c r="M547" s="27" t="s">
        <v>1</v>
      </c>
      <c r="N547" s="27" t="s">
        <v>1</v>
      </c>
      <c r="O547" s="27" t="s">
        <v>1</v>
      </c>
      <c r="P547" s="27" t="s">
        <v>1</v>
      </c>
      <c r="Q547" s="80">
        <v>1783.3879931771601</v>
      </c>
      <c r="R547" s="80">
        <v>60.479846019366803</v>
      </c>
      <c r="S547" s="80">
        <v>811.47411194331096</v>
      </c>
      <c r="T547" s="80">
        <v>55.771849273675102</v>
      </c>
      <c r="U547" s="80">
        <v>290869.20370571403</v>
      </c>
      <c r="V547" s="80">
        <v>15279.923527979799</v>
      </c>
      <c r="W547" s="80">
        <v>2.482400800951E-3</v>
      </c>
      <c r="X547" s="80">
        <v>1.533062475834E-3</v>
      </c>
      <c r="Y547" s="80">
        <v>3.0149546804252201</v>
      </c>
      <c r="Z547" s="80">
        <v>0.145168325122743</v>
      </c>
      <c r="AA547" s="80">
        <v>2.4288604055409202</v>
      </c>
      <c r="AB547" s="80">
        <v>0.192195951098875</v>
      </c>
      <c r="AC547" s="80">
        <v>2.0734757360419999E-3</v>
      </c>
      <c r="AD547" s="80">
        <v>2.4749478359919999E-3</v>
      </c>
      <c r="AE547" s="27" t="s">
        <v>1</v>
      </c>
      <c r="AF547" s="27" t="s">
        <v>1</v>
      </c>
      <c r="AG547" s="27" t="s">
        <v>1</v>
      </c>
      <c r="AH547" s="27" t="s">
        <v>1</v>
      </c>
      <c r="AI547" s="80">
        <v>0.38861784754210499</v>
      </c>
      <c r="AJ547" s="80">
        <v>2.0497358496899001E-2</v>
      </c>
      <c r="AK547" s="80">
        <v>7.4468025486549003E-2</v>
      </c>
      <c r="AL547" s="80">
        <v>3.3594926556650001E-3</v>
      </c>
      <c r="AM547" s="80">
        <v>3.1989926008838002E-2</v>
      </c>
      <c r="AN547" s="80">
        <v>3.3632078009169998E-3</v>
      </c>
      <c r="AO547" s="80">
        <v>3.2121350957961002E-2</v>
      </c>
      <c r="AP547" s="80">
        <v>1.720362404874E-3</v>
      </c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D547" s="2"/>
    </row>
    <row r="548" spans="1:56" s="81" customFormat="1" ht="17.25" customHeight="1" x14ac:dyDescent="0.3">
      <c r="A548" s="79" t="s">
        <v>817</v>
      </c>
      <c r="B548" s="85" t="s">
        <v>101</v>
      </c>
      <c r="C548" s="82">
        <v>2.2772058568229001</v>
      </c>
      <c r="D548" s="82">
        <v>0.18697331720975599</v>
      </c>
      <c r="E548" s="82">
        <v>3.3497210932305599</v>
      </c>
      <c r="F548" s="82">
        <v>0.29109972907203902</v>
      </c>
      <c r="G548" s="82">
        <v>0.69902416145683899</v>
      </c>
      <c r="H548" s="82">
        <v>2.368603915021914</v>
      </c>
      <c r="I548" s="82">
        <v>0.19496110109042131</v>
      </c>
      <c r="J548" s="82">
        <v>3.3497210932305599</v>
      </c>
      <c r="K548" s="82">
        <v>0.29109972907203902</v>
      </c>
      <c r="L548" s="82">
        <v>0.69902416145683899</v>
      </c>
      <c r="M548" s="27" t="s">
        <v>1</v>
      </c>
      <c r="N548" s="27" t="s">
        <v>1</v>
      </c>
      <c r="O548" s="27" t="s">
        <v>1</v>
      </c>
      <c r="P548" s="27" t="s">
        <v>1</v>
      </c>
      <c r="Q548" s="80">
        <v>1811.5673660437701</v>
      </c>
      <c r="R548" s="80">
        <v>49.744297477675602</v>
      </c>
      <c r="S548" s="80">
        <v>162.09314960954899</v>
      </c>
      <c r="T548" s="80">
        <v>8.1115852969216604</v>
      </c>
      <c r="U548" s="80">
        <v>296551.65652144299</v>
      </c>
      <c r="V548" s="80">
        <v>15465.379870471799</v>
      </c>
      <c r="W548" s="80">
        <v>2.8342086204879999E-3</v>
      </c>
      <c r="X548" s="80">
        <v>1.2350090360389999E-3</v>
      </c>
      <c r="Y548" s="80">
        <v>7.0623508380389302</v>
      </c>
      <c r="Z548" s="80">
        <v>0.16975979259189</v>
      </c>
      <c r="AA548" s="80">
        <v>2.18443282528585</v>
      </c>
      <c r="AB548" s="80">
        <v>0.15966676291686499</v>
      </c>
      <c r="AC548" s="80">
        <v>1.5323265723529999E-3</v>
      </c>
      <c r="AD548" s="80">
        <v>1.6041498808740001E-3</v>
      </c>
      <c r="AE548" s="27" t="s">
        <v>1</v>
      </c>
      <c r="AF548" s="27" t="s">
        <v>1</v>
      </c>
      <c r="AG548" s="27" t="s">
        <v>1</v>
      </c>
      <c r="AH548" s="27" t="s">
        <v>1</v>
      </c>
      <c r="AI548" s="80">
        <v>0.94989750094998504</v>
      </c>
      <c r="AJ548" s="80">
        <v>2.2601881725063E-2</v>
      </c>
      <c r="AK548" s="80">
        <v>0.15635429724846001</v>
      </c>
      <c r="AL548" s="80">
        <v>3.7777955247669998E-3</v>
      </c>
      <c r="AM548" s="80">
        <v>3.0972054978013999E-2</v>
      </c>
      <c r="AN548" s="80">
        <v>2.4596246176620002E-3</v>
      </c>
      <c r="AO548" s="80">
        <v>2.92273768235E-2</v>
      </c>
      <c r="AP548" s="80">
        <v>1.0516538199759999E-3</v>
      </c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D548" s="2"/>
    </row>
    <row r="549" spans="1:56" s="81" customFormat="1" ht="17.25" customHeight="1" x14ac:dyDescent="0.3">
      <c r="A549" s="79" t="s">
        <v>818</v>
      </c>
      <c r="B549" s="85" t="s">
        <v>101</v>
      </c>
      <c r="C549" s="82">
        <v>4.9405726416227003</v>
      </c>
      <c r="D549" s="82">
        <v>0.48537099950539803</v>
      </c>
      <c r="E549" s="82">
        <v>3.0548469577722099</v>
      </c>
      <c r="F549" s="82">
        <v>0.258444783405333</v>
      </c>
      <c r="G549" s="82">
        <v>0.26875280642488902</v>
      </c>
      <c r="H549" s="82">
        <v>5.13886773404157</v>
      </c>
      <c r="I549" s="82">
        <v>0.50572874843237325</v>
      </c>
      <c r="J549" s="82">
        <v>3.0548469577722099</v>
      </c>
      <c r="K549" s="82">
        <v>0.258444783405333</v>
      </c>
      <c r="L549" s="82">
        <v>0.26875280642488902</v>
      </c>
      <c r="M549" s="27" t="s">
        <v>1</v>
      </c>
      <c r="N549" s="27" t="s">
        <v>1</v>
      </c>
      <c r="O549" s="27" t="s">
        <v>1</v>
      </c>
      <c r="P549" s="27" t="s">
        <v>1</v>
      </c>
      <c r="Q549" s="80">
        <v>4102.3781856598298</v>
      </c>
      <c r="R549" s="80">
        <v>103.27123355512801</v>
      </c>
      <c r="S549" s="80">
        <v>617.97563702364096</v>
      </c>
      <c r="T549" s="80">
        <v>43.258680716705001</v>
      </c>
      <c r="U549" s="80">
        <v>288064.031202415</v>
      </c>
      <c r="V549" s="80">
        <v>14852.9319331221</v>
      </c>
      <c r="W549" s="80">
        <v>9.1816725930840004E-3</v>
      </c>
      <c r="X549" s="80">
        <v>2.2104969815800002E-3</v>
      </c>
      <c r="Y549" s="80">
        <v>12.8571895641804</v>
      </c>
      <c r="Z549" s="80">
        <v>0.75719238566494695</v>
      </c>
      <c r="AA549" s="80">
        <v>1.3470075033456601</v>
      </c>
      <c r="AB549" s="80">
        <v>0.13183602972776501</v>
      </c>
      <c r="AC549" s="80">
        <v>7.7400291823919998E-3</v>
      </c>
      <c r="AD549" s="80">
        <v>3.5858668338879999E-3</v>
      </c>
      <c r="AE549" s="27" t="s">
        <v>1</v>
      </c>
      <c r="AF549" s="27" t="s">
        <v>1</v>
      </c>
      <c r="AG549" s="27" t="s">
        <v>1</v>
      </c>
      <c r="AH549" s="27" t="s">
        <v>1</v>
      </c>
      <c r="AI549" s="80">
        <v>2.0714872244018401</v>
      </c>
      <c r="AJ549" s="80">
        <v>0.108422943270524</v>
      </c>
      <c r="AK549" s="80">
        <v>0.35931671580177499</v>
      </c>
      <c r="AL549" s="80">
        <v>2.1834333530157998E-2</v>
      </c>
      <c r="AM549" s="80">
        <v>3.2833388860821003E-2</v>
      </c>
      <c r="AN549" s="80">
        <v>2.6779205740880001E-3</v>
      </c>
      <c r="AO549" s="80">
        <v>2.8245719009305999E-2</v>
      </c>
      <c r="AP549" s="80">
        <v>1.5439409003450001E-3</v>
      </c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D549" s="2"/>
    </row>
    <row r="550" spans="1:56" s="81" customFormat="1" ht="17.25" customHeight="1" x14ac:dyDescent="0.3">
      <c r="A550" s="79" t="s">
        <v>819</v>
      </c>
      <c r="B550" s="85" t="s">
        <v>101</v>
      </c>
      <c r="C550" s="82">
        <v>1.3534887484031199</v>
      </c>
      <c r="D550" s="82">
        <v>0.10788407776836099</v>
      </c>
      <c r="E550" s="82">
        <v>3.2262814010647101</v>
      </c>
      <c r="F550" s="82">
        <v>0.26695011981641498</v>
      </c>
      <c r="G550" s="82">
        <v>0.61651439522373197</v>
      </c>
      <c r="H550" s="82">
        <v>1.4078124464682791</v>
      </c>
      <c r="I550" s="82">
        <v>0.11251006474169027</v>
      </c>
      <c r="J550" s="82">
        <v>3.2262814010647101</v>
      </c>
      <c r="K550" s="82">
        <v>0.26695011981641498</v>
      </c>
      <c r="L550" s="82">
        <v>0.61651439522373197</v>
      </c>
      <c r="M550" s="27" t="s">
        <v>1</v>
      </c>
      <c r="N550" s="27" t="s">
        <v>1</v>
      </c>
      <c r="O550" s="27" t="s">
        <v>1</v>
      </c>
      <c r="P550" s="27" t="s">
        <v>1</v>
      </c>
      <c r="Q550" s="80">
        <v>3517.6800944031202</v>
      </c>
      <c r="R550" s="80">
        <v>90.197947016494794</v>
      </c>
      <c r="S550" s="80">
        <v>1289.0215469873499</v>
      </c>
      <c r="T550" s="80">
        <v>111.396663638296</v>
      </c>
      <c r="U550" s="80">
        <v>288676.97201708698</v>
      </c>
      <c r="V550" s="80">
        <v>14869.909551978601</v>
      </c>
      <c r="W550" s="80">
        <v>6.3621489573380003E-3</v>
      </c>
      <c r="X550" s="80">
        <v>1.875171932123E-3</v>
      </c>
      <c r="Y550" s="80">
        <v>4.9163271812191898</v>
      </c>
      <c r="Z550" s="80">
        <v>0.137226883332045</v>
      </c>
      <c r="AA550" s="80">
        <v>2.29710729028539</v>
      </c>
      <c r="AB550" s="80">
        <v>0.14928752022105601</v>
      </c>
      <c r="AC550" s="80">
        <v>5.4616501310839997E-3</v>
      </c>
      <c r="AD550" s="80">
        <v>3.0721019217989998E-3</v>
      </c>
      <c r="AE550" s="27" t="s">
        <v>1</v>
      </c>
      <c r="AF550" s="27" t="s">
        <v>1</v>
      </c>
      <c r="AG550" s="27" t="s">
        <v>1</v>
      </c>
      <c r="AH550" s="27" t="s">
        <v>1</v>
      </c>
      <c r="AI550" s="80">
        <v>0.59891573307115997</v>
      </c>
      <c r="AJ550" s="80">
        <v>2.2060767345722002E-2</v>
      </c>
      <c r="AK550" s="80">
        <v>0.106144025196228</v>
      </c>
      <c r="AL550" s="80">
        <v>4.0295857867889999E-3</v>
      </c>
      <c r="AM550" s="80">
        <v>3.535307422272E-2</v>
      </c>
      <c r="AN550" s="80">
        <v>2.8001338523490002E-3</v>
      </c>
      <c r="AO550" s="80">
        <v>3.2142595604945E-2</v>
      </c>
      <c r="AP550" s="80">
        <v>1.119267599399E-3</v>
      </c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D550" s="2"/>
    </row>
    <row r="551" spans="1:56" s="81" customFormat="1" ht="17.25" customHeight="1" x14ac:dyDescent="0.3">
      <c r="A551" s="79" t="s">
        <v>820</v>
      </c>
      <c r="B551" s="85" t="s">
        <v>101</v>
      </c>
      <c r="C551" s="82">
        <v>2.5276476491588</v>
      </c>
      <c r="D551" s="82">
        <v>0.16447543959071501</v>
      </c>
      <c r="E551" s="82">
        <v>3.3772312758071501</v>
      </c>
      <c r="F551" s="82">
        <v>0.14195331551698201</v>
      </c>
      <c r="G551" s="82">
        <v>0.37321132967717402</v>
      </c>
      <c r="H551" s="82">
        <v>2.6290974527644932</v>
      </c>
      <c r="I551" s="82">
        <v>0.17175339520472985</v>
      </c>
      <c r="J551" s="82">
        <v>3.3772312758071501</v>
      </c>
      <c r="K551" s="82">
        <v>0.14195331551698201</v>
      </c>
      <c r="L551" s="82">
        <v>0.37321132967717402</v>
      </c>
      <c r="M551" s="27" t="s">
        <v>1</v>
      </c>
      <c r="N551" s="27" t="s">
        <v>1</v>
      </c>
      <c r="O551" s="27" t="s">
        <v>1</v>
      </c>
      <c r="P551" s="27" t="s">
        <v>1</v>
      </c>
      <c r="Q551" s="80">
        <v>5465.93492349603</v>
      </c>
      <c r="R551" s="80">
        <v>175.97946546362601</v>
      </c>
      <c r="S551" s="80">
        <v>1536.4748549610099</v>
      </c>
      <c r="T551" s="80">
        <v>92.894366031801397</v>
      </c>
      <c r="U551" s="80">
        <v>290124.94346613501</v>
      </c>
      <c r="V551" s="80">
        <v>15061.4823717504</v>
      </c>
      <c r="W551" s="80">
        <v>1.5571442450126E-2</v>
      </c>
      <c r="X551" s="80">
        <v>2.7869129768669999E-3</v>
      </c>
      <c r="Y551" s="80">
        <v>74.3749787843403</v>
      </c>
      <c r="Z551" s="80">
        <v>1.1653794002926701</v>
      </c>
      <c r="AA551" s="80">
        <v>8.0893741156289902</v>
      </c>
      <c r="AB551" s="80">
        <v>0.42956052446961601</v>
      </c>
      <c r="AC551" s="80">
        <v>0.172409822209807</v>
      </c>
      <c r="AD551" s="80">
        <v>2.1756151687308E-2</v>
      </c>
      <c r="AE551" s="27" t="s">
        <v>1</v>
      </c>
      <c r="AF551" s="27" t="s">
        <v>1</v>
      </c>
      <c r="AG551" s="27" t="s">
        <v>1</v>
      </c>
      <c r="AH551" s="27" t="s">
        <v>1</v>
      </c>
      <c r="AI551" s="80">
        <v>4.3158807545202</v>
      </c>
      <c r="AJ551" s="80">
        <v>0.106704087564842</v>
      </c>
      <c r="AK551" s="80">
        <v>0.69053987228050595</v>
      </c>
      <c r="AL551" s="80">
        <v>1.9108949896569E-2</v>
      </c>
      <c r="AM551" s="80">
        <v>0.123017510917227</v>
      </c>
      <c r="AN551" s="80">
        <v>5.3459197764260001E-3</v>
      </c>
      <c r="AO551" s="80">
        <v>0.117132214081205</v>
      </c>
      <c r="AP551" s="80">
        <v>3.7298927374560002E-3</v>
      </c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D551" s="2"/>
    </row>
    <row r="552" spans="1:56" s="81" customFormat="1" ht="17.25" customHeight="1" x14ac:dyDescent="0.3">
      <c r="A552" s="79" t="s">
        <v>821</v>
      </c>
      <c r="B552" s="85" t="s">
        <v>101</v>
      </c>
      <c r="C552" s="82">
        <v>25.0859275318432</v>
      </c>
      <c r="D552" s="82">
        <v>1.2927849802423399</v>
      </c>
      <c r="E552" s="82">
        <v>2.6342687473432398</v>
      </c>
      <c r="F552" s="82">
        <v>0.14964908266087501</v>
      </c>
      <c r="G552" s="82">
        <v>0.45084294707070899</v>
      </c>
      <c r="H552" s="82">
        <v>26.092777684481803</v>
      </c>
      <c r="I552" s="82">
        <v>1.3531406638944559</v>
      </c>
      <c r="J552" s="82">
        <v>2.6342687473432398</v>
      </c>
      <c r="K552" s="82">
        <v>0.14964908266087501</v>
      </c>
      <c r="L552" s="82">
        <v>0.45084294707070899</v>
      </c>
      <c r="M552" s="27" t="s">
        <v>1</v>
      </c>
      <c r="N552" s="27" t="s">
        <v>1</v>
      </c>
      <c r="O552" s="27" t="s">
        <v>1</v>
      </c>
      <c r="P552" s="27" t="s">
        <v>1</v>
      </c>
      <c r="Q552" s="80">
        <v>4319.2687455475898</v>
      </c>
      <c r="R552" s="80">
        <v>112.78745410956699</v>
      </c>
      <c r="S552" s="80">
        <v>382.05127468451502</v>
      </c>
      <c r="T552" s="80">
        <v>33.470601845643102</v>
      </c>
      <c r="U552" s="80">
        <v>283496.86243811302</v>
      </c>
      <c r="V552" s="80">
        <v>14668.1478006169</v>
      </c>
      <c r="W552" s="80">
        <v>1.0808081545075E-2</v>
      </c>
      <c r="X552" s="80">
        <v>3.0761958066110001E-3</v>
      </c>
      <c r="Y552" s="80">
        <v>389.18985261985699</v>
      </c>
      <c r="Z552" s="80">
        <v>9.1557524784877593</v>
      </c>
      <c r="AA552" s="80">
        <v>5.7049924867312303</v>
      </c>
      <c r="AB552" s="80">
        <v>0.35990796187915503</v>
      </c>
      <c r="AC552" s="80">
        <v>5.475833915087E-2</v>
      </c>
      <c r="AD552" s="80">
        <v>1.2281645465396999E-2</v>
      </c>
      <c r="AE552" s="27" t="s">
        <v>1</v>
      </c>
      <c r="AF552" s="27" t="s">
        <v>1</v>
      </c>
      <c r="AG552" s="27" t="s">
        <v>1</v>
      </c>
      <c r="AH552" s="27" t="s">
        <v>1</v>
      </c>
      <c r="AI552" s="80">
        <v>38.614504606035801</v>
      </c>
      <c r="AJ552" s="80">
        <v>0.49186253020729498</v>
      </c>
      <c r="AK552" s="80">
        <v>6.7141453113187399</v>
      </c>
      <c r="AL552" s="80">
        <v>8.2780051377036007E-2</v>
      </c>
      <c r="AM552" s="80">
        <v>0.12075469829600501</v>
      </c>
      <c r="AN552" s="80">
        <v>6.5548232154049998E-3</v>
      </c>
      <c r="AO552" s="80">
        <v>8.9707606351395006E-2</v>
      </c>
      <c r="AP552" s="80">
        <v>3.4397652962319999E-3</v>
      </c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D552" s="2"/>
    </row>
    <row r="553" spans="1:56" s="81" customFormat="1" ht="17.25" customHeight="1" x14ac:dyDescent="0.3">
      <c r="A553" s="86"/>
      <c r="B553" s="87"/>
      <c r="C553" s="84"/>
      <c r="D553" s="84"/>
      <c r="E553" s="84"/>
      <c r="F553" s="84"/>
      <c r="G553" s="84"/>
      <c r="H553" s="84"/>
      <c r="I553" s="84"/>
      <c r="J553" s="84"/>
      <c r="K553" s="84"/>
      <c r="L553" s="84"/>
      <c r="M553" s="88"/>
      <c r="N553" s="88"/>
      <c r="O553" s="88"/>
      <c r="P553" s="88"/>
      <c r="Q553" s="88"/>
      <c r="R553" s="88"/>
      <c r="S553" s="88"/>
      <c r="T553" s="88"/>
      <c r="U553" s="88"/>
      <c r="V553" s="88"/>
      <c r="W553" s="88"/>
      <c r="X553" s="88"/>
      <c r="Y553" s="88"/>
      <c r="Z553" s="88"/>
      <c r="AA553" s="88"/>
      <c r="AB553" s="88"/>
      <c r="AC553" s="88"/>
      <c r="AD553" s="88"/>
      <c r="AE553" s="88"/>
      <c r="AF553" s="88"/>
      <c r="AG553" s="88"/>
      <c r="AH553" s="88"/>
      <c r="AI553" s="88"/>
      <c r="AJ553" s="88"/>
      <c r="AK553" s="88"/>
      <c r="AL553" s="88"/>
      <c r="AM553" s="88"/>
      <c r="AN553" s="88"/>
      <c r="AO553" s="88"/>
      <c r="AP553" s="88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D553" s="2"/>
    </row>
    <row r="554" spans="1:56" s="81" customFormat="1" ht="17.25" customHeight="1" x14ac:dyDescent="0.3">
      <c r="A554" s="86"/>
      <c r="B554" s="87"/>
      <c r="C554" s="84"/>
      <c r="D554" s="84"/>
      <c r="E554" s="84"/>
      <c r="F554" s="84"/>
      <c r="G554" s="84"/>
      <c r="H554" s="84"/>
      <c r="I554" s="84"/>
      <c r="J554" s="84"/>
      <c r="K554" s="84"/>
      <c r="L554" s="84"/>
      <c r="M554" s="88"/>
      <c r="N554" s="88"/>
      <c r="O554" s="88"/>
      <c r="P554" s="88"/>
      <c r="Q554" s="88"/>
      <c r="R554" s="88"/>
      <c r="S554" s="88"/>
      <c r="T554" s="88"/>
      <c r="U554" s="88"/>
      <c r="V554" s="88"/>
      <c r="W554" s="88"/>
      <c r="X554" s="88"/>
      <c r="Y554" s="88"/>
      <c r="Z554" s="88"/>
      <c r="AA554" s="88"/>
      <c r="AB554" s="88"/>
      <c r="AC554" s="88"/>
      <c r="AD554" s="88"/>
      <c r="AE554" s="88"/>
      <c r="AF554" s="88"/>
      <c r="AG554" s="88"/>
      <c r="AH554" s="88"/>
      <c r="AI554" s="88"/>
      <c r="AJ554" s="88"/>
      <c r="AK554" s="88"/>
      <c r="AL554" s="88"/>
      <c r="AM554" s="88"/>
      <c r="AN554" s="88"/>
      <c r="AO554" s="88"/>
      <c r="AP554" s="88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D554" s="2"/>
    </row>
    <row r="555" spans="1:56" s="81" customFormat="1" ht="17.25" customHeight="1" x14ac:dyDescent="0.3">
      <c r="A555" s="86"/>
      <c r="B555" s="87"/>
      <c r="C555" s="84"/>
      <c r="D555" s="84"/>
      <c r="E555" s="84"/>
      <c r="F555" s="84"/>
      <c r="G555" s="84"/>
      <c r="H555" s="84"/>
      <c r="I555" s="84"/>
      <c r="J555" s="84"/>
      <c r="K555" s="84"/>
      <c r="L555" s="84"/>
      <c r="M555" s="88"/>
      <c r="N555" s="88"/>
      <c r="O555" s="88"/>
      <c r="P555" s="88"/>
      <c r="Q555" s="88"/>
      <c r="R555" s="88"/>
      <c r="S555" s="88"/>
      <c r="T555" s="88"/>
      <c r="U555" s="88"/>
      <c r="V555" s="88"/>
      <c r="W555" s="88"/>
      <c r="X555" s="88"/>
      <c r="Y555" s="88"/>
      <c r="Z555" s="88"/>
      <c r="AA555" s="88"/>
      <c r="AB555" s="88"/>
      <c r="AC555" s="88"/>
      <c r="AD555" s="88"/>
      <c r="AE555" s="88"/>
      <c r="AF555" s="88"/>
      <c r="AG555" s="88"/>
      <c r="AH555" s="88"/>
      <c r="AI555" s="88"/>
      <c r="AJ555" s="88"/>
      <c r="AK555" s="88"/>
      <c r="AL555" s="88"/>
      <c r="AM555" s="88"/>
      <c r="AN555" s="88"/>
      <c r="AO555" s="88"/>
      <c r="AP555" s="88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D555" s="2"/>
    </row>
    <row r="556" spans="1:56" s="81" customFormat="1" ht="17.25" customHeight="1" x14ac:dyDescent="0.3">
      <c r="A556" s="86"/>
      <c r="B556" s="87"/>
      <c r="C556" s="84"/>
      <c r="D556" s="84"/>
      <c r="E556" s="84"/>
      <c r="F556" s="84"/>
      <c r="G556" s="84"/>
      <c r="H556" s="84"/>
      <c r="I556" s="84"/>
      <c r="J556" s="84"/>
      <c r="K556" s="84"/>
      <c r="L556" s="84"/>
      <c r="M556" s="88"/>
      <c r="N556" s="88"/>
      <c r="O556" s="88"/>
      <c r="P556" s="88"/>
      <c r="Q556" s="88"/>
      <c r="R556" s="88"/>
      <c r="S556" s="88"/>
      <c r="T556" s="88"/>
      <c r="U556" s="88"/>
      <c r="V556" s="88"/>
      <c r="W556" s="88"/>
      <c r="X556" s="88"/>
      <c r="Y556" s="88"/>
      <c r="Z556" s="88"/>
      <c r="AA556" s="88"/>
      <c r="AB556" s="88"/>
      <c r="AC556" s="88"/>
      <c r="AD556" s="88"/>
      <c r="AE556" s="88"/>
      <c r="AF556" s="88"/>
      <c r="AG556" s="88"/>
      <c r="AH556" s="88"/>
      <c r="AI556" s="88"/>
      <c r="AJ556" s="88"/>
      <c r="AK556" s="88"/>
      <c r="AL556" s="88"/>
      <c r="AM556" s="88"/>
      <c r="AN556" s="88"/>
      <c r="AO556" s="88"/>
      <c r="AP556" s="88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D556" s="2"/>
    </row>
    <row r="557" spans="1:56" s="81" customFormat="1" ht="17.25" customHeight="1" x14ac:dyDescent="0.3">
      <c r="A557" s="86"/>
      <c r="B557" s="87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8"/>
      <c r="N557" s="88"/>
      <c r="O557" s="88"/>
      <c r="P557" s="88"/>
      <c r="Q557" s="88"/>
      <c r="R557" s="88"/>
      <c r="S557" s="88"/>
      <c r="T557" s="88"/>
      <c r="U557" s="88"/>
      <c r="V557" s="88"/>
      <c r="W557" s="88"/>
      <c r="X557" s="88"/>
      <c r="Y557" s="88"/>
      <c r="Z557" s="88"/>
      <c r="AA557" s="88"/>
      <c r="AB557" s="88"/>
      <c r="AC557" s="88"/>
      <c r="AD557" s="88"/>
      <c r="AE557" s="88"/>
      <c r="AF557" s="88"/>
      <c r="AG557" s="88"/>
      <c r="AH557" s="88"/>
      <c r="AI557" s="88"/>
      <c r="AJ557" s="88"/>
      <c r="AK557" s="88"/>
      <c r="AL557" s="88"/>
      <c r="AM557" s="88"/>
      <c r="AN557" s="88"/>
      <c r="AO557" s="88"/>
      <c r="AP557" s="88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D557" s="2"/>
    </row>
    <row r="558" spans="1:56" s="81" customFormat="1" ht="17.25" customHeight="1" x14ac:dyDescent="0.3">
      <c r="A558" s="86"/>
      <c r="B558" s="87"/>
      <c r="C558" s="84"/>
      <c r="D558" s="84"/>
      <c r="E558" s="84"/>
      <c r="F558" s="84"/>
      <c r="G558" s="84"/>
      <c r="H558" s="84"/>
      <c r="I558" s="84"/>
      <c r="J558" s="84"/>
      <c r="K558" s="84"/>
      <c r="L558" s="84"/>
      <c r="M558" s="88"/>
      <c r="N558" s="88"/>
      <c r="O558" s="88"/>
      <c r="P558" s="88"/>
      <c r="Q558" s="88"/>
      <c r="R558" s="88"/>
      <c r="S558" s="88"/>
      <c r="T558" s="88"/>
      <c r="U558" s="88"/>
      <c r="V558" s="88"/>
      <c r="W558" s="88"/>
      <c r="X558" s="88"/>
      <c r="Y558" s="88"/>
      <c r="Z558" s="88"/>
      <c r="AA558" s="88"/>
      <c r="AB558" s="88"/>
      <c r="AC558" s="88"/>
      <c r="AD558" s="88"/>
      <c r="AE558" s="88"/>
      <c r="AF558" s="88"/>
      <c r="AG558" s="88"/>
      <c r="AH558" s="88"/>
      <c r="AI558" s="88"/>
      <c r="AJ558" s="88"/>
      <c r="AK558" s="88"/>
      <c r="AL558" s="88"/>
      <c r="AM558" s="88"/>
      <c r="AN558" s="88"/>
      <c r="AO558" s="88"/>
      <c r="AP558" s="88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D558" s="2"/>
    </row>
    <row r="559" spans="1:56" s="81" customFormat="1" ht="17.25" customHeight="1" x14ac:dyDescent="0.3">
      <c r="A559" s="86"/>
      <c r="B559" s="87"/>
      <c r="C559" s="84"/>
      <c r="D559" s="84"/>
      <c r="E559" s="84"/>
      <c r="F559" s="84"/>
      <c r="G559" s="84"/>
      <c r="H559" s="84"/>
      <c r="I559" s="84"/>
      <c r="J559" s="84"/>
      <c r="K559" s="84"/>
      <c r="L559" s="84"/>
      <c r="M559" s="88"/>
      <c r="N559" s="88"/>
      <c r="O559" s="88"/>
      <c r="P559" s="88"/>
      <c r="Q559" s="88"/>
      <c r="R559" s="88"/>
      <c r="S559" s="88"/>
      <c r="T559" s="88"/>
      <c r="U559" s="88"/>
      <c r="V559" s="88"/>
      <c r="W559" s="88"/>
      <c r="X559" s="88"/>
      <c r="Y559" s="88"/>
      <c r="Z559" s="88"/>
      <c r="AA559" s="88"/>
      <c r="AB559" s="88"/>
      <c r="AC559" s="88"/>
      <c r="AD559" s="88"/>
      <c r="AE559" s="88"/>
      <c r="AF559" s="88"/>
      <c r="AG559" s="88"/>
      <c r="AH559" s="88"/>
      <c r="AI559" s="88"/>
      <c r="AJ559" s="88"/>
      <c r="AK559" s="88"/>
      <c r="AL559" s="88"/>
      <c r="AM559" s="88"/>
      <c r="AN559" s="88"/>
      <c r="AO559" s="88"/>
      <c r="AP559" s="88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D559" s="2"/>
    </row>
    <row r="560" spans="1:56" s="81" customFormat="1" ht="17.25" customHeight="1" x14ac:dyDescent="0.3">
      <c r="A560" s="86"/>
      <c r="B560" s="87"/>
      <c r="C560" s="84"/>
      <c r="D560" s="84"/>
      <c r="E560" s="84"/>
      <c r="F560" s="84"/>
      <c r="G560" s="84"/>
      <c r="H560" s="84"/>
      <c r="I560" s="84"/>
      <c r="J560" s="84"/>
      <c r="K560" s="84"/>
      <c r="L560" s="84"/>
      <c r="M560" s="88"/>
      <c r="N560" s="88"/>
      <c r="O560" s="88"/>
      <c r="P560" s="88"/>
      <c r="Q560" s="88"/>
      <c r="R560" s="88"/>
      <c r="S560" s="88"/>
      <c r="T560" s="88"/>
      <c r="U560" s="88"/>
      <c r="V560" s="88"/>
      <c r="W560" s="88"/>
      <c r="X560" s="88"/>
      <c r="Y560" s="88"/>
      <c r="Z560" s="88"/>
      <c r="AA560" s="88"/>
      <c r="AB560" s="88"/>
      <c r="AC560" s="88"/>
      <c r="AD560" s="88"/>
      <c r="AE560" s="88"/>
      <c r="AF560" s="88"/>
      <c r="AG560" s="88"/>
      <c r="AH560" s="88"/>
      <c r="AI560" s="88"/>
      <c r="AJ560" s="88"/>
      <c r="AK560" s="88"/>
      <c r="AL560" s="88"/>
      <c r="AM560" s="88"/>
      <c r="AN560" s="88"/>
      <c r="AO560" s="88"/>
      <c r="AP560" s="88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D560" s="2"/>
    </row>
    <row r="561" spans="1:56" s="81" customFormat="1" ht="17.25" customHeight="1" x14ac:dyDescent="0.3">
      <c r="A561" s="86"/>
      <c r="B561" s="87"/>
      <c r="C561" s="84"/>
      <c r="D561" s="84"/>
      <c r="E561" s="84"/>
      <c r="F561" s="84"/>
      <c r="G561" s="84"/>
      <c r="H561" s="84"/>
      <c r="I561" s="84"/>
      <c r="J561" s="84"/>
      <c r="K561" s="84"/>
      <c r="L561" s="84"/>
      <c r="M561" s="88"/>
      <c r="N561" s="88"/>
      <c r="O561" s="88"/>
      <c r="P561" s="88"/>
      <c r="Q561" s="88"/>
      <c r="R561" s="88"/>
      <c r="S561" s="88"/>
      <c r="T561" s="88"/>
      <c r="U561" s="88"/>
      <c r="V561" s="88"/>
      <c r="W561" s="88"/>
      <c r="X561" s="88"/>
      <c r="Y561" s="88"/>
      <c r="Z561" s="88"/>
      <c r="AA561" s="88"/>
      <c r="AB561" s="88"/>
      <c r="AC561" s="88"/>
      <c r="AD561" s="88"/>
      <c r="AE561" s="88"/>
      <c r="AF561" s="88"/>
      <c r="AG561" s="88"/>
      <c r="AH561" s="88"/>
      <c r="AI561" s="88"/>
      <c r="AJ561" s="88"/>
      <c r="AK561" s="88"/>
      <c r="AL561" s="88"/>
      <c r="AM561" s="88"/>
      <c r="AN561" s="88"/>
      <c r="AO561" s="88"/>
      <c r="AP561" s="88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D561" s="2"/>
    </row>
    <row r="562" spans="1:56" s="81" customFormat="1" ht="17.25" customHeight="1" x14ac:dyDescent="0.3">
      <c r="A562" s="86"/>
      <c r="B562" s="87"/>
      <c r="C562" s="84"/>
      <c r="D562" s="84"/>
      <c r="E562" s="84"/>
      <c r="F562" s="84"/>
      <c r="G562" s="84"/>
      <c r="H562" s="84"/>
      <c r="I562" s="84"/>
      <c r="J562" s="84"/>
      <c r="K562" s="84"/>
      <c r="L562" s="84"/>
      <c r="M562" s="88"/>
      <c r="N562" s="88"/>
      <c r="O562" s="88"/>
      <c r="P562" s="88"/>
      <c r="Q562" s="88"/>
      <c r="R562" s="88"/>
      <c r="S562" s="88"/>
      <c r="T562" s="88"/>
      <c r="U562" s="88"/>
      <c r="V562" s="88"/>
      <c r="W562" s="88"/>
      <c r="X562" s="88"/>
      <c r="Y562" s="88"/>
      <c r="Z562" s="88"/>
      <c r="AA562" s="88"/>
      <c r="AB562" s="88"/>
      <c r="AC562" s="88"/>
      <c r="AD562" s="88"/>
      <c r="AE562" s="88"/>
      <c r="AF562" s="88"/>
      <c r="AG562" s="88"/>
      <c r="AH562" s="88"/>
      <c r="AI562" s="88"/>
      <c r="AJ562" s="88"/>
      <c r="AK562" s="88"/>
      <c r="AL562" s="88"/>
      <c r="AM562" s="88"/>
      <c r="AN562" s="88"/>
      <c r="AO562" s="88"/>
      <c r="AP562" s="88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D562" s="2"/>
    </row>
    <row r="563" spans="1:56" s="81" customFormat="1" ht="17.25" customHeight="1" x14ac:dyDescent="0.3">
      <c r="A563" s="86"/>
      <c r="B563" s="87"/>
      <c r="C563" s="84"/>
      <c r="D563" s="84"/>
      <c r="E563" s="84"/>
      <c r="F563" s="84"/>
      <c r="G563" s="84"/>
      <c r="H563" s="84"/>
      <c r="I563" s="84"/>
      <c r="J563" s="84"/>
      <c r="K563" s="84"/>
      <c r="L563" s="84"/>
      <c r="M563" s="88"/>
      <c r="N563" s="88"/>
      <c r="O563" s="88"/>
      <c r="P563" s="88"/>
      <c r="Q563" s="88"/>
      <c r="R563" s="88"/>
      <c r="S563" s="88"/>
      <c r="T563" s="88"/>
      <c r="U563" s="88"/>
      <c r="V563" s="88"/>
      <c r="W563" s="88"/>
      <c r="X563" s="88"/>
      <c r="Y563" s="88"/>
      <c r="Z563" s="88"/>
      <c r="AA563" s="88"/>
      <c r="AB563" s="88"/>
      <c r="AC563" s="88"/>
      <c r="AD563" s="88"/>
      <c r="AE563" s="88"/>
      <c r="AF563" s="88"/>
      <c r="AG563" s="88"/>
      <c r="AH563" s="88"/>
      <c r="AI563" s="88"/>
      <c r="AJ563" s="88"/>
      <c r="AK563" s="88"/>
      <c r="AL563" s="88"/>
      <c r="AM563" s="88"/>
      <c r="AN563" s="88"/>
      <c r="AO563" s="88"/>
      <c r="AP563" s="88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D563" s="2"/>
    </row>
    <row r="564" spans="1:56" s="81" customFormat="1" ht="17.25" customHeight="1" x14ac:dyDescent="0.3">
      <c r="A564" s="86"/>
      <c r="B564" s="87"/>
      <c r="C564" s="84"/>
      <c r="D564" s="84"/>
      <c r="E564" s="84"/>
      <c r="F564" s="84"/>
      <c r="G564" s="84"/>
      <c r="H564" s="84"/>
      <c r="I564" s="84"/>
      <c r="J564" s="84"/>
      <c r="K564" s="84"/>
      <c r="L564" s="84"/>
      <c r="M564" s="88"/>
      <c r="N564" s="88"/>
      <c r="O564" s="88"/>
      <c r="P564" s="88"/>
      <c r="Q564" s="88"/>
      <c r="R564" s="88"/>
      <c r="S564" s="88"/>
      <c r="T564" s="88"/>
      <c r="U564" s="88"/>
      <c r="V564" s="88"/>
      <c r="W564" s="88"/>
      <c r="X564" s="88"/>
      <c r="Y564" s="88"/>
      <c r="Z564" s="88"/>
      <c r="AA564" s="88"/>
      <c r="AB564" s="88"/>
      <c r="AC564" s="88"/>
      <c r="AD564" s="88"/>
      <c r="AE564" s="88"/>
      <c r="AF564" s="88"/>
      <c r="AG564" s="88"/>
      <c r="AH564" s="88"/>
      <c r="AI564" s="88"/>
      <c r="AJ564" s="88"/>
      <c r="AK564" s="88"/>
      <c r="AL564" s="88"/>
      <c r="AM564" s="88"/>
      <c r="AN564" s="88"/>
      <c r="AO564" s="88"/>
      <c r="AP564" s="88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D564" s="2"/>
    </row>
    <row r="565" spans="1:56" s="81" customFormat="1" ht="17.25" customHeight="1" x14ac:dyDescent="0.3">
      <c r="A565" s="86"/>
      <c r="B565" s="87"/>
      <c r="C565" s="84"/>
      <c r="D565" s="84"/>
      <c r="E565" s="84"/>
      <c r="F565" s="84"/>
      <c r="G565" s="84"/>
      <c r="H565" s="84"/>
      <c r="I565" s="84"/>
      <c r="J565" s="84"/>
      <c r="K565" s="84"/>
      <c r="L565" s="84"/>
      <c r="M565" s="88"/>
      <c r="N565" s="88"/>
      <c r="O565" s="88"/>
      <c r="P565" s="88"/>
      <c r="Q565" s="88"/>
      <c r="R565" s="88"/>
      <c r="S565" s="88"/>
      <c r="T565" s="88"/>
      <c r="U565" s="88"/>
      <c r="V565" s="88"/>
      <c r="W565" s="88"/>
      <c r="X565" s="88"/>
      <c r="Y565" s="88"/>
      <c r="Z565" s="88"/>
      <c r="AA565" s="88"/>
      <c r="AB565" s="88"/>
      <c r="AC565" s="88"/>
      <c r="AD565" s="88"/>
      <c r="AE565" s="88"/>
      <c r="AF565" s="88"/>
      <c r="AG565" s="88"/>
      <c r="AH565" s="88"/>
      <c r="AI565" s="88"/>
      <c r="AJ565" s="88"/>
      <c r="AK565" s="88"/>
      <c r="AL565" s="88"/>
      <c r="AM565" s="88"/>
      <c r="AN565" s="88"/>
      <c r="AO565" s="88"/>
      <c r="AP565" s="88"/>
    </row>
    <row r="566" spans="1:56" s="81" customFormat="1" ht="17.25" customHeight="1" x14ac:dyDescent="0.3">
      <c r="A566" s="86"/>
      <c r="B566" s="87"/>
      <c r="C566" s="84"/>
      <c r="D566" s="84"/>
      <c r="E566" s="84"/>
      <c r="F566" s="84"/>
      <c r="G566" s="84"/>
      <c r="H566" s="84"/>
      <c r="I566" s="84"/>
      <c r="J566" s="84"/>
      <c r="K566" s="84"/>
      <c r="L566" s="84"/>
      <c r="M566" s="88"/>
      <c r="N566" s="88"/>
      <c r="O566" s="88"/>
      <c r="P566" s="88"/>
      <c r="Q566" s="88"/>
      <c r="R566" s="88"/>
      <c r="S566" s="88"/>
      <c r="T566" s="88"/>
      <c r="U566" s="88"/>
      <c r="V566" s="88"/>
      <c r="W566" s="88"/>
      <c r="X566" s="88"/>
      <c r="Y566" s="88"/>
      <c r="Z566" s="88"/>
      <c r="AA566" s="88"/>
      <c r="AB566" s="88"/>
      <c r="AC566" s="88"/>
      <c r="AD566" s="88"/>
      <c r="AE566" s="88"/>
      <c r="AF566" s="88"/>
      <c r="AG566" s="88"/>
      <c r="AH566" s="88"/>
      <c r="AI566" s="88"/>
      <c r="AJ566" s="88"/>
      <c r="AK566" s="88"/>
      <c r="AL566" s="88"/>
      <c r="AM566" s="88"/>
      <c r="AN566" s="88"/>
      <c r="AO566" s="88"/>
      <c r="AP566" s="88"/>
    </row>
    <row r="567" spans="1:56" s="81" customFormat="1" ht="17.25" customHeight="1" x14ac:dyDescent="0.3">
      <c r="A567" s="86"/>
      <c r="B567" s="87"/>
      <c r="C567" s="84"/>
      <c r="D567" s="84"/>
      <c r="E567" s="84"/>
      <c r="F567" s="84"/>
      <c r="G567" s="84"/>
      <c r="H567" s="84"/>
      <c r="I567" s="84"/>
      <c r="J567" s="84"/>
      <c r="K567" s="84"/>
      <c r="L567" s="84"/>
      <c r="M567" s="88"/>
      <c r="N567" s="88"/>
      <c r="O567" s="88"/>
      <c r="P567" s="88"/>
      <c r="Q567" s="88"/>
      <c r="R567" s="88"/>
      <c r="S567" s="88"/>
      <c r="T567" s="88"/>
      <c r="U567" s="88"/>
      <c r="V567" s="88"/>
      <c r="W567" s="88"/>
      <c r="X567" s="88"/>
      <c r="Y567" s="88"/>
      <c r="Z567" s="88"/>
      <c r="AA567" s="88"/>
      <c r="AB567" s="88"/>
      <c r="AC567" s="88"/>
      <c r="AD567" s="88"/>
      <c r="AE567" s="88"/>
      <c r="AF567" s="88"/>
      <c r="AG567" s="88"/>
      <c r="AH567" s="88"/>
      <c r="AI567" s="88"/>
      <c r="AJ567" s="88"/>
      <c r="AK567" s="88"/>
      <c r="AL567" s="88"/>
      <c r="AM567" s="88"/>
      <c r="AN567" s="88"/>
      <c r="AO567" s="88"/>
      <c r="AP567" s="88"/>
    </row>
    <row r="568" spans="1:56" s="81" customFormat="1" ht="17.25" customHeight="1" x14ac:dyDescent="0.3">
      <c r="A568" s="86"/>
      <c r="B568" s="87"/>
      <c r="C568" s="84"/>
      <c r="D568" s="84"/>
      <c r="E568" s="84"/>
      <c r="F568" s="84"/>
      <c r="G568" s="84"/>
      <c r="H568" s="84"/>
      <c r="I568" s="84"/>
      <c r="J568" s="84"/>
      <c r="K568" s="84"/>
      <c r="L568" s="84"/>
      <c r="M568" s="88"/>
      <c r="N568" s="88"/>
      <c r="O568" s="88"/>
      <c r="P568" s="88"/>
      <c r="Q568" s="88"/>
      <c r="R568" s="88"/>
      <c r="S568" s="88"/>
      <c r="T568" s="88"/>
      <c r="U568" s="88"/>
      <c r="V568" s="88"/>
      <c r="W568" s="88"/>
      <c r="X568" s="88"/>
      <c r="Y568" s="88"/>
      <c r="Z568" s="88"/>
      <c r="AA568" s="88"/>
      <c r="AB568" s="88"/>
      <c r="AC568" s="88"/>
      <c r="AD568" s="88"/>
      <c r="AE568" s="88"/>
      <c r="AF568" s="88"/>
      <c r="AG568" s="88"/>
      <c r="AH568" s="88"/>
      <c r="AI568" s="88"/>
      <c r="AJ568" s="88"/>
      <c r="AK568" s="88"/>
      <c r="AL568" s="88"/>
      <c r="AM568" s="88"/>
      <c r="AN568" s="88"/>
      <c r="AO568" s="88"/>
      <c r="AP568" s="88"/>
    </row>
    <row r="569" spans="1:56" s="81" customFormat="1" ht="17.25" customHeight="1" x14ac:dyDescent="0.3">
      <c r="A569" s="86"/>
      <c r="B569" s="87"/>
      <c r="C569" s="84"/>
      <c r="D569" s="84"/>
      <c r="E569" s="84"/>
      <c r="F569" s="84"/>
      <c r="G569" s="84"/>
      <c r="H569" s="84"/>
      <c r="I569" s="84"/>
      <c r="J569" s="84"/>
      <c r="K569" s="84"/>
      <c r="L569" s="84"/>
      <c r="M569" s="88"/>
      <c r="N569" s="88"/>
      <c r="O569" s="88"/>
      <c r="P569" s="88"/>
      <c r="Q569" s="88"/>
      <c r="R569" s="88"/>
      <c r="S569" s="88"/>
      <c r="T569" s="88"/>
      <c r="U569" s="88"/>
      <c r="V569" s="88"/>
      <c r="W569" s="88"/>
      <c r="X569" s="88"/>
      <c r="Y569" s="88"/>
      <c r="Z569" s="88"/>
      <c r="AA569" s="88"/>
      <c r="AB569" s="88"/>
      <c r="AC569" s="88"/>
      <c r="AD569" s="88"/>
      <c r="AE569" s="88"/>
      <c r="AF569" s="88"/>
      <c r="AG569" s="88"/>
      <c r="AH569" s="88"/>
      <c r="AI569" s="88"/>
      <c r="AJ569" s="88"/>
      <c r="AK569" s="88"/>
      <c r="AL569" s="88"/>
      <c r="AM569" s="88"/>
      <c r="AN569" s="88"/>
      <c r="AO569" s="88"/>
      <c r="AP569" s="88"/>
    </row>
    <row r="570" spans="1:56" s="81" customFormat="1" ht="17.25" customHeight="1" x14ac:dyDescent="0.3">
      <c r="A570" s="86"/>
      <c r="B570" s="87"/>
      <c r="C570" s="84"/>
      <c r="D570" s="84"/>
      <c r="E570" s="84"/>
      <c r="F570" s="84"/>
      <c r="G570" s="84"/>
      <c r="H570" s="84"/>
      <c r="I570" s="84"/>
      <c r="J570" s="84"/>
      <c r="K570" s="84"/>
      <c r="L570" s="84"/>
      <c r="M570" s="88"/>
      <c r="N570" s="88"/>
      <c r="O570" s="88"/>
      <c r="P570" s="88"/>
      <c r="Q570" s="88"/>
      <c r="R570" s="88"/>
      <c r="S570" s="88"/>
      <c r="T570" s="88"/>
      <c r="U570" s="88"/>
      <c r="V570" s="88"/>
      <c r="W570" s="88"/>
      <c r="X570" s="88"/>
      <c r="Y570" s="88"/>
      <c r="Z570" s="88"/>
      <c r="AA570" s="88"/>
      <c r="AB570" s="88"/>
      <c r="AC570" s="88"/>
      <c r="AD570" s="88"/>
      <c r="AE570" s="88"/>
      <c r="AF570" s="88"/>
      <c r="AG570" s="88"/>
      <c r="AH570" s="88"/>
      <c r="AI570" s="88"/>
      <c r="AJ570" s="88"/>
      <c r="AK570" s="88"/>
      <c r="AL570" s="88"/>
      <c r="AM570" s="88"/>
      <c r="AN570" s="88"/>
      <c r="AO570" s="88"/>
      <c r="AP570" s="88"/>
    </row>
    <row r="571" spans="1:56" s="81" customFormat="1" ht="17.25" customHeight="1" x14ac:dyDescent="0.3">
      <c r="A571" s="86"/>
      <c r="B571" s="87"/>
      <c r="C571" s="84"/>
      <c r="D571" s="84"/>
      <c r="E571" s="84"/>
      <c r="F571" s="84"/>
      <c r="G571" s="84"/>
      <c r="H571" s="84"/>
      <c r="I571" s="84"/>
      <c r="J571" s="84"/>
      <c r="K571" s="84"/>
      <c r="L571" s="84"/>
      <c r="M571" s="88"/>
      <c r="N571" s="88"/>
      <c r="O571" s="88"/>
      <c r="P571" s="88"/>
      <c r="Q571" s="88"/>
      <c r="R571" s="88"/>
      <c r="S571" s="88"/>
      <c r="T571" s="88"/>
      <c r="U571" s="88"/>
      <c r="V571" s="88"/>
      <c r="W571" s="88"/>
      <c r="X571" s="88"/>
      <c r="Y571" s="88"/>
      <c r="Z571" s="88"/>
      <c r="AA571" s="88"/>
      <c r="AB571" s="88"/>
      <c r="AC571" s="88"/>
      <c r="AD571" s="88"/>
      <c r="AE571" s="88"/>
      <c r="AF571" s="88"/>
      <c r="AG571" s="88"/>
      <c r="AH571" s="88"/>
      <c r="AI571" s="88"/>
      <c r="AJ571" s="88"/>
      <c r="AK571" s="88"/>
      <c r="AL571" s="88"/>
      <c r="AM571" s="88"/>
      <c r="AN571" s="88"/>
      <c r="AO571" s="88"/>
      <c r="AP571" s="88"/>
    </row>
    <row r="572" spans="1:56" s="81" customFormat="1" ht="17.25" customHeight="1" x14ac:dyDescent="0.3">
      <c r="A572" s="86"/>
      <c r="B572" s="87"/>
      <c r="C572" s="84"/>
      <c r="D572" s="84"/>
      <c r="E572" s="84"/>
      <c r="F572" s="84"/>
      <c r="G572" s="84"/>
      <c r="H572" s="84"/>
      <c r="I572" s="84"/>
      <c r="J572" s="84"/>
      <c r="K572" s="84"/>
      <c r="L572" s="84"/>
      <c r="M572" s="88"/>
      <c r="N572" s="88"/>
      <c r="O572" s="88"/>
      <c r="P572" s="88"/>
      <c r="Q572" s="88"/>
      <c r="R572" s="88"/>
      <c r="S572" s="88"/>
      <c r="T572" s="88"/>
      <c r="U572" s="88"/>
      <c r="V572" s="88"/>
      <c r="W572" s="88"/>
      <c r="X572" s="88"/>
      <c r="Y572" s="88"/>
      <c r="Z572" s="88"/>
      <c r="AA572" s="88"/>
      <c r="AB572" s="88"/>
      <c r="AC572" s="88"/>
      <c r="AD572" s="88"/>
      <c r="AE572" s="88"/>
      <c r="AF572" s="88"/>
      <c r="AG572" s="88"/>
      <c r="AH572" s="88"/>
      <c r="AI572" s="88"/>
      <c r="AJ572" s="88"/>
      <c r="AK572" s="88"/>
      <c r="AL572" s="88"/>
      <c r="AM572" s="88"/>
      <c r="AN572" s="88"/>
      <c r="AO572" s="88"/>
      <c r="AP572" s="88"/>
    </row>
    <row r="573" spans="1:56" s="81" customFormat="1" ht="17.25" customHeight="1" x14ac:dyDescent="0.3">
      <c r="A573" s="86"/>
      <c r="B573" s="87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8"/>
      <c r="N573" s="88"/>
      <c r="O573" s="88"/>
      <c r="P573" s="88"/>
      <c r="Q573" s="88"/>
      <c r="R573" s="88"/>
      <c r="S573" s="88"/>
      <c r="T573" s="88"/>
      <c r="U573" s="88"/>
      <c r="V573" s="88"/>
      <c r="W573" s="88"/>
      <c r="X573" s="88"/>
      <c r="Y573" s="88"/>
      <c r="Z573" s="88"/>
      <c r="AA573" s="88"/>
      <c r="AB573" s="88"/>
      <c r="AC573" s="88"/>
      <c r="AD573" s="88"/>
      <c r="AE573" s="88"/>
      <c r="AF573" s="88"/>
      <c r="AG573" s="88"/>
      <c r="AH573" s="88"/>
      <c r="AI573" s="88"/>
      <c r="AJ573" s="88"/>
      <c r="AK573" s="88"/>
      <c r="AL573" s="88"/>
      <c r="AM573" s="88"/>
      <c r="AN573" s="88"/>
      <c r="AO573" s="88"/>
      <c r="AP573" s="88"/>
    </row>
    <row r="574" spans="1:56" s="81" customFormat="1" ht="17.25" customHeight="1" x14ac:dyDescent="0.3">
      <c r="A574" s="86"/>
      <c r="B574" s="87"/>
      <c r="C574" s="84"/>
      <c r="D574" s="84"/>
      <c r="E574" s="84"/>
      <c r="F574" s="84"/>
      <c r="G574" s="84"/>
      <c r="H574" s="84"/>
      <c r="I574" s="84"/>
      <c r="J574" s="84"/>
      <c r="K574" s="84"/>
      <c r="L574" s="84"/>
      <c r="M574" s="88"/>
      <c r="N574" s="88"/>
      <c r="O574" s="88"/>
      <c r="P574" s="88"/>
      <c r="Q574" s="88"/>
      <c r="R574" s="88"/>
      <c r="S574" s="88"/>
      <c r="T574" s="88"/>
      <c r="U574" s="88"/>
      <c r="V574" s="88"/>
      <c r="W574" s="88"/>
      <c r="X574" s="88"/>
      <c r="Y574" s="88"/>
      <c r="Z574" s="88"/>
      <c r="AA574" s="88"/>
      <c r="AB574" s="88"/>
      <c r="AC574" s="88"/>
      <c r="AD574" s="88"/>
      <c r="AE574" s="88"/>
      <c r="AF574" s="88"/>
      <c r="AG574" s="88"/>
      <c r="AH574" s="88"/>
      <c r="AI574" s="88"/>
      <c r="AJ574" s="88"/>
      <c r="AK574" s="88"/>
      <c r="AL574" s="88"/>
      <c r="AM574" s="88"/>
      <c r="AN574" s="88"/>
      <c r="AO574" s="88"/>
      <c r="AP574" s="88"/>
    </row>
    <row r="575" spans="1:56" s="81" customFormat="1" ht="17.25" customHeight="1" x14ac:dyDescent="0.3">
      <c r="A575" s="86"/>
      <c r="B575" s="87"/>
      <c r="C575" s="84"/>
      <c r="D575" s="84"/>
      <c r="E575" s="84"/>
      <c r="F575" s="84"/>
      <c r="G575" s="84"/>
      <c r="H575" s="84"/>
      <c r="I575" s="84"/>
      <c r="J575" s="84"/>
      <c r="K575" s="84"/>
      <c r="L575" s="84"/>
      <c r="M575" s="88"/>
      <c r="N575" s="88"/>
      <c r="O575" s="88"/>
      <c r="P575" s="88"/>
      <c r="Q575" s="88"/>
      <c r="R575" s="88"/>
      <c r="S575" s="88"/>
      <c r="T575" s="88"/>
      <c r="U575" s="88"/>
      <c r="V575" s="88"/>
      <c r="W575" s="88"/>
      <c r="X575" s="88"/>
      <c r="Y575" s="88"/>
      <c r="Z575" s="88"/>
      <c r="AA575" s="88"/>
      <c r="AB575" s="88"/>
      <c r="AC575" s="88"/>
      <c r="AD575" s="88"/>
      <c r="AE575" s="88"/>
      <c r="AF575" s="88"/>
      <c r="AG575" s="88"/>
      <c r="AH575" s="88"/>
      <c r="AI575" s="88"/>
      <c r="AJ575" s="88"/>
      <c r="AK575" s="88"/>
      <c r="AL575" s="88"/>
      <c r="AM575" s="88"/>
      <c r="AN575" s="88"/>
      <c r="AO575" s="88"/>
      <c r="AP575" s="88"/>
    </row>
    <row r="576" spans="1:56" s="81" customFormat="1" ht="17.25" customHeight="1" x14ac:dyDescent="0.3">
      <c r="A576" s="86"/>
      <c r="B576" s="87"/>
      <c r="C576" s="84"/>
      <c r="D576" s="84"/>
      <c r="E576" s="84"/>
      <c r="F576" s="84"/>
      <c r="G576" s="84"/>
      <c r="H576" s="84"/>
      <c r="I576" s="84"/>
      <c r="J576" s="84"/>
      <c r="K576" s="84"/>
      <c r="L576" s="84"/>
      <c r="M576" s="88"/>
      <c r="N576" s="88"/>
      <c r="O576" s="88"/>
      <c r="P576" s="88"/>
      <c r="Q576" s="88"/>
      <c r="R576" s="88"/>
      <c r="S576" s="88"/>
      <c r="T576" s="88"/>
      <c r="U576" s="88"/>
      <c r="V576" s="88"/>
      <c r="W576" s="88"/>
      <c r="X576" s="88"/>
      <c r="Y576" s="88"/>
      <c r="Z576" s="88"/>
      <c r="AA576" s="88"/>
      <c r="AB576" s="88"/>
      <c r="AC576" s="88"/>
      <c r="AD576" s="88"/>
      <c r="AE576" s="88"/>
      <c r="AF576" s="88"/>
      <c r="AG576" s="88"/>
      <c r="AH576" s="88"/>
      <c r="AI576" s="88"/>
      <c r="AJ576" s="88"/>
      <c r="AK576" s="88"/>
      <c r="AL576" s="88"/>
      <c r="AM576" s="88"/>
      <c r="AN576" s="88"/>
      <c r="AO576" s="88"/>
      <c r="AP576" s="88"/>
    </row>
    <row r="577" spans="1:42" s="81" customFormat="1" ht="17.25" customHeight="1" x14ac:dyDescent="0.3">
      <c r="A577" s="86"/>
      <c r="B577" s="87"/>
      <c r="C577" s="84"/>
      <c r="D577" s="84"/>
      <c r="E577" s="84"/>
      <c r="F577" s="84"/>
      <c r="G577" s="84"/>
      <c r="H577" s="84"/>
      <c r="I577" s="84"/>
      <c r="J577" s="84"/>
      <c r="K577" s="84"/>
      <c r="L577" s="84"/>
      <c r="M577" s="88"/>
      <c r="N577" s="88"/>
      <c r="O577" s="88"/>
      <c r="P577" s="88"/>
      <c r="Q577" s="88"/>
      <c r="R577" s="88"/>
      <c r="S577" s="88"/>
      <c r="T577" s="88"/>
      <c r="U577" s="88"/>
      <c r="V577" s="88"/>
      <c r="W577" s="88"/>
      <c r="X577" s="88"/>
      <c r="Y577" s="88"/>
      <c r="Z577" s="88"/>
      <c r="AA577" s="88"/>
      <c r="AB577" s="88"/>
      <c r="AC577" s="88"/>
      <c r="AD577" s="88"/>
      <c r="AE577" s="88"/>
      <c r="AF577" s="88"/>
      <c r="AG577" s="88"/>
      <c r="AH577" s="88"/>
      <c r="AI577" s="88"/>
      <c r="AJ577" s="88"/>
      <c r="AK577" s="88"/>
      <c r="AL577" s="88"/>
      <c r="AM577" s="88"/>
      <c r="AN577" s="88"/>
      <c r="AO577" s="88"/>
      <c r="AP577" s="88"/>
    </row>
    <row r="578" spans="1:42" s="81" customFormat="1" ht="17.25" customHeight="1" x14ac:dyDescent="0.3">
      <c r="A578" s="86"/>
      <c r="B578" s="87"/>
      <c r="C578" s="84"/>
      <c r="D578" s="84"/>
      <c r="E578" s="84"/>
      <c r="F578" s="84"/>
      <c r="G578" s="84"/>
      <c r="H578" s="84"/>
      <c r="I578" s="84"/>
      <c r="J578" s="84"/>
      <c r="K578" s="84"/>
      <c r="L578" s="84"/>
      <c r="M578" s="88"/>
      <c r="N578" s="88"/>
      <c r="O578" s="88"/>
      <c r="P578" s="88"/>
      <c r="Q578" s="88"/>
      <c r="R578" s="88"/>
      <c r="S578" s="88"/>
      <c r="T578" s="88"/>
      <c r="U578" s="88"/>
      <c r="V578" s="88"/>
      <c r="W578" s="88"/>
      <c r="X578" s="88"/>
      <c r="Y578" s="88"/>
      <c r="Z578" s="88"/>
      <c r="AA578" s="88"/>
      <c r="AB578" s="88"/>
      <c r="AC578" s="88"/>
      <c r="AD578" s="88"/>
      <c r="AE578" s="88"/>
      <c r="AF578" s="88"/>
      <c r="AG578" s="88"/>
      <c r="AH578" s="88"/>
      <c r="AI578" s="88"/>
      <c r="AJ578" s="88"/>
      <c r="AK578" s="88"/>
      <c r="AL578" s="88"/>
      <c r="AM578" s="88"/>
      <c r="AN578" s="88"/>
      <c r="AO578" s="88"/>
      <c r="AP578" s="88"/>
    </row>
    <row r="579" spans="1:42" s="81" customFormat="1" ht="17.25" customHeight="1" x14ac:dyDescent="0.3">
      <c r="A579" s="86"/>
      <c r="B579" s="87"/>
      <c r="C579" s="84"/>
      <c r="D579" s="84"/>
      <c r="E579" s="84"/>
      <c r="F579" s="84"/>
      <c r="G579" s="84"/>
      <c r="H579" s="84"/>
      <c r="I579" s="84"/>
      <c r="J579" s="84"/>
      <c r="K579" s="84"/>
      <c r="L579" s="84"/>
      <c r="M579" s="88"/>
      <c r="N579" s="88"/>
      <c r="O579" s="88"/>
      <c r="P579" s="88"/>
      <c r="Q579" s="88"/>
      <c r="R579" s="88"/>
      <c r="S579" s="88"/>
      <c r="T579" s="88"/>
      <c r="U579" s="88"/>
      <c r="V579" s="88"/>
      <c r="W579" s="88"/>
      <c r="X579" s="88"/>
      <c r="Y579" s="88"/>
      <c r="Z579" s="88"/>
      <c r="AA579" s="88"/>
      <c r="AB579" s="88"/>
      <c r="AC579" s="88"/>
      <c r="AD579" s="88"/>
      <c r="AE579" s="88"/>
      <c r="AF579" s="88"/>
      <c r="AG579" s="88"/>
      <c r="AH579" s="88"/>
      <c r="AI579" s="88"/>
      <c r="AJ579" s="88"/>
      <c r="AK579" s="88"/>
      <c r="AL579" s="88"/>
      <c r="AM579" s="88"/>
      <c r="AN579" s="88"/>
      <c r="AO579" s="88"/>
      <c r="AP579" s="88"/>
    </row>
    <row r="580" spans="1:42" s="81" customFormat="1" ht="17.25" customHeight="1" x14ac:dyDescent="0.3">
      <c r="A580" s="86"/>
      <c r="B580" s="87"/>
      <c r="C580" s="84"/>
      <c r="D580" s="84"/>
      <c r="E580" s="84"/>
      <c r="F580" s="84"/>
      <c r="G580" s="84"/>
      <c r="H580" s="84"/>
      <c r="I580" s="84"/>
      <c r="J580" s="84"/>
      <c r="K580" s="84"/>
      <c r="L580" s="84"/>
      <c r="M580" s="88"/>
      <c r="N580" s="88"/>
      <c r="O580" s="88"/>
      <c r="P580" s="88"/>
      <c r="Q580" s="88"/>
      <c r="R580" s="88"/>
      <c r="S580" s="88"/>
      <c r="T580" s="88"/>
      <c r="U580" s="88"/>
      <c r="V580" s="88"/>
      <c r="W580" s="88"/>
      <c r="X580" s="88"/>
      <c r="Y580" s="88"/>
      <c r="Z580" s="88"/>
      <c r="AA580" s="88"/>
      <c r="AB580" s="88"/>
      <c r="AC580" s="88"/>
      <c r="AD580" s="88"/>
      <c r="AE580" s="88"/>
      <c r="AF580" s="88"/>
      <c r="AG580" s="88"/>
      <c r="AH580" s="88"/>
      <c r="AI580" s="88"/>
      <c r="AJ580" s="88"/>
      <c r="AK580" s="88"/>
      <c r="AL580" s="88"/>
      <c r="AM580" s="88"/>
      <c r="AN580" s="88"/>
      <c r="AO580" s="88"/>
      <c r="AP580" s="88"/>
    </row>
    <row r="581" spans="1:42" s="81" customFormat="1" ht="17.25" customHeight="1" x14ac:dyDescent="0.3">
      <c r="A581" s="86"/>
      <c r="B581" s="87"/>
      <c r="C581" s="84"/>
      <c r="D581" s="84"/>
      <c r="E581" s="84"/>
      <c r="F581" s="84"/>
      <c r="G581" s="84"/>
      <c r="H581" s="84"/>
      <c r="I581" s="84"/>
      <c r="J581" s="84"/>
      <c r="K581" s="84"/>
      <c r="L581" s="84"/>
      <c r="M581" s="88"/>
      <c r="N581" s="88"/>
      <c r="O581" s="88"/>
      <c r="P581" s="88"/>
      <c r="Q581" s="88"/>
      <c r="R581" s="88"/>
      <c r="S581" s="88"/>
      <c r="T581" s="88"/>
      <c r="U581" s="88"/>
      <c r="V581" s="88"/>
      <c r="W581" s="88"/>
      <c r="X581" s="88"/>
      <c r="Y581" s="88"/>
      <c r="Z581" s="88"/>
      <c r="AA581" s="88"/>
      <c r="AB581" s="88"/>
      <c r="AC581" s="88"/>
      <c r="AD581" s="88"/>
      <c r="AE581" s="88"/>
      <c r="AF581" s="88"/>
      <c r="AG581" s="88"/>
      <c r="AH581" s="88"/>
      <c r="AI581" s="88"/>
      <c r="AJ581" s="88"/>
      <c r="AK581" s="88"/>
      <c r="AL581" s="88"/>
      <c r="AM581" s="88"/>
      <c r="AN581" s="88"/>
      <c r="AO581" s="88"/>
      <c r="AP581" s="88"/>
    </row>
    <row r="582" spans="1:42" s="81" customFormat="1" ht="17.25" customHeight="1" x14ac:dyDescent="0.3">
      <c r="A582" s="86"/>
      <c r="B582" s="87"/>
      <c r="C582" s="84"/>
      <c r="D582" s="84"/>
      <c r="E582" s="84"/>
      <c r="F582" s="84"/>
      <c r="G582" s="84"/>
      <c r="H582" s="84"/>
      <c r="I582" s="84"/>
      <c r="J582" s="84"/>
      <c r="K582" s="84"/>
      <c r="L582" s="84"/>
      <c r="M582" s="88"/>
      <c r="N582" s="88"/>
      <c r="O582" s="88"/>
      <c r="P582" s="88"/>
      <c r="Q582" s="88"/>
      <c r="R582" s="88"/>
      <c r="S582" s="88"/>
      <c r="T582" s="88"/>
      <c r="U582" s="88"/>
      <c r="V582" s="88"/>
      <c r="W582" s="88"/>
      <c r="X582" s="88"/>
      <c r="Y582" s="88"/>
      <c r="Z582" s="88"/>
      <c r="AA582" s="88"/>
      <c r="AB582" s="88"/>
      <c r="AC582" s="88"/>
      <c r="AD582" s="88"/>
      <c r="AE582" s="88"/>
      <c r="AF582" s="88"/>
      <c r="AG582" s="88"/>
      <c r="AH582" s="88"/>
      <c r="AI582" s="88"/>
      <c r="AJ582" s="88"/>
      <c r="AK582" s="88"/>
      <c r="AL582" s="88"/>
      <c r="AM582" s="88"/>
      <c r="AN582" s="88"/>
      <c r="AO582" s="88"/>
      <c r="AP582" s="88"/>
    </row>
    <row r="583" spans="1:42" s="81" customFormat="1" ht="17.25" customHeight="1" x14ac:dyDescent="0.3">
      <c r="A583" s="86"/>
      <c r="B583" s="87"/>
      <c r="C583" s="84"/>
      <c r="D583" s="84"/>
      <c r="E583" s="84"/>
      <c r="F583" s="84"/>
      <c r="G583" s="84"/>
      <c r="H583" s="84"/>
      <c r="I583" s="84"/>
      <c r="J583" s="84"/>
      <c r="K583" s="84"/>
      <c r="L583" s="84"/>
      <c r="M583" s="88"/>
      <c r="N583" s="88"/>
      <c r="O583" s="88"/>
      <c r="P583" s="88"/>
      <c r="Q583" s="88"/>
      <c r="R583" s="88"/>
      <c r="S583" s="88"/>
      <c r="T583" s="88"/>
      <c r="U583" s="88"/>
      <c r="V583" s="88"/>
      <c r="W583" s="88"/>
      <c r="X583" s="88"/>
      <c r="Y583" s="88"/>
      <c r="Z583" s="88"/>
      <c r="AA583" s="88"/>
      <c r="AB583" s="88"/>
      <c r="AC583" s="88"/>
      <c r="AD583" s="88"/>
      <c r="AE583" s="88"/>
      <c r="AF583" s="88"/>
      <c r="AG583" s="88"/>
      <c r="AH583" s="88"/>
      <c r="AI583" s="88"/>
      <c r="AJ583" s="88"/>
      <c r="AK583" s="88"/>
      <c r="AL583" s="88"/>
      <c r="AM583" s="88"/>
      <c r="AN583" s="88"/>
      <c r="AO583" s="88"/>
      <c r="AP583" s="88"/>
    </row>
    <row r="584" spans="1:42" s="81" customFormat="1" ht="17.25" customHeight="1" x14ac:dyDescent="0.3">
      <c r="A584" s="86"/>
      <c r="B584" s="87"/>
      <c r="C584" s="84"/>
      <c r="D584" s="84"/>
      <c r="E584" s="84"/>
      <c r="F584" s="84"/>
      <c r="G584" s="84"/>
      <c r="H584" s="84"/>
      <c r="I584" s="84"/>
      <c r="J584" s="84"/>
      <c r="K584" s="84"/>
      <c r="L584" s="84"/>
      <c r="M584" s="88"/>
      <c r="N584" s="88"/>
      <c r="O584" s="88"/>
      <c r="P584" s="88"/>
      <c r="Q584" s="88"/>
      <c r="R584" s="88"/>
      <c r="S584" s="88"/>
      <c r="T584" s="88"/>
      <c r="U584" s="88"/>
      <c r="V584" s="88"/>
      <c r="W584" s="88"/>
      <c r="X584" s="88"/>
      <c r="Y584" s="88"/>
      <c r="Z584" s="88"/>
      <c r="AA584" s="88"/>
      <c r="AB584" s="88"/>
      <c r="AC584" s="88"/>
      <c r="AD584" s="88"/>
      <c r="AE584" s="88"/>
      <c r="AF584" s="88"/>
      <c r="AG584" s="88"/>
      <c r="AH584" s="88"/>
      <c r="AI584" s="88"/>
      <c r="AJ584" s="88"/>
      <c r="AK584" s="88"/>
      <c r="AL584" s="88"/>
      <c r="AM584" s="88"/>
      <c r="AN584" s="88"/>
      <c r="AO584" s="88"/>
      <c r="AP584" s="88"/>
    </row>
    <row r="585" spans="1:42" s="81" customFormat="1" ht="17.25" customHeight="1" x14ac:dyDescent="0.3">
      <c r="A585" s="86"/>
      <c r="B585" s="87"/>
      <c r="C585" s="84"/>
      <c r="D585" s="84"/>
      <c r="E585" s="84"/>
      <c r="F585" s="84"/>
      <c r="G585" s="84"/>
      <c r="H585" s="84"/>
      <c r="I585" s="84"/>
      <c r="J585" s="84"/>
      <c r="K585" s="84"/>
      <c r="L585" s="84"/>
      <c r="M585" s="88"/>
      <c r="N585" s="88"/>
      <c r="O585" s="88"/>
      <c r="P585" s="88"/>
      <c r="Q585" s="88"/>
      <c r="R585" s="88"/>
      <c r="S585" s="88"/>
      <c r="T585" s="88"/>
      <c r="U585" s="88"/>
      <c r="V585" s="88"/>
      <c r="W585" s="88"/>
      <c r="X585" s="88"/>
      <c r="Y585" s="88"/>
      <c r="Z585" s="88"/>
      <c r="AA585" s="88"/>
      <c r="AB585" s="88"/>
      <c r="AC585" s="88"/>
      <c r="AD585" s="88"/>
      <c r="AE585" s="88"/>
      <c r="AF585" s="88"/>
      <c r="AG585" s="88"/>
      <c r="AH585" s="88"/>
      <c r="AI585" s="88"/>
      <c r="AJ585" s="88"/>
      <c r="AK585" s="88"/>
      <c r="AL585" s="88"/>
      <c r="AM585" s="88"/>
      <c r="AN585" s="88"/>
      <c r="AO585" s="88"/>
      <c r="AP585" s="88"/>
    </row>
    <row r="586" spans="1:42" s="81" customFormat="1" ht="17.25" customHeight="1" x14ac:dyDescent="0.3">
      <c r="A586" s="86"/>
      <c r="B586" s="87"/>
      <c r="C586" s="84"/>
      <c r="D586" s="84"/>
      <c r="E586" s="84"/>
      <c r="F586" s="84"/>
      <c r="G586" s="84"/>
      <c r="H586" s="84"/>
      <c r="I586" s="84"/>
      <c r="J586" s="84"/>
      <c r="K586" s="84"/>
      <c r="L586" s="84"/>
      <c r="M586" s="88"/>
      <c r="N586" s="88"/>
      <c r="O586" s="88"/>
      <c r="P586" s="88"/>
      <c r="Q586" s="88"/>
      <c r="R586" s="88"/>
      <c r="S586" s="88"/>
      <c r="T586" s="88"/>
      <c r="U586" s="88"/>
      <c r="V586" s="88"/>
      <c r="W586" s="88"/>
      <c r="X586" s="88"/>
      <c r="Y586" s="88"/>
      <c r="Z586" s="88"/>
      <c r="AA586" s="88"/>
      <c r="AB586" s="88"/>
      <c r="AC586" s="88"/>
      <c r="AD586" s="88"/>
      <c r="AE586" s="88"/>
      <c r="AF586" s="88"/>
      <c r="AG586" s="88"/>
      <c r="AH586" s="88"/>
      <c r="AI586" s="88"/>
      <c r="AJ586" s="88"/>
      <c r="AK586" s="88"/>
      <c r="AL586" s="88"/>
      <c r="AM586" s="88"/>
      <c r="AN586" s="88"/>
      <c r="AO586" s="88"/>
      <c r="AP586" s="88"/>
    </row>
    <row r="587" spans="1:42" s="81" customFormat="1" ht="17.25" customHeight="1" x14ac:dyDescent="0.3">
      <c r="A587" s="86"/>
      <c r="B587" s="87"/>
      <c r="C587" s="84"/>
      <c r="D587" s="84"/>
      <c r="E587" s="84"/>
      <c r="F587" s="84"/>
      <c r="G587" s="84"/>
      <c r="H587" s="84"/>
      <c r="I587" s="84"/>
      <c r="J587" s="84"/>
      <c r="K587" s="84"/>
      <c r="L587" s="84"/>
      <c r="M587" s="88"/>
      <c r="N587" s="88"/>
      <c r="O587" s="88"/>
      <c r="P587" s="88"/>
      <c r="Q587" s="88"/>
      <c r="R587" s="88"/>
      <c r="S587" s="88"/>
      <c r="T587" s="88"/>
      <c r="U587" s="88"/>
      <c r="V587" s="88"/>
      <c r="W587" s="88"/>
      <c r="X587" s="88"/>
      <c r="Y587" s="88"/>
      <c r="Z587" s="88"/>
      <c r="AA587" s="88"/>
      <c r="AB587" s="88"/>
      <c r="AC587" s="88"/>
      <c r="AD587" s="88"/>
      <c r="AE587" s="88"/>
      <c r="AF587" s="88"/>
      <c r="AG587" s="88"/>
      <c r="AH587" s="88"/>
      <c r="AI587" s="88"/>
      <c r="AJ587" s="88"/>
      <c r="AK587" s="88"/>
      <c r="AL587" s="88"/>
      <c r="AM587" s="88"/>
      <c r="AN587" s="88"/>
      <c r="AO587" s="88"/>
      <c r="AP587" s="88"/>
    </row>
    <row r="588" spans="1:42" s="81" customFormat="1" ht="17.25" customHeight="1" x14ac:dyDescent="0.3">
      <c r="A588" s="86"/>
      <c r="B588" s="87"/>
      <c r="C588" s="84"/>
      <c r="D588" s="84"/>
      <c r="E588" s="84"/>
      <c r="F588" s="84"/>
      <c r="G588" s="84"/>
      <c r="H588" s="84"/>
      <c r="I588" s="84"/>
      <c r="J588" s="84"/>
      <c r="K588" s="84"/>
      <c r="L588" s="84"/>
      <c r="M588" s="88"/>
      <c r="N588" s="88"/>
      <c r="O588" s="88"/>
      <c r="P588" s="88"/>
      <c r="Q588" s="88"/>
      <c r="R588" s="88"/>
      <c r="S588" s="88"/>
      <c r="T588" s="88"/>
      <c r="U588" s="88"/>
      <c r="V588" s="88"/>
      <c r="W588" s="88"/>
      <c r="X588" s="88"/>
      <c r="Y588" s="88"/>
      <c r="Z588" s="88"/>
      <c r="AA588" s="88"/>
      <c r="AB588" s="88"/>
      <c r="AC588" s="88"/>
      <c r="AD588" s="88"/>
      <c r="AE588" s="88"/>
      <c r="AF588" s="88"/>
      <c r="AG588" s="88"/>
      <c r="AH588" s="88"/>
      <c r="AI588" s="88"/>
      <c r="AJ588" s="88"/>
      <c r="AK588" s="88"/>
      <c r="AL588" s="88"/>
      <c r="AM588" s="88"/>
      <c r="AN588" s="88"/>
      <c r="AO588" s="88"/>
      <c r="AP588" s="88"/>
    </row>
    <row r="589" spans="1:42" s="81" customFormat="1" ht="17.25" customHeight="1" x14ac:dyDescent="0.3">
      <c r="A589" s="86"/>
      <c r="B589" s="87"/>
      <c r="C589" s="84"/>
      <c r="D589" s="84"/>
      <c r="E589" s="84"/>
      <c r="F589" s="84"/>
      <c r="G589" s="84"/>
      <c r="H589" s="84"/>
      <c r="I589" s="84"/>
      <c r="J589" s="84"/>
      <c r="K589" s="84"/>
      <c r="L589" s="84"/>
      <c r="M589" s="88"/>
      <c r="N589" s="88"/>
      <c r="O589" s="88"/>
      <c r="P589" s="88"/>
      <c r="Q589" s="88"/>
      <c r="R589" s="88"/>
      <c r="S589" s="88"/>
      <c r="T589" s="88"/>
      <c r="U589" s="88"/>
      <c r="V589" s="88"/>
      <c r="W589" s="88"/>
      <c r="X589" s="88"/>
      <c r="Y589" s="88"/>
      <c r="Z589" s="88"/>
      <c r="AA589" s="88"/>
      <c r="AB589" s="88"/>
      <c r="AC589" s="88"/>
      <c r="AD589" s="88"/>
      <c r="AE589" s="88"/>
      <c r="AF589" s="88"/>
      <c r="AG589" s="88"/>
      <c r="AH589" s="88"/>
      <c r="AI589" s="88"/>
      <c r="AJ589" s="88"/>
      <c r="AK589" s="88"/>
      <c r="AL589" s="88"/>
      <c r="AM589" s="88"/>
      <c r="AN589" s="88"/>
      <c r="AO589" s="88"/>
      <c r="AP589" s="88"/>
    </row>
    <row r="590" spans="1:42" s="81" customFormat="1" ht="17.25" customHeight="1" x14ac:dyDescent="0.3">
      <c r="A590" s="86"/>
      <c r="B590" s="87"/>
      <c r="C590" s="84"/>
      <c r="D590" s="84"/>
      <c r="E590" s="84"/>
      <c r="F590" s="84"/>
      <c r="G590" s="84"/>
      <c r="H590" s="84"/>
      <c r="I590" s="84"/>
      <c r="J590" s="84"/>
      <c r="K590" s="84"/>
      <c r="L590" s="84"/>
      <c r="M590" s="88"/>
      <c r="N590" s="88"/>
      <c r="O590" s="88"/>
      <c r="P590" s="88"/>
      <c r="Q590" s="88"/>
      <c r="R590" s="88"/>
      <c r="S590" s="88"/>
      <c r="T590" s="88"/>
      <c r="U590" s="88"/>
      <c r="V590" s="88"/>
      <c r="W590" s="88"/>
      <c r="X590" s="88"/>
      <c r="Y590" s="88"/>
      <c r="Z590" s="88"/>
      <c r="AA590" s="88"/>
      <c r="AB590" s="88"/>
      <c r="AC590" s="88"/>
      <c r="AD590" s="88"/>
      <c r="AE590" s="88"/>
      <c r="AF590" s="88"/>
      <c r="AG590" s="88"/>
      <c r="AH590" s="88"/>
      <c r="AI590" s="88"/>
      <c r="AJ590" s="88"/>
      <c r="AK590" s="88"/>
      <c r="AL590" s="88"/>
      <c r="AM590" s="88"/>
      <c r="AN590" s="88"/>
      <c r="AO590" s="88"/>
      <c r="AP590" s="88"/>
    </row>
    <row r="591" spans="1:42" s="81" customFormat="1" ht="17.25" customHeight="1" x14ac:dyDescent="0.3">
      <c r="A591" s="86"/>
      <c r="B591" s="87"/>
      <c r="C591" s="84"/>
      <c r="D591" s="84"/>
      <c r="E591" s="84"/>
      <c r="F591" s="84"/>
      <c r="G591" s="84"/>
      <c r="H591" s="84"/>
      <c r="I591" s="84"/>
      <c r="J591" s="84"/>
      <c r="K591" s="84"/>
      <c r="L591" s="84"/>
      <c r="M591" s="88"/>
      <c r="N591" s="88"/>
      <c r="O591" s="88"/>
      <c r="P591" s="88"/>
      <c r="Q591" s="88"/>
      <c r="R591" s="88"/>
      <c r="S591" s="88"/>
      <c r="T591" s="88"/>
      <c r="U591" s="88"/>
      <c r="V591" s="88"/>
      <c r="W591" s="88"/>
      <c r="X591" s="88"/>
      <c r="Y591" s="88"/>
      <c r="Z591" s="88"/>
      <c r="AA591" s="88"/>
      <c r="AB591" s="88"/>
      <c r="AC591" s="88"/>
      <c r="AD591" s="88"/>
      <c r="AE591" s="88"/>
      <c r="AF591" s="88"/>
      <c r="AG591" s="88"/>
      <c r="AH591" s="88"/>
      <c r="AI591" s="88"/>
      <c r="AJ591" s="88"/>
      <c r="AK591" s="88"/>
      <c r="AL591" s="88"/>
      <c r="AM591" s="88"/>
      <c r="AN591" s="88"/>
      <c r="AO591" s="88"/>
      <c r="AP591" s="88"/>
    </row>
    <row r="592" spans="1:42" s="81" customFormat="1" ht="17.25" customHeight="1" x14ac:dyDescent="0.3">
      <c r="A592" s="86"/>
      <c r="B592" s="87"/>
      <c r="C592" s="84"/>
      <c r="D592" s="84"/>
      <c r="E592" s="84"/>
      <c r="F592" s="84"/>
      <c r="G592" s="84"/>
      <c r="H592" s="84"/>
      <c r="I592" s="84"/>
      <c r="J592" s="84"/>
      <c r="K592" s="84"/>
      <c r="L592" s="84"/>
      <c r="M592" s="88"/>
      <c r="N592" s="88"/>
      <c r="O592" s="88"/>
      <c r="P592" s="88"/>
      <c r="Q592" s="88"/>
      <c r="R592" s="88"/>
      <c r="S592" s="88"/>
      <c r="T592" s="88"/>
      <c r="U592" s="88"/>
      <c r="V592" s="88"/>
      <c r="W592" s="88"/>
      <c r="X592" s="88"/>
      <c r="Y592" s="88"/>
      <c r="Z592" s="88"/>
      <c r="AA592" s="88"/>
      <c r="AB592" s="88"/>
      <c r="AC592" s="88"/>
      <c r="AD592" s="88"/>
      <c r="AE592" s="88"/>
      <c r="AF592" s="88"/>
      <c r="AG592" s="88"/>
      <c r="AH592" s="88"/>
      <c r="AI592" s="88"/>
      <c r="AJ592" s="88"/>
      <c r="AK592" s="88"/>
      <c r="AL592" s="88"/>
      <c r="AM592" s="88"/>
      <c r="AN592" s="88"/>
      <c r="AO592" s="88"/>
      <c r="AP592" s="88"/>
    </row>
    <row r="593" spans="1:42" s="81" customFormat="1" ht="17.25" customHeight="1" x14ac:dyDescent="0.3">
      <c r="A593" s="86"/>
      <c r="B593" s="87"/>
      <c r="C593" s="84"/>
      <c r="D593" s="84"/>
      <c r="E593" s="84"/>
      <c r="F593" s="84"/>
      <c r="G593" s="84"/>
      <c r="H593" s="84"/>
      <c r="I593" s="84"/>
      <c r="J593" s="84"/>
      <c r="K593" s="84"/>
      <c r="L593" s="84"/>
      <c r="M593" s="88"/>
      <c r="N593" s="88"/>
      <c r="O593" s="88"/>
      <c r="P593" s="88"/>
      <c r="Q593" s="88"/>
      <c r="R593" s="88"/>
      <c r="S593" s="88"/>
      <c r="T593" s="88"/>
      <c r="U593" s="88"/>
      <c r="V593" s="88"/>
      <c r="W593" s="88"/>
      <c r="X593" s="88"/>
      <c r="Y593" s="88"/>
      <c r="Z593" s="88"/>
      <c r="AA593" s="88"/>
      <c r="AB593" s="88"/>
      <c r="AC593" s="88"/>
      <c r="AD593" s="88"/>
      <c r="AE593" s="88"/>
      <c r="AF593" s="88"/>
      <c r="AG593" s="88"/>
      <c r="AH593" s="88"/>
      <c r="AI593" s="88"/>
      <c r="AJ593" s="88"/>
      <c r="AK593" s="88"/>
      <c r="AL593" s="88"/>
      <c r="AM593" s="88"/>
      <c r="AN593" s="88"/>
      <c r="AO593" s="88"/>
      <c r="AP593" s="88"/>
    </row>
    <row r="594" spans="1:42" s="81" customFormat="1" ht="17.25" customHeight="1" x14ac:dyDescent="0.3">
      <c r="A594" s="86"/>
      <c r="B594" s="87"/>
      <c r="C594" s="84"/>
      <c r="D594" s="84"/>
      <c r="E594" s="84"/>
      <c r="F594" s="84"/>
      <c r="G594" s="84"/>
      <c r="H594" s="84"/>
      <c r="I594" s="84"/>
      <c r="J594" s="84"/>
      <c r="K594" s="84"/>
      <c r="L594" s="84"/>
      <c r="M594" s="88"/>
      <c r="N594" s="88"/>
      <c r="O594" s="88"/>
      <c r="P594" s="88"/>
      <c r="Q594" s="88"/>
      <c r="R594" s="88"/>
      <c r="S594" s="88"/>
      <c r="T594" s="88"/>
      <c r="U594" s="88"/>
      <c r="V594" s="88"/>
      <c r="W594" s="88"/>
      <c r="X594" s="88"/>
      <c r="Y594" s="88"/>
      <c r="Z594" s="88"/>
      <c r="AA594" s="88"/>
      <c r="AB594" s="88"/>
      <c r="AC594" s="88"/>
      <c r="AD594" s="88"/>
      <c r="AE594" s="88"/>
      <c r="AF594" s="88"/>
      <c r="AG594" s="88"/>
      <c r="AH594" s="88"/>
      <c r="AI594" s="88"/>
      <c r="AJ594" s="88"/>
      <c r="AK594" s="88"/>
      <c r="AL594" s="88"/>
      <c r="AM594" s="88"/>
      <c r="AN594" s="88"/>
      <c r="AO594" s="88"/>
      <c r="AP594" s="88"/>
    </row>
    <row r="595" spans="1:42" s="81" customFormat="1" ht="17.25" customHeight="1" x14ac:dyDescent="0.3">
      <c r="A595" s="86"/>
      <c r="B595" s="87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8"/>
      <c r="N595" s="88"/>
      <c r="O595" s="88"/>
      <c r="P595" s="88"/>
      <c r="Q595" s="88"/>
      <c r="R595" s="88"/>
      <c r="S595" s="88"/>
      <c r="T595" s="88"/>
      <c r="U595" s="88"/>
      <c r="V595" s="88"/>
      <c r="W595" s="88"/>
      <c r="X595" s="88"/>
      <c r="Y595" s="88"/>
      <c r="Z595" s="88"/>
      <c r="AA595" s="88"/>
      <c r="AB595" s="88"/>
      <c r="AC595" s="88"/>
      <c r="AD595" s="88"/>
      <c r="AE595" s="88"/>
      <c r="AF595" s="88"/>
      <c r="AG595" s="88"/>
      <c r="AH595" s="88"/>
      <c r="AI595" s="88"/>
      <c r="AJ595" s="88"/>
      <c r="AK595" s="88"/>
      <c r="AL595" s="88"/>
      <c r="AM595" s="88"/>
      <c r="AN595" s="88"/>
      <c r="AO595" s="88"/>
      <c r="AP595" s="88"/>
    </row>
    <row r="596" spans="1:42" s="81" customFormat="1" ht="17.25" customHeight="1" x14ac:dyDescent="0.3">
      <c r="A596" s="86"/>
      <c r="B596" s="87"/>
      <c r="C596" s="84"/>
      <c r="D596" s="84"/>
      <c r="E596" s="84"/>
      <c r="F596" s="84"/>
      <c r="G596" s="84"/>
      <c r="H596" s="84"/>
      <c r="I596" s="84"/>
      <c r="J596" s="84"/>
      <c r="K596" s="84"/>
      <c r="L596" s="84"/>
      <c r="M596" s="88"/>
      <c r="N596" s="88"/>
      <c r="O596" s="88"/>
      <c r="P596" s="88"/>
      <c r="Q596" s="88"/>
      <c r="R596" s="88"/>
      <c r="S596" s="88"/>
      <c r="T596" s="88"/>
      <c r="U596" s="88"/>
      <c r="V596" s="88"/>
      <c r="W596" s="88"/>
      <c r="X596" s="88"/>
      <c r="Y596" s="88"/>
      <c r="Z596" s="88"/>
      <c r="AA596" s="88"/>
      <c r="AB596" s="88"/>
      <c r="AC596" s="88"/>
      <c r="AD596" s="88"/>
      <c r="AE596" s="88"/>
      <c r="AF596" s="88"/>
      <c r="AG596" s="88"/>
      <c r="AH596" s="88"/>
      <c r="AI596" s="88"/>
      <c r="AJ596" s="88"/>
      <c r="AK596" s="88"/>
      <c r="AL596" s="88"/>
      <c r="AM596" s="88"/>
      <c r="AN596" s="88"/>
      <c r="AO596" s="88"/>
      <c r="AP596" s="88"/>
    </row>
    <row r="597" spans="1:42" s="81" customFormat="1" ht="17.25" customHeight="1" x14ac:dyDescent="0.3">
      <c r="A597" s="86"/>
      <c r="B597" s="87"/>
      <c r="C597" s="84"/>
      <c r="D597" s="84"/>
      <c r="E597" s="84"/>
      <c r="F597" s="84"/>
      <c r="G597" s="84"/>
      <c r="H597" s="84"/>
      <c r="I597" s="84"/>
      <c r="J597" s="84"/>
      <c r="K597" s="84"/>
      <c r="L597" s="84"/>
      <c r="M597" s="88"/>
      <c r="N597" s="88"/>
      <c r="O597" s="88"/>
      <c r="P597" s="88"/>
      <c r="Q597" s="88"/>
      <c r="R597" s="88"/>
      <c r="S597" s="88"/>
      <c r="T597" s="88"/>
      <c r="U597" s="88"/>
      <c r="V597" s="88"/>
      <c r="W597" s="88"/>
      <c r="X597" s="88"/>
      <c r="Y597" s="88"/>
      <c r="Z597" s="88"/>
      <c r="AA597" s="88"/>
      <c r="AB597" s="88"/>
      <c r="AC597" s="88"/>
      <c r="AD597" s="88"/>
      <c r="AE597" s="88"/>
      <c r="AF597" s="88"/>
      <c r="AG597" s="88"/>
      <c r="AH597" s="88"/>
      <c r="AI597" s="88"/>
      <c r="AJ597" s="88"/>
      <c r="AK597" s="88"/>
      <c r="AL597" s="88"/>
      <c r="AM597" s="88"/>
      <c r="AN597" s="88"/>
      <c r="AO597" s="88"/>
      <c r="AP597" s="88"/>
    </row>
    <row r="598" spans="1:42" s="81" customFormat="1" ht="17.25" customHeight="1" x14ac:dyDescent="0.3">
      <c r="A598" s="86"/>
      <c r="B598" s="87"/>
      <c r="C598" s="84"/>
      <c r="D598" s="84"/>
      <c r="E598" s="84"/>
      <c r="F598" s="84"/>
      <c r="G598" s="84"/>
      <c r="H598" s="84"/>
      <c r="I598" s="84"/>
      <c r="J598" s="84"/>
      <c r="K598" s="84"/>
      <c r="L598" s="84"/>
      <c r="M598" s="88"/>
      <c r="N598" s="88"/>
      <c r="O598" s="88"/>
      <c r="P598" s="88"/>
      <c r="Q598" s="88"/>
      <c r="R598" s="88"/>
      <c r="S598" s="88"/>
      <c r="T598" s="88"/>
      <c r="U598" s="88"/>
      <c r="V598" s="88"/>
      <c r="W598" s="88"/>
      <c r="X598" s="88"/>
      <c r="Y598" s="88"/>
      <c r="Z598" s="88"/>
      <c r="AA598" s="88"/>
      <c r="AB598" s="88"/>
      <c r="AC598" s="88"/>
      <c r="AD598" s="88"/>
      <c r="AE598" s="88"/>
      <c r="AF598" s="88"/>
      <c r="AG598" s="88"/>
      <c r="AH598" s="88"/>
      <c r="AI598" s="88"/>
      <c r="AJ598" s="88"/>
      <c r="AK598" s="88"/>
      <c r="AL598" s="88"/>
      <c r="AM598" s="88"/>
      <c r="AN598" s="88"/>
      <c r="AO598" s="88"/>
      <c r="AP598" s="88"/>
    </row>
    <row r="599" spans="1:42" s="81" customFormat="1" ht="17.25" customHeight="1" x14ac:dyDescent="0.3">
      <c r="A599" s="86"/>
      <c r="B599" s="87"/>
      <c r="C599" s="84"/>
      <c r="D599" s="84"/>
      <c r="E599" s="84"/>
      <c r="F599" s="84"/>
      <c r="G599" s="84"/>
      <c r="H599" s="84"/>
      <c r="I599" s="84"/>
      <c r="J599" s="84"/>
      <c r="K599" s="84"/>
      <c r="L599" s="84"/>
      <c r="M599" s="88"/>
      <c r="N599" s="88"/>
      <c r="O599" s="88"/>
      <c r="P599" s="88"/>
      <c r="Q599" s="88"/>
      <c r="R599" s="88"/>
      <c r="S599" s="88"/>
      <c r="T599" s="88"/>
      <c r="U599" s="88"/>
      <c r="V599" s="88"/>
      <c r="W599" s="88"/>
      <c r="X599" s="88"/>
      <c r="Y599" s="88"/>
      <c r="Z599" s="88"/>
      <c r="AA599" s="88"/>
      <c r="AB599" s="88"/>
      <c r="AC599" s="88"/>
      <c r="AD599" s="88"/>
      <c r="AE599" s="88"/>
      <c r="AF599" s="88"/>
      <c r="AG599" s="88"/>
      <c r="AH599" s="88"/>
      <c r="AI599" s="88"/>
      <c r="AJ599" s="88"/>
      <c r="AK599" s="88"/>
      <c r="AL599" s="88"/>
      <c r="AM599" s="88"/>
      <c r="AN599" s="88"/>
      <c r="AO599" s="88"/>
      <c r="AP599" s="88"/>
    </row>
    <row r="600" spans="1:42" s="81" customFormat="1" ht="17.25" customHeight="1" x14ac:dyDescent="0.3">
      <c r="A600" s="86"/>
      <c r="B600" s="87"/>
      <c r="C600" s="84"/>
      <c r="D600" s="84"/>
      <c r="E600" s="84"/>
      <c r="F600" s="84"/>
      <c r="G600" s="84"/>
      <c r="H600" s="84"/>
      <c r="I600" s="84"/>
      <c r="J600" s="84"/>
      <c r="K600" s="84"/>
      <c r="L600" s="84"/>
      <c r="M600" s="88"/>
      <c r="N600" s="88"/>
      <c r="O600" s="88"/>
      <c r="P600" s="88"/>
      <c r="Q600" s="88"/>
      <c r="R600" s="88"/>
      <c r="S600" s="88"/>
      <c r="T600" s="88"/>
      <c r="U600" s="88"/>
      <c r="V600" s="88"/>
      <c r="W600" s="88"/>
      <c r="X600" s="88"/>
      <c r="Y600" s="88"/>
      <c r="Z600" s="88"/>
      <c r="AA600" s="88"/>
      <c r="AB600" s="88"/>
      <c r="AC600" s="88"/>
      <c r="AD600" s="88"/>
      <c r="AE600" s="88"/>
      <c r="AF600" s="88"/>
      <c r="AG600" s="88"/>
      <c r="AH600" s="88"/>
      <c r="AI600" s="88"/>
      <c r="AJ600" s="88"/>
      <c r="AK600" s="88"/>
      <c r="AL600" s="88"/>
      <c r="AM600" s="88"/>
      <c r="AN600" s="88"/>
      <c r="AO600" s="88"/>
      <c r="AP600" s="88"/>
    </row>
    <row r="601" spans="1:42" s="81" customFormat="1" ht="17.25" customHeight="1" x14ac:dyDescent="0.3">
      <c r="A601" s="86"/>
      <c r="B601" s="87"/>
      <c r="C601" s="84"/>
      <c r="D601" s="84"/>
      <c r="E601" s="84"/>
      <c r="F601" s="84"/>
      <c r="G601" s="84"/>
      <c r="H601" s="84"/>
      <c r="I601" s="84"/>
      <c r="J601" s="84"/>
      <c r="K601" s="84"/>
      <c r="L601" s="84"/>
      <c r="M601" s="88"/>
      <c r="N601" s="88"/>
      <c r="O601" s="88"/>
      <c r="P601" s="88"/>
      <c r="Q601" s="88"/>
      <c r="R601" s="88"/>
      <c r="S601" s="88"/>
      <c r="T601" s="88"/>
      <c r="U601" s="88"/>
      <c r="V601" s="88"/>
      <c r="W601" s="88"/>
      <c r="X601" s="88"/>
      <c r="Y601" s="88"/>
      <c r="Z601" s="88"/>
      <c r="AA601" s="88"/>
      <c r="AB601" s="88"/>
      <c r="AC601" s="88"/>
      <c r="AD601" s="88"/>
      <c r="AE601" s="88"/>
      <c r="AF601" s="88"/>
      <c r="AG601" s="88"/>
      <c r="AH601" s="88"/>
      <c r="AI601" s="88"/>
      <c r="AJ601" s="88"/>
      <c r="AK601" s="88"/>
      <c r="AL601" s="88"/>
      <c r="AM601" s="88"/>
      <c r="AN601" s="88"/>
      <c r="AO601" s="88"/>
      <c r="AP601" s="88"/>
    </row>
    <row r="602" spans="1:42" s="81" customFormat="1" ht="17.25" customHeight="1" x14ac:dyDescent="0.3">
      <c r="A602" s="86"/>
      <c r="B602" s="87"/>
      <c r="C602" s="84"/>
      <c r="D602" s="84"/>
      <c r="E602" s="84"/>
      <c r="F602" s="84"/>
      <c r="G602" s="84"/>
      <c r="H602" s="84"/>
      <c r="I602" s="84"/>
      <c r="J602" s="84"/>
      <c r="K602" s="84"/>
      <c r="L602" s="84"/>
      <c r="M602" s="88"/>
      <c r="N602" s="88"/>
      <c r="O602" s="88"/>
      <c r="P602" s="88"/>
      <c r="Q602" s="88"/>
      <c r="R602" s="88"/>
      <c r="S602" s="88"/>
      <c r="T602" s="88"/>
      <c r="U602" s="88"/>
      <c r="V602" s="88"/>
      <c r="W602" s="88"/>
      <c r="X602" s="88"/>
      <c r="Y602" s="88"/>
      <c r="Z602" s="88"/>
      <c r="AA602" s="88"/>
      <c r="AB602" s="88"/>
      <c r="AC602" s="88"/>
      <c r="AD602" s="88"/>
      <c r="AE602" s="88"/>
      <c r="AF602" s="88"/>
      <c r="AG602" s="88"/>
      <c r="AH602" s="88"/>
      <c r="AI602" s="88"/>
      <c r="AJ602" s="88"/>
      <c r="AK602" s="88"/>
      <c r="AL602" s="88"/>
      <c r="AM602" s="88"/>
      <c r="AN602" s="88"/>
      <c r="AO602" s="88"/>
      <c r="AP602" s="88"/>
    </row>
    <row r="603" spans="1:42" s="81" customFormat="1" ht="17.25" customHeight="1" x14ac:dyDescent="0.3">
      <c r="A603" s="86"/>
      <c r="B603" s="87"/>
      <c r="C603" s="84"/>
      <c r="D603" s="84"/>
      <c r="E603" s="84"/>
      <c r="F603" s="84"/>
      <c r="G603" s="84"/>
      <c r="H603" s="84"/>
      <c r="I603" s="84"/>
      <c r="J603" s="84"/>
      <c r="K603" s="84"/>
      <c r="L603" s="84"/>
      <c r="M603" s="88"/>
      <c r="N603" s="88"/>
      <c r="O603" s="88"/>
      <c r="P603" s="88"/>
      <c r="Q603" s="88"/>
      <c r="R603" s="88"/>
      <c r="S603" s="88"/>
      <c r="T603" s="88"/>
      <c r="U603" s="88"/>
      <c r="V603" s="88"/>
      <c r="W603" s="88"/>
      <c r="X603" s="88"/>
      <c r="Y603" s="88"/>
      <c r="Z603" s="88"/>
      <c r="AA603" s="88"/>
      <c r="AB603" s="88"/>
      <c r="AC603" s="88"/>
      <c r="AD603" s="88"/>
      <c r="AE603" s="88"/>
      <c r="AF603" s="88"/>
      <c r="AG603" s="88"/>
      <c r="AH603" s="88"/>
      <c r="AI603" s="88"/>
      <c r="AJ603" s="88"/>
      <c r="AK603" s="88"/>
      <c r="AL603" s="88"/>
      <c r="AM603" s="88"/>
      <c r="AN603" s="88"/>
      <c r="AO603" s="88"/>
      <c r="AP603" s="88"/>
    </row>
    <row r="604" spans="1:42" s="81" customFormat="1" ht="17.25" customHeight="1" x14ac:dyDescent="0.3">
      <c r="A604" s="86"/>
      <c r="B604" s="87"/>
      <c r="C604" s="84"/>
      <c r="D604" s="84"/>
      <c r="E604" s="84"/>
      <c r="F604" s="84"/>
      <c r="G604" s="84"/>
      <c r="H604" s="84"/>
      <c r="I604" s="84"/>
      <c r="J604" s="84"/>
      <c r="K604" s="84"/>
      <c r="L604" s="84"/>
      <c r="M604" s="88"/>
      <c r="N604" s="88"/>
      <c r="O604" s="88"/>
      <c r="P604" s="88"/>
      <c r="Q604" s="88"/>
      <c r="R604" s="88"/>
      <c r="S604" s="88"/>
      <c r="T604" s="88"/>
      <c r="U604" s="88"/>
      <c r="V604" s="88"/>
      <c r="W604" s="88"/>
      <c r="X604" s="88"/>
      <c r="Y604" s="88"/>
      <c r="Z604" s="88"/>
      <c r="AA604" s="88"/>
      <c r="AB604" s="88"/>
      <c r="AC604" s="88"/>
      <c r="AD604" s="88"/>
      <c r="AE604" s="88"/>
      <c r="AF604" s="88"/>
      <c r="AG604" s="88"/>
      <c r="AH604" s="88"/>
      <c r="AI604" s="88"/>
      <c r="AJ604" s="88"/>
      <c r="AK604" s="88"/>
      <c r="AL604" s="88"/>
      <c r="AM604" s="88"/>
      <c r="AN604" s="88"/>
      <c r="AO604" s="88"/>
      <c r="AP604" s="88"/>
    </row>
    <row r="605" spans="1:42" s="81" customFormat="1" ht="17.25" customHeight="1" x14ac:dyDescent="0.3">
      <c r="A605" s="86"/>
      <c r="B605" s="87"/>
      <c r="C605" s="84"/>
      <c r="D605" s="84"/>
      <c r="E605" s="84"/>
      <c r="F605" s="84"/>
      <c r="G605" s="84"/>
      <c r="H605" s="84"/>
      <c r="I605" s="84"/>
      <c r="J605" s="84"/>
      <c r="K605" s="84"/>
      <c r="L605" s="84"/>
      <c r="M605" s="88"/>
      <c r="N605" s="88"/>
      <c r="O605" s="88"/>
      <c r="P605" s="88"/>
      <c r="Q605" s="88"/>
      <c r="R605" s="88"/>
      <c r="S605" s="88"/>
      <c r="T605" s="88"/>
      <c r="U605" s="88"/>
      <c r="V605" s="88"/>
      <c r="W605" s="88"/>
      <c r="X605" s="88"/>
      <c r="Y605" s="88"/>
      <c r="Z605" s="88"/>
      <c r="AA605" s="88"/>
      <c r="AB605" s="88"/>
      <c r="AC605" s="88"/>
      <c r="AD605" s="88"/>
      <c r="AE605" s="88"/>
      <c r="AF605" s="88"/>
      <c r="AG605" s="88"/>
      <c r="AH605" s="88"/>
      <c r="AI605" s="88"/>
      <c r="AJ605" s="88"/>
      <c r="AK605" s="88"/>
      <c r="AL605" s="88"/>
      <c r="AM605" s="88"/>
      <c r="AN605" s="88"/>
      <c r="AO605" s="88"/>
      <c r="AP605" s="88"/>
    </row>
    <row r="606" spans="1:42" s="81" customFormat="1" ht="17.25" customHeight="1" x14ac:dyDescent="0.3">
      <c r="A606" s="86"/>
      <c r="B606" s="87"/>
      <c r="C606" s="84"/>
      <c r="D606" s="84"/>
      <c r="E606" s="84"/>
      <c r="F606" s="84"/>
      <c r="G606" s="84"/>
      <c r="H606" s="84"/>
      <c r="I606" s="84"/>
      <c r="J606" s="84"/>
      <c r="K606" s="84"/>
      <c r="L606" s="84"/>
      <c r="M606" s="88"/>
      <c r="N606" s="88"/>
      <c r="O606" s="88"/>
      <c r="P606" s="88"/>
      <c r="Q606" s="88"/>
      <c r="R606" s="88"/>
      <c r="S606" s="88"/>
      <c r="T606" s="88"/>
      <c r="U606" s="88"/>
      <c r="V606" s="88"/>
      <c r="W606" s="88"/>
      <c r="X606" s="88"/>
      <c r="Y606" s="88"/>
      <c r="Z606" s="88"/>
      <c r="AA606" s="88"/>
      <c r="AB606" s="88"/>
      <c r="AC606" s="88"/>
      <c r="AD606" s="88"/>
      <c r="AE606" s="88"/>
      <c r="AF606" s="88"/>
      <c r="AG606" s="88"/>
      <c r="AH606" s="88"/>
      <c r="AI606" s="88"/>
      <c r="AJ606" s="88"/>
      <c r="AK606" s="88"/>
      <c r="AL606" s="88"/>
      <c r="AM606" s="88"/>
      <c r="AN606" s="88"/>
      <c r="AO606" s="88"/>
      <c r="AP606" s="88"/>
    </row>
    <row r="607" spans="1:42" s="81" customFormat="1" ht="17.25" customHeight="1" x14ac:dyDescent="0.3">
      <c r="A607" s="86"/>
      <c r="B607" s="87"/>
      <c r="C607" s="84"/>
      <c r="D607" s="84"/>
      <c r="E607" s="84"/>
      <c r="F607" s="84"/>
      <c r="G607" s="84"/>
      <c r="H607" s="84"/>
      <c r="I607" s="84"/>
      <c r="J607" s="84"/>
      <c r="K607" s="84"/>
      <c r="L607" s="84"/>
      <c r="M607" s="88"/>
      <c r="N607" s="88"/>
      <c r="O607" s="88"/>
      <c r="P607" s="88"/>
      <c r="Q607" s="88"/>
      <c r="R607" s="88"/>
      <c r="S607" s="88"/>
      <c r="T607" s="88"/>
      <c r="U607" s="88"/>
      <c r="V607" s="88"/>
      <c r="W607" s="88"/>
      <c r="X607" s="88"/>
      <c r="Y607" s="88"/>
      <c r="Z607" s="88"/>
      <c r="AA607" s="88"/>
      <c r="AB607" s="88"/>
      <c r="AC607" s="88"/>
      <c r="AD607" s="88"/>
      <c r="AE607" s="88"/>
      <c r="AF607" s="88"/>
      <c r="AG607" s="88"/>
      <c r="AH607" s="88"/>
      <c r="AI607" s="88"/>
      <c r="AJ607" s="88"/>
      <c r="AK607" s="88"/>
      <c r="AL607" s="88"/>
      <c r="AM607" s="88"/>
      <c r="AN607" s="88"/>
      <c r="AO607" s="88"/>
      <c r="AP607" s="88"/>
    </row>
    <row r="608" spans="1:42" s="81" customFormat="1" ht="17.25" customHeight="1" x14ac:dyDescent="0.3">
      <c r="A608" s="86"/>
      <c r="B608" s="87"/>
      <c r="C608" s="84"/>
      <c r="D608" s="84"/>
      <c r="E608" s="84"/>
      <c r="F608" s="84"/>
      <c r="G608" s="84"/>
      <c r="H608" s="84"/>
      <c r="I608" s="84"/>
      <c r="J608" s="84"/>
      <c r="K608" s="84"/>
      <c r="L608" s="84"/>
      <c r="M608" s="88"/>
      <c r="N608" s="88"/>
      <c r="O608" s="88"/>
      <c r="P608" s="88"/>
      <c r="Q608" s="88"/>
      <c r="R608" s="88"/>
      <c r="S608" s="88"/>
      <c r="T608" s="88"/>
      <c r="U608" s="88"/>
      <c r="V608" s="88"/>
      <c r="W608" s="88"/>
      <c r="X608" s="88"/>
      <c r="Y608" s="88"/>
      <c r="Z608" s="88"/>
      <c r="AA608" s="88"/>
      <c r="AB608" s="88"/>
      <c r="AC608" s="88"/>
      <c r="AD608" s="88"/>
      <c r="AE608" s="88"/>
      <c r="AF608" s="88"/>
      <c r="AG608" s="88"/>
      <c r="AH608" s="88"/>
      <c r="AI608" s="88"/>
      <c r="AJ608" s="88"/>
      <c r="AK608" s="88"/>
      <c r="AL608" s="88"/>
      <c r="AM608" s="88"/>
      <c r="AN608" s="88"/>
      <c r="AO608" s="88"/>
      <c r="AP608" s="88"/>
    </row>
    <row r="609" spans="1:42" s="81" customFormat="1" ht="17.25" customHeight="1" x14ac:dyDescent="0.3">
      <c r="A609" s="86"/>
      <c r="B609" s="87"/>
      <c r="C609" s="84"/>
      <c r="D609" s="84"/>
      <c r="E609" s="84"/>
      <c r="F609" s="84"/>
      <c r="G609" s="84"/>
      <c r="H609" s="84"/>
      <c r="I609" s="84"/>
      <c r="J609" s="84"/>
      <c r="K609" s="84"/>
      <c r="L609" s="84"/>
      <c r="M609" s="88"/>
      <c r="N609" s="88"/>
      <c r="O609" s="88"/>
      <c r="P609" s="88"/>
      <c r="Q609" s="88"/>
      <c r="R609" s="88"/>
      <c r="S609" s="88"/>
      <c r="T609" s="88"/>
      <c r="U609" s="88"/>
      <c r="V609" s="88"/>
      <c r="W609" s="88"/>
      <c r="X609" s="88"/>
      <c r="Y609" s="88"/>
      <c r="Z609" s="88"/>
      <c r="AA609" s="88"/>
      <c r="AB609" s="88"/>
      <c r="AC609" s="88"/>
      <c r="AD609" s="88"/>
      <c r="AE609" s="88"/>
      <c r="AF609" s="88"/>
      <c r="AG609" s="88"/>
      <c r="AH609" s="88"/>
      <c r="AI609" s="88"/>
      <c r="AJ609" s="88"/>
      <c r="AK609" s="88"/>
      <c r="AL609" s="88"/>
      <c r="AM609" s="88"/>
      <c r="AN609" s="88"/>
      <c r="AO609" s="88"/>
      <c r="AP609" s="88"/>
    </row>
    <row r="610" spans="1:42" s="81" customFormat="1" ht="17.25" customHeight="1" x14ac:dyDescent="0.3">
      <c r="A610" s="86"/>
      <c r="B610" s="87"/>
      <c r="C610" s="84"/>
      <c r="D610" s="84"/>
      <c r="E610" s="84"/>
      <c r="F610" s="84"/>
      <c r="G610" s="84"/>
      <c r="H610" s="84"/>
      <c r="I610" s="84"/>
      <c r="J610" s="84"/>
      <c r="K610" s="84"/>
      <c r="L610" s="84"/>
      <c r="M610" s="88"/>
      <c r="N610" s="88"/>
      <c r="O610" s="88"/>
      <c r="P610" s="88"/>
      <c r="Q610" s="88"/>
      <c r="R610" s="88"/>
      <c r="S610" s="88"/>
      <c r="T610" s="88"/>
      <c r="U610" s="88"/>
      <c r="V610" s="88"/>
      <c r="W610" s="88"/>
      <c r="X610" s="88"/>
      <c r="Y610" s="88"/>
      <c r="Z610" s="88"/>
      <c r="AA610" s="88"/>
      <c r="AB610" s="88"/>
      <c r="AC610" s="88"/>
      <c r="AD610" s="88"/>
      <c r="AE610" s="88"/>
      <c r="AF610" s="88"/>
      <c r="AG610" s="88"/>
      <c r="AH610" s="88"/>
      <c r="AI610" s="88"/>
      <c r="AJ610" s="88"/>
      <c r="AK610" s="88"/>
      <c r="AL610" s="88"/>
      <c r="AM610" s="88"/>
      <c r="AN610" s="88"/>
      <c r="AO610" s="88"/>
      <c r="AP610" s="88"/>
    </row>
    <row r="611" spans="1:42" s="81" customFormat="1" ht="17.25" customHeight="1" x14ac:dyDescent="0.3">
      <c r="A611" s="86"/>
      <c r="B611" s="87"/>
      <c r="C611" s="84"/>
      <c r="D611" s="84"/>
      <c r="E611" s="84"/>
      <c r="F611" s="84"/>
      <c r="G611" s="84"/>
      <c r="H611" s="84"/>
      <c r="I611" s="84"/>
      <c r="J611" s="84"/>
      <c r="K611" s="84"/>
      <c r="L611" s="84"/>
      <c r="M611" s="88"/>
      <c r="N611" s="88"/>
      <c r="O611" s="88"/>
      <c r="P611" s="88"/>
      <c r="Q611" s="88"/>
      <c r="R611" s="88"/>
      <c r="S611" s="88"/>
      <c r="T611" s="88"/>
      <c r="U611" s="88"/>
      <c r="V611" s="88"/>
      <c r="W611" s="88"/>
      <c r="X611" s="88"/>
      <c r="Y611" s="88"/>
      <c r="Z611" s="88"/>
      <c r="AA611" s="88"/>
      <c r="AB611" s="88"/>
      <c r="AC611" s="88"/>
      <c r="AD611" s="88"/>
      <c r="AE611" s="88"/>
      <c r="AF611" s="88"/>
      <c r="AG611" s="88"/>
      <c r="AH611" s="88"/>
      <c r="AI611" s="88"/>
      <c r="AJ611" s="88"/>
      <c r="AK611" s="88"/>
      <c r="AL611" s="88"/>
      <c r="AM611" s="88"/>
      <c r="AN611" s="88"/>
      <c r="AO611" s="88"/>
      <c r="AP611" s="88"/>
    </row>
    <row r="612" spans="1:42" s="81" customFormat="1" ht="17.25" customHeight="1" x14ac:dyDescent="0.3">
      <c r="A612" s="86"/>
      <c r="B612" s="87"/>
      <c r="C612" s="84"/>
      <c r="D612" s="84"/>
      <c r="E612" s="84"/>
      <c r="F612" s="84"/>
      <c r="G612" s="84"/>
      <c r="H612" s="84"/>
      <c r="I612" s="84"/>
      <c r="J612" s="84"/>
      <c r="K612" s="84"/>
      <c r="L612" s="84"/>
      <c r="M612" s="88"/>
      <c r="N612" s="88"/>
      <c r="O612" s="88"/>
      <c r="P612" s="88"/>
      <c r="Q612" s="88"/>
      <c r="R612" s="88"/>
      <c r="S612" s="88"/>
      <c r="T612" s="88"/>
      <c r="U612" s="88"/>
      <c r="V612" s="88"/>
      <c r="W612" s="88"/>
      <c r="X612" s="88"/>
      <c r="Y612" s="88"/>
      <c r="Z612" s="88"/>
      <c r="AA612" s="88"/>
      <c r="AB612" s="88"/>
      <c r="AC612" s="88"/>
      <c r="AD612" s="88"/>
      <c r="AE612" s="88"/>
      <c r="AF612" s="88"/>
      <c r="AG612" s="88"/>
      <c r="AH612" s="88"/>
      <c r="AI612" s="88"/>
      <c r="AJ612" s="88"/>
      <c r="AK612" s="88"/>
      <c r="AL612" s="88"/>
      <c r="AM612" s="88"/>
      <c r="AN612" s="88"/>
      <c r="AO612" s="88"/>
      <c r="AP612" s="88"/>
    </row>
    <row r="613" spans="1:42" s="81" customFormat="1" ht="17.25" customHeight="1" x14ac:dyDescent="0.3">
      <c r="A613" s="86"/>
      <c r="B613" s="87"/>
      <c r="C613" s="84"/>
      <c r="D613" s="84"/>
      <c r="E613" s="84"/>
      <c r="F613" s="84"/>
      <c r="G613" s="84"/>
      <c r="H613" s="84"/>
      <c r="I613" s="84"/>
      <c r="J613" s="84"/>
      <c r="K613" s="84"/>
      <c r="L613" s="84"/>
      <c r="M613" s="88"/>
      <c r="N613" s="88"/>
      <c r="O613" s="88"/>
      <c r="P613" s="88"/>
      <c r="Q613" s="88"/>
      <c r="R613" s="88"/>
      <c r="S613" s="88"/>
      <c r="T613" s="88"/>
      <c r="U613" s="88"/>
      <c r="V613" s="88"/>
      <c r="W613" s="88"/>
      <c r="X613" s="88"/>
      <c r="Y613" s="88"/>
      <c r="Z613" s="88"/>
      <c r="AA613" s="88"/>
      <c r="AB613" s="88"/>
      <c r="AC613" s="88"/>
      <c r="AD613" s="88"/>
      <c r="AE613" s="88"/>
      <c r="AF613" s="88"/>
      <c r="AG613" s="88"/>
      <c r="AH613" s="88"/>
      <c r="AI613" s="88"/>
      <c r="AJ613" s="88"/>
      <c r="AK613" s="88"/>
      <c r="AL613" s="88"/>
      <c r="AM613" s="88"/>
      <c r="AN613" s="88"/>
      <c r="AO613" s="88"/>
      <c r="AP613" s="88"/>
    </row>
    <row r="614" spans="1:42" s="81" customFormat="1" ht="17.25" customHeight="1" x14ac:dyDescent="0.3">
      <c r="A614" s="86"/>
      <c r="B614" s="87"/>
      <c r="C614" s="84"/>
      <c r="D614" s="84"/>
      <c r="E614" s="84"/>
      <c r="F614" s="84"/>
      <c r="G614" s="84"/>
      <c r="H614" s="84"/>
      <c r="I614" s="84"/>
      <c r="J614" s="84"/>
      <c r="K614" s="84"/>
      <c r="L614" s="84"/>
      <c r="M614" s="88"/>
      <c r="N614" s="88"/>
      <c r="O614" s="88"/>
      <c r="P614" s="88"/>
      <c r="Q614" s="88"/>
      <c r="R614" s="88"/>
      <c r="S614" s="88"/>
      <c r="T614" s="88"/>
      <c r="U614" s="88"/>
      <c r="V614" s="88"/>
      <c r="W614" s="88"/>
      <c r="X614" s="88"/>
      <c r="Y614" s="88"/>
      <c r="Z614" s="88"/>
      <c r="AA614" s="88"/>
      <c r="AB614" s="88"/>
      <c r="AC614" s="88"/>
      <c r="AD614" s="88"/>
      <c r="AE614" s="88"/>
      <c r="AF614" s="88"/>
      <c r="AG614" s="88"/>
      <c r="AH614" s="88"/>
      <c r="AI614" s="88"/>
      <c r="AJ614" s="88"/>
      <c r="AK614" s="88"/>
      <c r="AL614" s="88"/>
      <c r="AM614" s="88"/>
      <c r="AN614" s="88"/>
      <c r="AO614" s="88"/>
      <c r="AP614" s="88"/>
    </row>
    <row r="615" spans="1:42" s="81" customFormat="1" ht="17.25" customHeight="1" x14ac:dyDescent="0.3">
      <c r="A615" s="86"/>
      <c r="B615" s="87"/>
      <c r="C615" s="84"/>
      <c r="D615" s="84"/>
      <c r="E615" s="84"/>
      <c r="F615" s="84"/>
      <c r="G615" s="84"/>
      <c r="H615" s="84"/>
      <c r="I615" s="84"/>
      <c r="J615" s="84"/>
      <c r="K615" s="84"/>
      <c r="L615" s="84"/>
      <c r="M615" s="88"/>
      <c r="N615" s="88"/>
      <c r="O615" s="88"/>
      <c r="P615" s="88"/>
      <c r="Q615" s="88"/>
      <c r="R615" s="88"/>
      <c r="S615" s="88"/>
      <c r="T615" s="88"/>
      <c r="U615" s="88"/>
      <c r="V615" s="88"/>
      <c r="W615" s="88"/>
      <c r="X615" s="88"/>
      <c r="Y615" s="88"/>
      <c r="Z615" s="88"/>
      <c r="AA615" s="88"/>
      <c r="AB615" s="88"/>
      <c r="AC615" s="88"/>
      <c r="AD615" s="88"/>
      <c r="AE615" s="88"/>
      <c r="AF615" s="88"/>
      <c r="AG615" s="88"/>
      <c r="AH615" s="88"/>
      <c r="AI615" s="88"/>
      <c r="AJ615" s="88"/>
      <c r="AK615" s="88"/>
      <c r="AL615" s="88"/>
      <c r="AM615" s="88"/>
      <c r="AN615" s="88"/>
      <c r="AO615" s="88"/>
      <c r="AP615" s="88"/>
    </row>
    <row r="616" spans="1:42" s="81" customFormat="1" ht="17.25" customHeight="1" x14ac:dyDescent="0.3">
      <c r="A616" s="86"/>
      <c r="B616" s="87"/>
      <c r="C616" s="84"/>
      <c r="D616" s="84"/>
      <c r="E616" s="84"/>
      <c r="F616" s="84"/>
      <c r="G616" s="84"/>
      <c r="H616" s="84"/>
      <c r="I616" s="84"/>
      <c r="J616" s="84"/>
      <c r="K616" s="84"/>
      <c r="L616" s="84"/>
      <c r="M616" s="88"/>
      <c r="N616" s="88"/>
      <c r="O616" s="88"/>
      <c r="P616" s="88"/>
      <c r="Q616" s="88"/>
      <c r="R616" s="88"/>
      <c r="S616" s="88"/>
      <c r="T616" s="88"/>
      <c r="U616" s="88"/>
      <c r="V616" s="88"/>
      <c r="W616" s="88"/>
      <c r="X616" s="88"/>
      <c r="Y616" s="88"/>
      <c r="Z616" s="88"/>
      <c r="AA616" s="88"/>
      <c r="AB616" s="88"/>
      <c r="AC616" s="88"/>
      <c r="AD616" s="88"/>
      <c r="AE616" s="88"/>
      <c r="AF616" s="88"/>
      <c r="AG616" s="88"/>
      <c r="AH616" s="88"/>
      <c r="AI616" s="88"/>
      <c r="AJ616" s="88"/>
      <c r="AK616" s="88"/>
      <c r="AL616" s="88"/>
      <c r="AM616" s="88"/>
      <c r="AN616" s="88"/>
      <c r="AO616" s="88"/>
      <c r="AP616" s="88"/>
    </row>
    <row r="617" spans="1:42" s="81" customFormat="1" ht="17.25" customHeight="1" x14ac:dyDescent="0.3">
      <c r="A617" s="86"/>
      <c r="B617" s="87"/>
      <c r="C617" s="84"/>
      <c r="D617" s="84"/>
      <c r="E617" s="84"/>
      <c r="F617" s="84"/>
      <c r="G617" s="84"/>
      <c r="H617" s="84"/>
      <c r="I617" s="84"/>
      <c r="J617" s="84"/>
      <c r="K617" s="84"/>
      <c r="L617" s="84"/>
      <c r="M617" s="88"/>
      <c r="N617" s="88"/>
      <c r="O617" s="88"/>
      <c r="P617" s="88"/>
      <c r="Q617" s="88"/>
      <c r="R617" s="88"/>
      <c r="S617" s="88"/>
      <c r="T617" s="88"/>
      <c r="U617" s="88"/>
      <c r="V617" s="88"/>
      <c r="W617" s="88"/>
      <c r="X617" s="88"/>
      <c r="Y617" s="88"/>
      <c r="Z617" s="88"/>
      <c r="AA617" s="88"/>
      <c r="AB617" s="88"/>
      <c r="AC617" s="88"/>
      <c r="AD617" s="88"/>
      <c r="AE617" s="88"/>
      <c r="AF617" s="88"/>
      <c r="AG617" s="88"/>
      <c r="AH617" s="88"/>
      <c r="AI617" s="88"/>
      <c r="AJ617" s="88"/>
      <c r="AK617" s="88"/>
      <c r="AL617" s="88"/>
      <c r="AM617" s="88"/>
      <c r="AN617" s="88"/>
      <c r="AO617" s="88"/>
      <c r="AP617" s="88"/>
    </row>
    <row r="618" spans="1:42" s="81" customFormat="1" ht="17.25" customHeight="1" x14ac:dyDescent="0.3">
      <c r="A618" s="86"/>
      <c r="B618" s="87"/>
      <c r="C618" s="84"/>
      <c r="D618" s="84"/>
      <c r="E618" s="84"/>
      <c r="F618" s="84"/>
      <c r="G618" s="84"/>
      <c r="H618" s="84"/>
      <c r="I618" s="84"/>
      <c r="J618" s="84"/>
      <c r="K618" s="84"/>
      <c r="L618" s="84"/>
      <c r="M618" s="88"/>
      <c r="N618" s="88"/>
      <c r="O618" s="88"/>
      <c r="P618" s="88"/>
      <c r="Q618" s="88"/>
      <c r="R618" s="88"/>
      <c r="S618" s="88"/>
      <c r="T618" s="88"/>
      <c r="U618" s="88"/>
      <c r="V618" s="88"/>
      <c r="W618" s="88"/>
      <c r="X618" s="88"/>
      <c r="Y618" s="88"/>
      <c r="Z618" s="88"/>
      <c r="AA618" s="88"/>
      <c r="AB618" s="88"/>
      <c r="AC618" s="88"/>
      <c r="AD618" s="88"/>
      <c r="AE618" s="88"/>
      <c r="AF618" s="88"/>
      <c r="AG618" s="88"/>
      <c r="AH618" s="88"/>
      <c r="AI618" s="88"/>
      <c r="AJ618" s="88"/>
      <c r="AK618" s="88"/>
      <c r="AL618" s="88"/>
      <c r="AM618" s="88"/>
      <c r="AN618" s="88"/>
      <c r="AO618" s="88"/>
      <c r="AP618" s="88"/>
    </row>
    <row r="619" spans="1:42" s="81" customFormat="1" ht="17.25" customHeight="1" x14ac:dyDescent="0.3">
      <c r="A619" s="86"/>
      <c r="B619" s="87"/>
      <c r="C619" s="84"/>
      <c r="D619" s="84"/>
      <c r="E619" s="84"/>
      <c r="F619" s="84"/>
      <c r="G619" s="84"/>
      <c r="H619" s="84"/>
      <c r="I619" s="84"/>
      <c r="J619" s="84"/>
      <c r="K619" s="84"/>
      <c r="L619" s="84"/>
      <c r="M619" s="88"/>
      <c r="N619" s="88"/>
      <c r="O619" s="88"/>
      <c r="P619" s="88"/>
      <c r="Q619" s="88"/>
      <c r="R619" s="88"/>
      <c r="S619" s="88"/>
      <c r="T619" s="88"/>
      <c r="U619" s="88"/>
      <c r="V619" s="88"/>
      <c r="W619" s="88"/>
      <c r="X619" s="88"/>
      <c r="Y619" s="88"/>
      <c r="Z619" s="88"/>
      <c r="AA619" s="88"/>
      <c r="AB619" s="88"/>
      <c r="AC619" s="88"/>
      <c r="AD619" s="88"/>
      <c r="AE619" s="88"/>
      <c r="AF619" s="88"/>
      <c r="AG619" s="88"/>
      <c r="AH619" s="88"/>
      <c r="AI619" s="88"/>
      <c r="AJ619" s="88"/>
      <c r="AK619" s="88"/>
      <c r="AL619" s="88"/>
      <c r="AM619" s="88"/>
      <c r="AN619" s="88"/>
      <c r="AO619" s="88"/>
      <c r="AP619" s="88"/>
    </row>
    <row r="620" spans="1:42" s="81" customFormat="1" ht="17.25" customHeight="1" x14ac:dyDescent="0.3">
      <c r="A620" s="86"/>
      <c r="B620" s="87"/>
      <c r="C620" s="84"/>
      <c r="D620" s="84"/>
      <c r="E620" s="84"/>
      <c r="F620" s="84"/>
      <c r="G620" s="84"/>
      <c r="H620" s="84"/>
      <c r="I620" s="84"/>
      <c r="J620" s="84"/>
      <c r="K620" s="84"/>
      <c r="L620" s="84"/>
      <c r="M620" s="88"/>
      <c r="N620" s="88"/>
      <c r="O620" s="88"/>
      <c r="P620" s="88"/>
      <c r="Q620" s="88"/>
      <c r="R620" s="88"/>
      <c r="S620" s="88"/>
      <c r="T620" s="88"/>
      <c r="U620" s="88"/>
      <c r="V620" s="88"/>
      <c r="W620" s="88"/>
      <c r="X620" s="88"/>
      <c r="Y620" s="88"/>
      <c r="Z620" s="88"/>
      <c r="AA620" s="88"/>
      <c r="AB620" s="88"/>
      <c r="AC620" s="88"/>
      <c r="AD620" s="88"/>
      <c r="AE620" s="88"/>
      <c r="AF620" s="88"/>
      <c r="AG620" s="88"/>
      <c r="AH620" s="88"/>
      <c r="AI620" s="88"/>
      <c r="AJ620" s="88"/>
      <c r="AK620" s="88"/>
      <c r="AL620" s="88"/>
      <c r="AM620" s="88"/>
      <c r="AN620" s="88"/>
      <c r="AO620" s="88"/>
      <c r="AP620" s="88"/>
    </row>
    <row r="621" spans="1:42" s="81" customFormat="1" ht="17.25" customHeight="1" x14ac:dyDescent="0.3">
      <c r="A621" s="86"/>
      <c r="B621" s="87"/>
      <c r="C621" s="84"/>
      <c r="D621" s="84"/>
      <c r="E621" s="84"/>
      <c r="F621" s="84"/>
      <c r="G621" s="84"/>
      <c r="H621" s="84"/>
      <c r="I621" s="84"/>
      <c r="J621" s="84"/>
      <c r="K621" s="84"/>
      <c r="L621" s="84"/>
      <c r="M621" s="88"/>
      <c r="N621" s="88"/>
      <c r="O621" s="88"/>
      <c r="P621" s="88"/>
      <c r="Q621" s="88"/>
      <c r="R621" s="88"/>
      <c r="S621" s="88"/>
      <c r="T621" s="88"/>
      <c r="U621" s="88"/>
      <c r="V621" s="88"/>
      <c r="W621" s="88"/>
      <c r="X621" s="88"/>
      <c r="Y621" s="88"/>
      <c r="Z621" s="88"/>
      <c r="AA621" s="88"/>
      <c r="AB621" s="88"/>
      <c r="AC621" s="88"/>
      <c r="AD621" s="88"/>
      <c r="AE621" s="88"/>
      <c r="AF621" s="88"/>
      <c r="AG621" s="88"/>
      <c r="AH621" s="88"/>
      <c r="AI621" s="88"/>
      <c r="AJ621" s="88"/>
      <c r="AK621" s="88"/>
      <c r="AL621" s="88"/>
      <c r="AM621" s="88"/>
      <c r="AN621" s="88"/>
      <c r="AO621" s="88"/>
      <c r="AP621" s="88"/>
    </row>
    <row r="622" spans="1:42" s="81" customFormat="1" ht="17.25" customHeight="1" x14ac:dyDescent="0.3">
      <c r="A622" s="86"/>
      <c r="B622" s="87"/>
      <c r="C622" s="84"/>
      <c r="D622" s="84"/>
      <c r="E622" s="84"/>
      <c r="F622" s="84"/>
      <c r="G622" s="84"/>
      <c r="H622" s="84"/>
      <c r="I622" s="84"/>
      <c r="J622" s="84"/>
      <c r="K622" s="84"/>
      <c r="L622" s="84"/>
      <c r="M622" s="88"/>
      <c r="N622" s="88"/>
      <c r="O622" s="88"/>
      <c r="P622" s="88"/>
      <c r="Q622" s="88"/>
      <c r="R622" s="88"/>
      <c r="S622" s="88"/>
      <c r="T622" s="88"/>
      <c r="U622" s="88"/>
      <c r="V622" s="88"/>
      <c r="W622" s="88"/>
      <c r="X622" s="88"/>
      <c r="Y622" s="88"/>
      <c r="Z622" s="88"/>
      <c r="AA622" s="88"/>
      <c r="AB622" s="88"/>
      <c r="AC622" s="88"/>
      <c r="AD622" s="88"/>
      <c r="AE622" s="88"/>
      <c r="AF622" s="88"/>
      <c r="AG622" s="88"/>
      <c r="AH622" s="88"/>
      <c r="AI622" s="88"/>
      <c r="AJ622" s="88"/>
      <c r="AK622" s="88"/>
      <c r="AL622" s="88"/>
      <c r="AM622" s="88"/>
      <c r="AN622" s="88"/>
      <c r="AO622" s="88"/>
      <c r="AP622" s="88"/>
    </row>
    <row r="623" spans="1:42" s="81" customFormat="1" ht="17.25" customHeight="1" x14ac:dyDescent="0.3">
      <c r="A623" s="86"/>
      <c r="B623" s="87"/>
      <c r="C623" s="84"/>
      <c r="D623" s="84"/>
      <c r="E623" s="84"/>
      <c r="F623" s="84"/>
      <c r="G623" s="84"/>
      <c r="H623" s="84"/>
      <c r="I623" s="84"/>
      <c r="J623" s="84"/>
      <c r="K623" s="84"/>
      <c r="L623" s="84"/>
      <c r="M623" s="88"/>
      <c r="N623" s="88"/>
      <c r="O623" s="88"/>
      <c r="P623" s="88"/>
      <c r="Q623" s="88"/>
      <c r="R623" s="88"/>
      <c r="S623" s="88"/>
      <c r="T623" s="88"/>
      <c r="U623" s="88"/>
      <c r="V623" s="88"/>
      <c r="W623" s="88"/>
      <c r="X623" s="88"/>
      <c r="Y623" s="88"/>
      <c r="Z623" s="88"/>
      <c r="AA623" s="88"/>
      <c r="AB623" s="88"/>
      <c r="AC623" s="88"/>
      <c r="AD623" s="88"/>
      <c r="AE623" s="88"/>
      <c r="AF623" s="88"/>
      <c r="AG623" s="88"/>
      <c r="AH623" s="88"/>
      <c r="AI623" s="88"/>
      <c r="AJ623" s="88"/>
      <c r="AK623" s="88"/>
      <c r="AL623" s="88"/>
      <c r="AM623" s="88"/>
      <c r="AN623" s="88"/>
      <c r="AO623" s="88"/>
      <c r="AP623" s="88"/>
    </row>
    <row r="624" spans="1:42" s="81" customFormat="1" ht="17.25" customHeight="1" x14ac:dyDescent="0.3">
      <c r="A624" s="86"/>
      <c r="B624" s="87"/>
      <c r="C624" s="84"/>
      <c r="D624" s="84"/>
      <c r="E624" s="84"/>
      <c r="F624" s="84"/>
      <c r="G624" s="84"/>
      <c r="H624" s="84"/>
      <c r="I624" s="84"/>
      <c r="J624" s="84"/>
      <c r="K624" s="84"/>
      <c r="L624" s="84"/>
      <c r="M624" s="88"/>
      <c r="N624" s="88"/>
      <c r="O624" s="88"/>
      <c r="P624" s="88"/>
      <c r="Q624" s="88"/>
      <c r="R624" s="88"/>
      <c r="S624" s="88"/>
      <c r="T624" s="88"/>
      <c r="U624" s="88"/>
      <c r="V624" s="88"/>
      <c r="W624" s="88"/>
      <c r="X624" s="88"/>
      <c r="Y624" s="88"/>
      <c r="Z624" s="88"/>
      <c r="AA624" s="88"/>
      <c r="AB624" s="88"/>
      <c r="AC624" s="88"/>
      <c r="AD624" s="88"/>
      <c r="AE624" s="88"/>
      <c r="AF624" s="88"/>
      <c r="AG624" s="88"/>
      <c r="AH624" s="88"/>
      <c r="AI624" s="88"/>
      <c r="AJ624" s="88"/>
      <c r="AK624" s="88"/>
      <c r="AL624" s="88"/>
      <c r="AM624" s="88"/>
      <c r="AN624" s="88"/>
      <c r="AO624" s="88"/>
      <c r="AP624" s="88"/>
    </row>
    <row r="625" spans="1:42" s="81" customFormat="1" ht="17.25" customHeight="1" x14ac:dyDescent="0.3">
      <c r="A625" s="86"/>
      <c r="B625" s="87"/>
      <c r="C625" s="84"/>
      <c r="D625" s="84"/>
      <c r="E625" s="84"/>
      <c r="F625" s="84"/>
      <c r="G625" s="84"/>
      <c r="H625" s="84"/>
      <c r="I625" s="84"/>
      <c r="J625" s="84"/>
      <c r="K625" s="84"/>
      <c r="L625" s="84"/>
      <c r="M625" s="88"/>
      <c r="N625" s="88"/>
      <c r="O625" s="88"/>
      <c r="P625" s="88"/>
      <c r="Q625" s="88"/>
      <c r="R625" s="88"/>
      <c r="S625" s="88"/>
      <c r="T625" s="88"/>
      <c r="U625" s="88"/>
      <c r="V625" s="88"/>
      <c r="W625" s="88"/>
      <c r="X625" s="88"/>
      <c r="Y625" s="88"/>
      <c r="Z625" s="88"/>
      <c r="AA625" s="88"/>
      <c r="AB625" s="88"/>
      <c r="AC625" s="88"/>
      <c r="AD625" s="88"/>
      <c r="AE625" s="88"/>
      <c r="AF625" s="88"/>
      <c r="AG625" s="88"/>
      <c r="AH625" s="88"/>
      <c r="AI625" s="88"/>
      <c r="AJ625" s="88"/>
      <c r="AK625" s="88"/>
      <c r="AL625" s="88"/>
      <c r="AM625" s="88"/>
      <c r="AN625" s="88"/>
      <c r="AO625" s="88"/>
      <c r="AP625" s="88"/>
    </row>
    <row r="626" spans="1:42" s="81" customFormat="1" ht="17.25" customHeight="1" x14ac:dyDescent="0.3">
      <c r="A626" s="86"/>
      <c r="B626" s="87"/>
      <c r="C626" s="84"/>
      <c r="D626" s="84"/>
      <c r="E626" s="84"/>
      <c r="F626" s="84"/>
      <c r="G626" s="84"/>
      <c r="H626" s="84"/>
      <c r="I626" s="84"/>
      <c r="J626" s="84"/>
      <c r="K626" s="84"/>
      <c r="L626" s="84"/>
      <c r="M626" s="88"/>
      <c r="N626" s="88"/>
      <c r="O626" s="88"/>
      <c r="P626" s="88"/>
      <c r="Q626" s="88"/>
      <c r="R626" s="88"/>
      <c r="S626" s="88"/>
      <c r="T626" s="88"/>
      <c r="U626" s="88"/>
      <c r="V626" s="88"/>
      <c r="W626" s="88"/>
      <c r="X626" s="88"/>
      <c r="Y626" s="88"/>
      <c r="Z626" s="88"/>
      <c r="AA626" s="88"/>
      <c r="AB626" s="88"/>
      <c r="AC626" s="88"/>
      <c r="AD626" s="88"/>
      <c r="AE626" s="88"/>
      <c r="AF626" s="88"/>
      <c r="AG626" s="88"/>
      <c r="AH626" s="88"/>
      <c r="AI626" s="88"/>
      <c r="AJ626" s="88"/>
      <c r="AK626" s="88"/>
      <c r="AL626" s="88"/>
      <c r="AM626" s="88"/>
      <c r="AN626" s="88"/>
      <c r="AO626" s="88"/>
      <c r="AP626" s="88"/>
    </row>
    <row r="627" spans="1:42" s="81" customFormat="1" ht="17.25" customHeight="1" x14ac:dyDescent="0.3">
      <c r="A627" s="86"/>
      <c r="B627" s="87"/>
      <c r="C627" s="84"/>
      <c r="D627" s="84"/>
      <c r="E627" s="84"/>
      <c r="F627" s="84"/>
      <c r="G627" s="84"/>
      <c r="H627" s="84"/>
      <c r="I627" s="84"/>
      <c r="J627" s="84"/>
      <c r="K627" s="84"/>
      <c r="L627" s="84"/>
      <c r="M627" s="88"/>
      <c r="N627" s="88"/>
      <c r="O627" s="88"/>
      <c r="P627" s="88"/>
      <c r="Q627" s="88"/>
      <c r="R627" s="88"/>
      <c r="S627" s="88"/>
      <c r="T627" s="88"/>
      <c r="U627" s="88"/>
      <c r="V627" s="88"/>
      <c r="W627" s="88"/>
      <c r="X627" s="88"/>
      <c r="Y627" s="88"/>
      <c r="Z627" s="88"/>
      <c r="AA627" s="88"/>
      <c r="AB627" s="88"/>
      <c r="AC627" s="88"/>
      <c r="AD627" s="88"/>
      <c r="AE627" s="88"/>
      <c r="AF627" s="88"/>
      <c r="AG627" s="88"/>
      <c r="AH627" s="88"/>
      <c r="AI627" s="88"/>
      <c r="AJ627" s="88"/>
      <c r="AK627" s="88"/>
      <c r="AL627" s="88"/>
      <c r="AM627" s="88"/>
      <c r="AN627" s="88"/>
      <c r="AO627" s="88"/>
      <c r="AP627" s="88"/>
    </row>
    <row r="628" spans="1:42" s="81" customFormat="1" ht="17.25" customHeight="1" x14ac:dyDescent="0.3">
      <c r="A628" s="86"/>
      <c r="B628" s="87"/>
      <c r="C628" s="84"/>
      <c r="D628" s="84"/>
      <c r="E628" s="84"/>
      <c r="F628" s="84"/>
      <c r="G628" s="84"/>
      <c r="H628" s="84"/>
      <c r="I628" s="84"/>
      <c r="J628" s="84"/>
      <c r="K628" s="84"/>
      <c r="L628" s="84"/>
      <c r="M628" s="88"/>
      <c r="N628" s="88"/>
      <c r="O628" s="88"/>
      <c r="P628" s="88"/>
      <c r="Q628" s="88"/>
      <c r="R628" s="88"/>
      <c r="S628" s="88"/>
      <c r="T628" s="88"/>
      <c r="U628" s="88"/>
      <c r="V628" s="88"/>
      <c r="W628" s="88"/>
      <c r="X628" s="88"/>
      <c r="Y628" s="88"/>
      <c r="Z628" s="88"/>
      <c r="AA628" s="88"/>
      <c r="AB628" s="88"/>
      <c r="AC628" s="88"/>
      <c r="AD628" s="88"/>
      <c r="AE628" s="88"/>
      <c r="AF628" s="88"/>
      <c r="AG628" s="88"/>
      <c r="AH628" s="88"/>
      <c r="AI628" s="88"/>
      <c r="AJ628" s="88"/>
      <c r="AK628" s="88"/>
      <c r="AL628" s="88"/>
      <c r="AM628" s="88"/>
      <c r="AN628" s="88"/>
      <c r="AO628" s="88"/>
      <c r="AP628" s="88"/>
    </row>
    <row r="629" spans="1:42" s="81" customFormat="1" ht="17.25" customHeight="1" x14ac:dyDescent="0.3">
      <c r="A629" s="86"/>
      <c r="B629" s="87"/>
      <c r="C629" s="84"/>
      <c r="D629" s="84"/>
      <c r="E629" s="84"/>
      <c r="F629" s="84"/>
      <c r="G629" s="84"/>
      <c r="H629" s="84"/>
      <c r="I629" s="84"/>
      <c r="J629" s="84"/>
      <c r="K629" s="84"/>
      <c r="L629" s="84"/>
      <c r="M629" s="88"/>
      <c r="N629" s="88"/>
      <c r="O629" s="88"/>
      <c r="P629" s="88"/>
      <c r="Q629" s="88"/>
      <c r="R629" s="88"/>
      <c r="S629" s="88"/>
      <c r="T629" s="88"/>
      <c r="U629" s="88"/>
      <c r="V629" s="88"/>
      <c r="W629" s="88"/>
      <c r="X629" s="88"/>
      <c r="Y629" s="88"/>
      <c r="Z629" s="88"/>
      <c r="AA629" s="88"/>
      <c r="AB629" s="88"/>
      <c r="AC629" s="88"/>
      <c r="AD629" s="88"/>
      <c r="AE629" s="88"/>
      <c r="AF629" s="88"/>
      <c r="AG629" s="88"/>
      <c r="AH629" s="88"/>
      <c r="AI629" s="88"/>
      <c r="AJ629" s="88"/>
      <c r="AK629" s="88"/>
      <c r="AL629" s="88"/>
      <c r="AM629" s="88"/>
      <c r="AN629" s="88"/>
      <c r="AO629" s="88"/>
      <c r="AP629" s="88"/>
    </row>
    <row r="630" spans="1:42" s="81" customFormat="1" ht="17.25" customHeight="1" x14ac:dyDescent="0.3">
      <c r="A630" s="86"/>
      <c r="B630" s="87"/>
      <c r="C630" s="84"/>
      <c r="D630" s="84"/>
      <c r="E630" s="84"/>
      <c r="F630" s="84"/>
      <c r="G630" s="84"/>
      <c r="H630" s="84"/>
      <c r="I630" s="84"/>
      <c r="J630" s="84"/>
      <c r="K630" s="84"/>
      <c r="L630" s="84"/>
      <c r="M630" s="88"/>
      <c r="N630" s="88"/>
      <c r="O630" s="88"/>
      <c r="P630" s="88"/>
      <c r="Q630" s="88"/>
      <c r="R630" s="88"/>
      <c r="S630" s="88"/>
      <c r="T630" s="88"/>
      <c r="U630" s="88"/>
      <c r="V630" s="88"/>
      <c r="W630" s="88"/>
      <c r="X630" s="88"/>
      <c r="Y630" s="88"/>
      <c r="Z630" s="88"/>
      <c r="AA630" s="88"/>
      <c r="AB630" s="88"/>
      <c r="AC630" s="88"/>
      <c r="AD630" s="88"/>
      <c r="AE630" s="88"/>
      <c r="AF630" s="88"/>
      <c r="AG630" s="88"/>
      <c r="AH630" s="88"/>
      <c r="AI630" s="88"/>
      <c r="AJ630" s="88"/>
      <c r="AK630" s="88"/>
      <c r="AL630" s="88"/>
      <c r="AM630" s="88"/>
      <c r="AN630" s="88"/>
      <c r="AO630" s="88"/>
      <c r="AP630" s="88"/>
    </row>
    <row r="631" spans="1:42" s="81" customFormat="1" ht="17.25" customHeight="1" x14ac:dyDescent="0.3">
      <c r="A631" s="86"/>
      <c r="B631" s="87"/>
      <c r="C631" s="84"/>
      <c r="D631" s="84"/>
      <c r="E631" s="84"/>
      <c r="F631" s="84"/>
      <c r="G631" s="84"/>
      <c r="H631" s="84"/>
      <c r="I631" s="84"/>
      <c r="J631" s="84"/>
      <c r="K631" s="84"/>
      <c r="L631" s="84"/>
      <c r="M631" s="88"/>
      <c r="N631" s="88"/>
      <c r="O631" s="88"/>
      <c r="P631" s="88"/>
      <c r="Q631" s="88"/>
      <c r="R631" s="88"/>
      <c r="S631" s="88"/>
      <c r="T631" s="88"/>
      <c r="U631" s="88"/>
      <c r="V631" s="88"/>
      <c r="W631" s="88"/>
      <c r="X631" s="88"/>
      <c r="Y631" s="88"/>
      <c r="Z631" s="88"/>
      <c r="AA631" s="88"/>
      <c r="AB631" s="88"/>
      <c r="AC631" s="88"/>
      <c r="AD631" s="88"/>
      <c r="AE631" s="88"/>
      <c r="AF631" s="88"/>
      <c r="AG631" s="88"/>
      <c r="AH631" s="88"/>
      <c r="AI631" s="88"/>
      <c r="AJ631" s="88"/>
      <c r="AK631" s="88"/>
      <c r="AL631" s="88"/>
      <c r="AM631" s="88"/>
      <c r="AN631" s="88"/>
      <c r="AO631" s="88"/>
      <c r="AP631" s="88"/>
    </row>
    <row r="632" spans="1:42" s="81" customFormat="1" ht="17.25" customHeight="1" x14ac:dyDescent="0.3">
      <c r="A632" s="86"/>
      <c r="B632" s="87"/>
      <c r="C632" s="84"/>
      <c r="D632" s="84"/>
      <c r="E632" s="84"/>
      <c r="F632" s="84"/>
      <c r="G632" s="84"/>
      <c r="H632" s="84"/>
      <c r="I632" s="84"/>
      <c r="J632" s="84"/>
      <c r="K632" s="84"/>
      <c r="L632" s="84"/>
      <c r="M632" s="88"/>
      <c r="N632" s="88"/>
      <c r="O632" s="88"/>
      <c r="P632" s="88"/>
      <c r="Q632" s="88"/>
      <c r="R632" s="88"/>
      <c r="S632" s="88"/>
      <c r="T632" s="88"/>
      <c r="U632" s="88"/>
      <c r="V632" s="88"/>
      <c r="W632" s="88"/>
      <c r="X632" s="88"/>
      <c r="Y632" s="88"/>
      <c r="Z632" s="88"/>
      <c r="AA632" s="88"/>
      <c r="AB632" s="88"/>
      <c r="AC632" s="88"/>
      <c r="AD632" s="88"/>
      <c r="AE632" s="88"/>
      <c r="AF632" s="88"/>
      <c r="AG632" s="88"/>
      <c r="AH632" s="88"/>
      <c r="AI632" s="88"/>
      <c r="AJ632" s="88"/>
      <c r="AK632" s="88"/>
      <c r="AL632" s="88"/>
      <c r="AM632" s="88"/>
      <c r="AN632" s="88"/>
      <c r="AO632" s="88"/>
      <c r="AP632" s="88"/>
    </row>
    <row r="633" spans="1:42" s="81" customFormat="1" ht="17.25" customHeight="1" x14ac:dyDescent="0.3">
      <c r="A633" s="86"/>
      <c r="B633" s="87"/>
      <c r="C633" s="84"/>
      <c r="D633" s="84"/>
      <c r="E633" s="84"/>
      <c r="F633" s="84"/>
      <c r="G633" s="84"/>
      <c r="H633" s="84"/>
      <c r="I633" s="84"/>
      <c r="J633" s="84"/>
      <c r="K633" s="84"/>
      <c r="L633" s="84"/>
      <c r="M633" s="88"/>
      <c r="N633" s="88"/>
      <c r="O633" s="88"/>
      <c r="P633" s="88"/>
      <c r="Q633" s="88"/>
      <c r="R633" s="88"/>
      <c r="S633" s="88"/>
      <c r="T633" s="88"/>
      <c r="U633" s="88"/>
      <c r="V633" s="88"/>
      <c r="W633" s="88"/>
      <c r="X633" s="88"/>
      <c r="Y633" s="88"/>
      <c r="Z633" s="88"/>
      <c r="AA633" s="88"/>
      <c r="AB633" s="88"/>
      <c r="AC633" s="88"/>
      <c r="AD633" s="88"/>
      <c r="AE633" s="88"/>
      <c r="AF633" s="88"/>
      <c r="AG633" s="88"/>
      <c r="AH633" s="88"/>
      <c r="AI633" s="88"/>
      <c r="AJ633" s="88"/>
      <c r="AK633" s="88"/>
      <c r="AL633" s="88"/>
      <c r="AM633" s="88"/>
      <c r="AN633" s="88"/>
      <c r="AO633" s="88"/>
      <c r="AP633" s="88"/>
    </row>
    <row r="634" spans="1:42" s="81" customFormat="1" ht="17.25" customHeight="1" x14ac:dyDescent="0.3">
      <c r="A634" s="86"/>
      <c r="B634" s="87"/>
      <c r="C634" s="84"/>
      <c r="D634" s="84"/>
      <c r="E634" s="84"/>
      <c r="F634" s="84"/>
      <c r="G634" s="84"/>
      <c r="H634" s="84"/>
      <c r="I634" s="84"/>
      <c r="J634" s="84"/>
      <c r="K634" s="84"/>
      <c r="L634" s="84"/>
      <c r="M634" s="88"/>
      <c r="N634" s="88"/>
      <c r="O634" s="88"/>
      <c r="P634" s="88"/>
      <c r="Q634" s="88"/>
      <c r="R634" s="88"/>
      <c r="S634" s="88"/>
      <c r="T634" s="88"/>
      <c r="U634" s="88"/>
      <c r="V634" s="88"/>
      <c r="W634" s="88"/>
      <c r="X634" s="88"/>
      <c r="Y634" s="88"/>
      <c r="Z634" s="88"/>
      <c r="AA634" s="88"/>
      <c r="AB634" s="88"/>
      <c r="AC634" s="88"/>
      <c r="AD634" s="88"/>
      <c r="AE634" s="88"/>
      <c r="AF634" s="88"/>
      <c r="AG634" s="88"/>
      <c r="AH634" s="88"/>
      <c r="AI634" s="88"/>
      <c r="AJ634" s="88"/>
      <c r="AK634" s="88"/>
      <c r="AL634" s="88"/>
      <c r="AM634" s="88"/>
      <c r="AN634" s="88"/>
      <c r="AO634" s="88"/>
      <c r="AP634" s="88"/>
    </row>
    <row r="635" spans="1:42" s="81" customFormat="1" ht="17.25" customHeight="1" x14ac:dyDescent="0.3">
      <c r="A635" s="86"/>
      <c r="B635" s="87"/>
      <c r="C635" s="84"/>
      <c r="D635" s="84"/>
      <c r="E635" s="84"/>
      <c r="F635" s="84"/>
      <c r="G635" s="84"/>
      <c r="H635" s="84"/>
      <c r="I635" s="84"/>
      <c r="J635" s="84"/>
      <c r="K635" s="84"/>
      <c r="L635" s="84"/>
      <c r="M635" s="88"/>
      <c r="N635" s="88"/>
      <c r="O635" s="88"/>
      <c r="P635" s="88"/>
      <c r="Q635" s="88"/>
      <c r="R635" s="88"/>
      <c r="S635" s="88"/>
      <c r="T635" s="88"/>
      <c r="U635" s="88"/>
      <c r="V635" s="88"/>
      <c r="W635" s="88"/>
      <c r="X635" s="88"/>
      <c r="Y635" s="88"/>
      <c r="Z635" s="88"/>
      <c r="AA635" s="88"/>
      <c r="AB635" s="88"/>
      <c r="AC635" s="88"/>
      <c r="AD635" s="88"/>
      <c r="AE635" s="88"/>
      <c r="AF635" s="88"/>
      <c r="AG635" s="88"/>
      <c r="AH635" s="88"/>
      <c r="AI635" s="88"/>
      <c r="AJ635" s="88"/>
      <c r="AK635" s="88"/>
      <c r="AL635" s="88"/>
      <c r="AM635" s="88"/>
      <c r="AN635" s="88"/>
      <c r="AO635" s="88"/>
      <c r="AP635" s="88"/>
    </row>
    <row r="636" spans="1:42" s="81" customFormat="1" ht="17.25" customHeight="1" x14ac:dyDescent="0.3">
      <c r="A636" s="86"/>
      <c r="B636" s="87"/>
      <c r="C636" s="84"/>
      <c r="D636" s="84"/>
      <c r="E636" s="84"/>
      <c r="F636" s="84"/>
      <c r="G636" s="84"/>
      <c r="H636" s="84"/>
      <c r="I636" s="84"/>
      <c r="J636" s="84"/>
      <c r="K636" s="84"/>
      <c r="L636" s="84"/>
      <c r="M636" s="88"/>
      <c r="N636" s="88"/>
      <c r="O636" s="88"/>
      <c r="P636" s="88"/>
      <c r="Q636" s="88"/>
      <c r="R636" s="88"/>
      <c r="S636" s="88"/>
      <c r="T636" s="88"/>
      <c r="U636" s="88"/>
      <c r="V636" s="88"/>
      <c r="W636" s="88"/>
      <c r="X636" s="88"/>
      <c r="Y636" s="88"/>
      <c r="Z636" s="88"/>
      <c r="AA636" s="88"/>
      <c r="AB636" s="88"/>
      <c r="AC636" s="88"/>
      <c r="AD636" s="88"/>
      <c r="AE636" s="88"/>
      <c r="AF636" s="88"/>
      <c r="AG636" s="88"/>
      <c r="AH636" s="88"/>
      <c r="AI636" s="88"/>
      <c r="AJ636" s="88"/>
      <c r="AK636" s="88"/>
      <c r="AL636" s="88"/>
      <c r="AM636" s="88"/>
      <c r="AN636" s="88"/>
      <c r="AO636" s="88"/>
      <c r="AP636" s="88"/>
    </row>
    <row r="637" spans="1:42" s="81" customFormat="1" ht="17.25" customHeight="1" x14ac:dyDescent="0.3">
      <c r="A637" s="86"/>
      <c r="B637" s="87"/>
      <c r="C637" s="84"/>
      <c r="D637" s="84"/>
      <c r="E637" s="84"/>
      <c r="F637" s="84"/>
      <c r="G637" s="84"/>
      <c r="H637" s="84"/>
      <c r="I637" s="84"/>
      <c r="J637" s="84"/>
      <c r="K637" s="84"/>
      <c r="L637" s="84"/>
      <c r="M637" s="88"/>
      <c r="N637" s="88"/>
      <c r="O637" s="88"/>
      <c r="P637" s="88"/>
      <c r="Q637" s="88"/>
      <c r="R637" s="88"/>
      <c r="S637" s="88"/>
      <c r="T637" s="88"/>
      <c r="U637" s="88"/>
      <c r="V637" s="88"/>
      <c r="W637" s="88"/>
      <c r="X637" s="88"/>
      <c r="Y637" s="88"/>
      <c r="Z637" s="88"/>
      <c r="AA637" s="88"/>
      <c r="AB637" s="88"/>
      <c r="AC637" s="88"/>
      <c r="AD637" s="88"/>
      <c r="AE637" s="88"/>
      <c r="AF637" s="88"/>
      <c r="AG637" s="88"/>
      <c r="AH637" s="88"/>
      <c r="AI637" s="88"/>
      <c r="AJ637" s="88"/>
      <c r="AK637" s="88"/>
      <c r="AL637" s="88"/>
      <c r="AM637" s="88"/>
      <c r="AN637" s="88"/>
      <c r="AO637" s="88"/>
      <c r="AP637" s="88"/>
    </row>
    <row r="638" spans="1:42" s="81" customFormat="1" ht="17.25" customHeight="1" x14ac:dyDescent="0.3">
      <c r="A638" s="86"/>
      <c r="B638" s="87"/>
      <c r="C638" s="84"/>
      <c r="D638" s="84"/>
      <c r="E638" s="84"/>
      <c r="F638" s="84"/>
      <c r="G638" s="84"/>
      <c r="H638" s="84"/>
      <c r="I638" s="84"/>
      <c r="J638" s="84"/>
      <c r="K638" s="84"/>
      <c r="L638" s="84"/>
      <c r="M638" s="88"/>
      <c r="N638" s="88"/>
      <c r="O638" s="88"/>
      <c r="P638" s="88"/>
      <c r="Q638" s="88"/>
      <c r="R638" s="88"/>
      <c r="S638" s="88"/>
      <c r="T638" s="88"/>
      <c r="U638" s="88"/>
      <c r="V638" s="88"/>
      <c r="W638" s="88"/>
      <c r="X638" s="88"/>
      <c r="Y638" s="88"/>
      <c r="Z638" s="88"/>
      <c r="AA638" s="88"/>
      <c r="AB638" s="88"/>
      <c r="AC638" s="88"/>
      <c r="AD638" s="88"/>
      <c r="AE638" s="88"/>
      <c r="AF638" s="88"/>
      <c r="AG638" s="88"/>
      <c r="AH638" s="88"/>
      <c r="AI638" s="88"/>
      <c r="AJ638" s="88"/>
      <c r="AK638" s="88"/>
      <c r="AL638" s="88"/>
      <c r="AM638" s="88"/>
      <c r="AN638" s="88"/>
      <c r="AO638" s="88"/>
      <c r="AP638" s="88"/>
    </row>
    <row r="639" spans="1:42" s="81" customFormat="1" ht="17.25" customHeight="1" x14ac:dyDescent="0.3">
      <c r="A639" s="86"/>
      <c r="B639" s="87"/>
      <c r="C639" s="84"/>
      <c r="D639" s="84"/>
      <c r="E639" s="84"/>
      <c r="F639" s="84"/>
      <c r="G639" s="84"/>
      <c r="H639" s="84"/>
      <c r="I639" s="84"/>
      <c r="J639" s="84"/>
      <c r="K639" s="84"/>
      <c r="L639" s="84"/>
      <c r="M639" s="88"/>
      <c r="N639" s="88"/>
      <c r="O639" s="88"/>
      <c r="P639" s="88"/>
      <c r="Q639" s="88"/>
      <c r="R639" s="88"/>
      <c r="S639" s="88"/>
      <c r="T639" s="88"/>
      <c r="U639" s="88"/>
      <c r="V639" s="88"/>
      <c r="W639" s="88"/>
      <c r="X639" s="88"/>
      <c r="Y639" s="88"/>
      <c r="Z639" s="88"/>
      <c r="AA639" s="88"/>
      <c r="AB639" s="88"/>
      <c r="AC639" s="88"/>
      <c r="AD639" s="88"/>
      <c r="AE639" s="88"/>
      <c r="AF639" s="88"/>
      <c r="AG639" s="88"/>
      <c r="AH639" s="88"/>
      <c r="AI639" s="88"/>
      <c r="AJ639" s="88"/>
      <c r="AK639" s="88"/>
      <c r="AL639" s="88"/>
      <c r="AM639" s="88"/>
      <c r="AN639" s="88"/>
      <c r="AO639" s="88"/>
      <c r="AP639" s="88"/>
    </row>
    <row r="640" spans="1:42" s="81" customFormat="1" ht="17.25" customHeight="1" x14ac:dyDescent="0.3">
      <c r="A640" s="86"/>
      <c r="B640" s="87"/>
      <c r="C640" s="84"/>
      <c r="D640" s="84"/>
      <c r="E640" s="84"/>
      <c r="F640" s="84"/>
      <c r="G640" s="84"/>
      <c r="H640" s="84"/>
      <c r="I640" s="84"/>
      <c r="J640" s="84"/>
      <c r="K640" s="84"/>
      <c r="L640" s="84"/>
      <c r="M640" s="88"/>
      <c r="N640" s="88"/>
      <c r="O640" s="88"/>
      <c r="P640" s="88"/>
      <c r="Q640" s="88"/>
      <c r="R640" s="88"/>
      <c r="S640" s="88"/>
      <c r="T640" s="88"/>
      <c r="U640" s="88"/>
      <c r="V640" s="88"/>
      <c r="W640" s="88"/>
      <c r="X640" s="88"/>
      <c r="Y640" s="88"/>
      <c r="Z640" s="88"/>
      <c r="AA640" s="88"/>
      <c r="AB640" s="88"/>
      <c r="AC640" s="88"/>
      <c r="AD640" s="88"/>
      <c r="AE640" s="88"/>
      <c r="AF640" s="88"/>
      <c r="AG640" s="88"/>
      <c r="AH640" s="88"/>
      <c r="AI640" s="88"/>
      <c r="AJ640" s="88"/>
      <c r="AK640" s="88"/>
      <c r="AL640" s="88"/>
      <c r="AM640" s="88"/>
      <c r="AN640" s="88"/>
      <c r="AO640" s="88"/>
      <c r="AP640" s="88"/>
    </row>
    <row r="641" spans="1:42" s="81" customFormat="1" ht="17.25" customHeight="1" x14ac:dyDescent="0.3">
      <c r="A641" s="86"/>
      <c r="B641" s="87"/>
      <c r="C641" s="84"/>
      <c r="D641" s="84"/>
      <c r="E641" s="84"/>
      <c r="F641" s="84"/>
      <c r="G641" s="84"/>
      <c r="H641" s="84"/>
      <c r="I641" s="84"/>
      <c r="J641" s="84"/>
      <c r="K641" s="84"/>
      <c r="L641" s="84"/>
      <c r="M641" s="88"/>
      <c r="N641" s="88"/>
      <c r="O641" s="88"/>
      <c r="P641" s="88"/>
      <c r="Q641" s="88"/>
      <c r="R641" s="88"/>
      <c r="S641" s="88"/>
      <c r="T641" s="88"/>
      <c r="U641" s="88"/>
      <c r="V641" s="88"/>
      <c r="W641" s="88"/>
      <c r="X641" s="88"/>
      <c r="Y641" s="88"/>
      <c r="Z641" s="88"/>
      <c r="AA641" s="88"/>
      <c r="AB641" s="88"/>
      <c r="AC641" s="88"/>
      <c r="AD641" s="88"/>
      <c r="AE641" s="88"/>
      <c r="AF641" s="88"/>
      <c r="AG641" s="88"/>
      <c r="AH641" s="88"/>
      <c r="AI641" s="88"/>
      <c r="AJ641" s="88"/>
      <c r="AK641" s="88"/>
      <c r="AL641" s="88"/>
      <c r="AM641" s="88"/>
      <c r="AN641" s="88"/>
      <c r="AO641" s="88"/>
      <c r="AP641" s="88"/>
    </row>
    <row r="642" spans="1:42" s="81" customFormat="1" ht="17.25" customHeight="1" x14ac:dyDescent="0.3">
      <c r="A642" s="86"/>
      <c r="B642" s="87"/>
      <c r="C642" s="84"/>
      <c r="D642" s="84"/>
      <c r="E642" s="84"/>
      <c r="F642" s="84"/>
      <c r="G642" s="84"/>
      <c r="H642" s="84"/>
      <c r="I642" s="84"/>
      <c r="J642" s="84"/>
      <c r="K642" s="84"/>
      <c r="L642" s="84"/>
      <c r="M642" s="88"/>
      <c r="N642" s="88"/>
      <c r="O642" s="88"/>
      <c r="P642" s="88"/>
      <c r="Q642" s="88"/>
      <c r="R642" s="88"/>
      <c r="S642" s="88"/>
      <c r="T642" s="88"/>
      <c r="U642" s="88"/>
      <c r="V642" s="88"/>
      <c r="W642" s="88"/>
      <c r="X642" s="88"/>
      <c r="Y642" s="88"/>
      <c r="Z642" s="88"/>
      <c r="AA642" s="88"/>
      <c r="AB642" s="88"/>
      <c r="AC642" s="88"/>
      <c r="AD642" s="88"/>
      <c r="AE642" s="88"/>
      <c r="AF642" s="88"/>
      <c r="AG642" s="88"/>
      <c r="AH642" s="88"/>
      <c r="AI642" s="88"/>
      <c r="AJ642" s="88"/>
      <c r="AK642" s="88"/>
      <c r="AL642" s="88"/>
      <c r="AM642" s="88"/>
      <c r="AN642" s="88"/>
      <c r="AO642" s="88"/>
      <c r="AP642" s="88"/>
    </row>
    <row r="643" spans="1:42" s="81" customFormat="1" ht="17.25" customHeight="1" x14ac:dyDescent="0.3">
      <c r="A643" s="86"/>
      <c r="B643" s="87"/>
      <c r="C643" s="84"/>
      <c r="D643" s="84"/>
      <c r="E643" s="84"/>
      <c r="F643" s="84"/>
      <c r="G643" s="84"/>
      <c r="H643" s="84"/>
      <c r="I643" s="84"/>
      <c r="J643" s="84"/>
      <c r="K643" s="84"/>
      <c r="L643" s="84"/>
      <c r="M643" s="88"/>
      <c r="N643" s="88"/>
      <c r="O643" s="88"/>
      <c r="P643" s="88"/>
      <c r="Q643" s="88"/>
      <c r="R643" s="88"/>
      <c r="S643" s="88"/>
      <c r="T643" s="88"/>
      <c r="U643" s="88"/>
      <c r="V643" s="88"/>
      <c r="W643" s="88"/>
      <c r="X643" s="88"/>
      <c r="Y643" s="88"/>
      <c r="Z643" s="88"/>
      <c r="AA643" s="88"/>
      <c r="AB643" s="88"/>
      <c r="AC643" s="88"/>
      <c r="AD643" s="88"/>
      <c r="AE643" s="88"/>
      <c r="AF643" s="88"/>
      <c r="AG643" s="88"/>
      <c r="AH643" s="88"/>
      <c r="AI643" s="88"/>
      <c r="AJ643" s="88"/>
      <c r="AK643" s="88"/>
      <c r="AL643" s="88"/>
      <c r="AM643" s="88"/>
      <c r="AN643" s="88"/>
      <c r="AO643" s="88"/>
      <c r="AP643" s="88"/>
    </row>
    <row r="644" spans="1:42" s="81" customFormat="1" ht="17.25" customHeight="1" x14ac:dyDescent="0.3">
      <c r="A644" s="86"/>
      <c r="B644" s="87"/>
      <c r="C644" s="84"/>
      <c r="D644" s="84"/>
      <c r="E644" s="84"/>
      <c r="F644" s="84"/>
      <c r="G644" s="84"/>
      <c r="H644" s="84"/>
      <c r="I644" s="84"/>
      <c r="J644" s="84"/>
      <c r="K644" s="84"/>
      <c r="L644" s="84"/>
      <c r="M644" s="88"/>
      <c r="N644" s="88"/>
      <c r="O644" s="88"/>
      <c r="P644" s="88"/>
      <c r="Q644" s="88"/>
      <c r="R644" s="88"/>
      <c r="S644" s="88"/>
      <c r="T644" s="88"/>
      <c r="U644" s="88"/>
      <c r="V644" s="88"/>
      <c r="W644" s="88"/>
      <c r="X644" s="88"/>
      <c r="Y644" s="88"/>
      <c r="Z644" s="88"/>
      <c r="AA644" s="88"/>
      <c r="AB644" s="88"/>
      <c r="AC644" s="88"/>
      <c r="AD644" s="88"/>
      <c r="AE644" s="88"/>
      <c r="AF644" s="88"/>
      <c r="AG644" s="88"/>
      <c r="AH644" s="88"/>
      <c r="AI644" s="88"/>
      <c r="AJ644" s="88"/>
      <c r="AK644" s="88"/>
      <c r="AL644" s="88"/>
      <c r="AM644" s="88"/>
      <c r="AN644" s="88"/>
      <c r="AO644" s="88"/>
      <c r="AP644" s="88"/>
    </row>
    <row r="645" spans="1:42" s="81" customFormat="1" ht="17.25" customHeight="1" x14ac:dyDescent="0.3">
      <c r="A645" s="86"/>
      <c r="B645" s="87"/>
      <c r="C645" s="84"/>
      <c r="D645" s="84"/>
      <c r="E645" s="84"/>
      <c r="F645" s="84"/>
      <c r="G645" s="84"/>
      <c r="H645" s="84"/>
      <c r="I645" s="84"/>
      <c r="J645" s="84"/>
      <c r="K645" s="84"/>
      <c r="L645" s="84"/>
      <c r="M645" s="88"/>
      <c r="N645" s="88"/>
      <c r="O645" s="88"/>
      <c r="P645" s="88"/>
      <c r="Q645" s="88"/>
      <c r="R645" s="88"/>
      <c r="S645" s="88"/>
      <c r="T645" s="88"/>
      <c r="U645" s="88"/>
      <c r="V645" s="88"/>
      <c r="W645" s="88"/>
      <c r="X645" s="88"/>
      <c r="Y645" s="88"/>
      <c r="Z645" s="88"/>
      <c r="AA645" s="88"/>
      <c r="AB645" s="88"/>
      <c r="AC645" s="88"/>
      <c r="AD645" s="88"/>
      <c r="AE645" s="88"/>
      <c r="AF645" s="88"/>
      <c r="AG645" s="88"/>
      <c r="AH645" s="88"/>
      <c r="AI645" s="88"/>
      <c r="AJ645" s="88"/>
      <c r="AK645" s="88"/>
      <c r="AL645" s="88"/>
      <c r="AM645" s="88"/>
      <c r="AN645" s="88"/>
      <c r="AO645" s="88"/>
      <c r="AP645" s="88"/>
    </row>
    <row r="646" spans="1:42" s="81" customFormat="1" ht="17.25" customHeight="1" x14ac:dyDescent="0.3">
      <c r="A646" s="86"/>
      <c r="B646" s="87"/>
      <c r="C646" s="84"/>
      <c r="D646" s="84"/>
      <c r="E646" s="84"/>
      <c r="F646" s="84"/>
      <c r="G646" s="84"/>
      <c r="H646" s="84"/>
      <c r="I646" s="84"/>
      <c r="J646" s="84"/>
      <c r="K646" s="84"/>
      <c r="L646" s="84"/>
      <c r="M646" s="88"/>
      <c r="N646" s="88"/>
      <c r="O646" s="88"/>
      <c r="P646" s="88"/>
      <c r="Q646" s="88"/>
      <c r="R646" s="88"/>
      <c r="S646" s="88"/>
      <c r="T646" s="88"/>
      <c r="U646" s="88"/>
      <c r="V646" s="88"/>
      <c r="W646" s="88"/>
      <c r="X646" s="88"/>
      <c r="Y646" s="88"/>
      <c r="Z646" s="88"/>
      <c r="AA646" s="88"/>
      <c r="AB646" s="88"/>
      <c r="AC646" s="88"/>
      <c r="AD646" s="88"/>
      <c r="AE646" s="88"/>
      <c r="AF646" s="88"/>
      <c r="AG646" s="88"/>
      <c r="AH646" s="88"/>
      <c r="AI646" s="88"/>
      <c r="AJ646" s="88"/>
      <c r="AK646" s="88"/>
      <c r="AL646" s="88"/>
      <c r="AM646" s="88"/>
      <c r="AN646" s="88"/>
      <c r="AO646" s="88"/>
      <c r="AP646" s="88"/>
    </row>
    <row r="647" spans="1:42" s="81" customFormat="1" ht="17.25" customHeight="1" x14ac:dyDescent="0.3">
      <c r="A647" s="86"/>
      <c r="B647" s="87"/>
      <c r="C647" s="84"/>
      <c r="D647" s="84"/>
      <c r="E647" s="84"/>
      <c r="F647" s="84"/>
      <c r="G647" s="84"/>
      <c r="H647" s="84"/>
      <c r="I647" s="84"/>
      <c r="J647" s="84"/>
      <c r="K647" s="84"/>
      <c r="L647" s="84"/>
      <c r="M647" s="88"/>
      <c r="N647" s="88"/>
      <c r="O647" s="88"/>
      <c r="P647" s="88"/>
      <c r="Q647" s="88"/>
      <c r="R647" s="88"/>
      <c r="S647" s="88"/>
      <c r="T647" s="88"/>
      <c r="U647" s="88"/>
      <c r="V647" s="88"/>
      <c r="W647" s="88"/>
      <c r="X647" s="88"/>
      <c r="Y647" s="88"/>
      <c r="Z647" s="88"/>
      <c r="AA647" s="88"/>
      <c r="AB647" s="88"/>
      <c r="AC647" s="88"/>
      <c r="AD647" s="88"/>
      <c r="AE647" s="88"/>
      <c r="AF647" s="88"/>
      <c r="AG647" s="88"/>
      <c r="AH647" s="88"/>
      <c r="AI647" s="88"/>
      <c r="AJ647" s="88"/>
      <c r="AK647" s="88"/>
      <c r="AL647" s="88"/>
      <c r="AM647" s="88"/>
      <c r="AN647" s="88"/>
      <c r="AO647" s="88"/>
      <c r="AP647" s="88"/>
    </row>
    <row r="648" spans="1:42" s="81" customFormat="1" ht="17.25" customHeight="1" x14ac:dyDescent="0.3">
      <c r="A648" s="86"/>
      <c r="B648" s="87"/>
      <c r="C648" s="84"/>
      <c r="D648" s="84"/>
      <c r="E648" s="84"/>
      <c r="F648" s="84"/>
      <c r="G648" s="84"/>
      <c r="H648" s="84"/>
      <c r="I648" s="84"/>
      <c r="J648" s="84"/>
      <c r="K648" s="84"/>
      <c r="L648" s="84"/>
      <c r="M648" s="88"/>
      <c r="N648" s="88"/>
      <c r="O648" s="88"/>
      <c r="P648" s="88"/>
      <c r="Q648" s="88"/>
      <c r="R648" s="88"/>
      <c r="S648" s="88"/>
      <c r="T648" s="88"/>
      <c r="U648" s="88"/>
      <c r="V648" s="88"/>
      <c r="W648" s="88"/>
      <c r="X648" s="88"/>
      <c r="Y648" s="88"/>
      <c r="Z648" s="88"/>
      <c r="AA648" s="88"/>
      <c r="AB648" s="88"/>
      <c r="AC648" s="88"/>
      <c r="AD648" s="88"/>
      <c r="AE648" s="88"/>
      <c r="AF648" s="88"/>
      <c r="AG648" s="88"/>
      <c r="AH648" s="88"/>
      <c r="AI648" s="88"/>
      <c r="AJ648" s="88"/>
      <c r="AK648" s="88"/>
      <c r="AL648" s="88"/>
      <c r="AM648" s="88"/>
      <c r="AN648" s="88"/>
      <c r="AO648" s="88"/>
      <c r="AP648" s="88"/>
    </row>
    <row r="649" spans="1:42" s="81" customFormat="1" ht="17.25" customHeight="1" x14ac:dyDescent="0.3">
      <c r="A649" s="86"/>
      <c r="B649" s="87"/>
      <c r="C649" s="84"/>
      <c r="D649" s="84"/>
      <c r="E649" s="84"/>
      <c r="F649" s="84"/>
      <c r="G649" s="84"/>
      <c r="H649" s="84"/>
      <c r="I649" s="84"/>
      <c r="J649" s="84"/>
      <c r="K649" s="84"/>
      <c r="L649" s="84"/>
      <c r="M649" s="88"/>
      <c r="N649" s="88"/>
      <c r="O649" s="88"/>
      <c r="P649" s="88"/>
      <c r="Q649" s="88"/>
      <c r="R649" s="88"/>
      <c r="S649" s="88"/>
      <c r="T649" s="88"/>
      <c r="U649" s="88"/>
      <c r="V649" s="88"/>
      <c r="W649" s="88"/>
      <c r="X649" s="88"/>
      <c r="Y649" s="88"/>
      <c r="Z649" s="88"/>
      <c r="AA649" s="88"/>
      <c r="AB649" s="88"/>
      <c r="AC649" s="88"/>
      <c r="AD649" s="88"/>
      <c r="AE649" s="88"/>
      <c r="AF649" s="88"/>
      <c r="AG649" s="88"/>
      <c r="AH649" s="88"/>
      <c r="AI649" s="88"/>
      <c r="AJ649" s="88"/>
      <c r="AK649" s="88"/>
      <c r="AL649" s="88"/>
      <c r="AM649" s="88"/>
      <c r="AN649" s="88"/>
      <c r="AO649" s="88"/>
      <c r="AP649" s="88"/>
    </row>
    <row r="650" spans="1:42" s="81" customFormat="1" ht="17.25" customHeight="1" x14ac:dyDescent="0.3">
      <c r="A650" s="86"/>
      <c r="B650" s="87"/>
      <c r="C650" s="84"/>
      <c r="D650" s="84"/>
      <c r="E650" s="84"/>
      <c r="F650" s="84"/>
      <c r="G650" s="84"/>
      <c r="H650" s="84"/>
      <c r="I650" s="84"/>
      <c r="J650" s="84"/>
      <c r="K650" s="84"/>
      <c r="L650" s="84"/>
      <c r="M650" s="88"/>
      <c r="N650" s="88"/>
      <c r="O650" s="88"/>
      <c r="P650" s="88"/>
      <c r="Q650" s="88"/>
      <c r="R650" s="88"/>
      <c r="S650" s="88"/>
      <c r="T650" s="88"/>
      <c r="U650" s="88"/>
      <c r="V650" s="88"/>
      <c r="W650" s="88"/>
      <c r="X650" s="88"/>
      <c r="Y650" s="88"/>
      <c r="Z650" s="88"/>
      <c r="AA650" s="88"/>
      <c r="AB650" s="88"/>
      <c r="AC650" s="88"/>
      <c r="AD650" s="88"/>
      <c r="AE650" s="88"/>
      <c r="AF650" s="88"/>
      <c r="AG650" s="88"/>
      <c r="AH650" s="88"/>
      <c r="AI650" s="88"/>
      <c r="AJ650" s="88"/>
      <c r="AK650" s="88"/>
      <c r="AL650" s="88"/>
      <c r="AM650" s="88"/>
      <c r="AN650" s="88"/>
      <c r="AO650" s="88"/>
      <c r="AP650" s="88"/>
    </row>
    <row r="651" spans="1:42" s="81" customFormat="1" ht="17.25" customHeight="1" x14ac:dyDescent="0.3">
      <c r="A651" s="86"/>
      <c r="B651" s="87"/>
      <c r="C651" s="84"/>
      <c r="D651" s="84"/>
      <c r="E651" s="84"/>
      <c r="F651" s="84"/>
      <c r="G651" s="84"/>
      <c r="H651" s="84"/>
      <c r="I651" s="84"/>
      <c r="J651" s="84"/>
      <c r="K651" s="84"/>
      <c r="L651" s="84"/>
      <c r="M651" s="88"/>
      <c r="N651" s="88"/>
      <c r="O651" s="88"/>
      <c r="P651" s="88"/>
      <c r="Q651" s="88"/>
      <c r="R651" s="88"/>
      <c r="S651" s="88"/>
      <c r="T651" s="88"/>
      <c r="U651" s="88"/>
      <c r="V651" s="88"/>
      <c r="W651" s="88"/>
      <c r="X651" s="88"/>
      <c r="Y651" s="88"/>
      <c r="Z651" s="88"/>
      <c r="AA651" s="88"/>
      <c r="AB651" s="88"/>
      <c r="AC651" s="88"/>
      <c r="AD651" s="88"/>
      <c r="AE651" s="88"/>
      <c r="AF651" s="88"/>
      <c r="AG651" s="88"/>
      <c r="AH651" s="88"/>
      <c r="AI651" s="88"/>
      <c r="AJ651" s="88"/>
      <c r="AK651" s="88"/>
      <c r="AL651" s="88"/>
      <c r="AM651" s="88"/>
      <c r="AN651" s="88"/>
      <c r="AO651" s="88"/>
      <c r="AP651" s="88"/>
    </row>
    <row r="652" spans="1:42" s="81" customFormat="1" ht="17.25" customHeight="1" x14ac:dyDescent="0.3">
      <c r="A652" s="86"/>
      <c r="B652" s="87"/>
      <c r="C652" s="84"/>
      <c r="D652" s="84"/>
      <c r="E652" s="84"/>
      <c r="F652" s="84"/>
      <c r="G652" s="84"/>
      <c r="H652" s="84"/>
      <c r="I652" s="84"/>
      <c r="J652" s="84"/>
      <c r="K652" s="84"/>
      <c r="L652" s="84"/>
      <c r="M652" s="88"/>
      <c r="N652" s="88"/>
      <c r="O652" s="88"/>
      <c r="P652" s="88"/>
      <c r="Q652" s="88"/>
      <c r="R652" s="88"/>
      <c r="S652" s="88"/>
      <c r="T652" s="88"/>
      <c r="U652" s="88"/>
      <c r="V652" s="88"/>
      <c r="W652" s="88"/>
      <c r="X652" s="88"/>
      <c r="Y652" s="88"/>
      <c r="Z652" s="88"/>
      <c r="AA652" s="88"/>
      <c r="AB652" s="88"/>
      <c r="AC652" s="88"/>
      <c r="AD652" s="88"/>
      <c r="AE652" s="88"/>
      <c r="AF652" s="88"/>
      <c r="AG652" s="88"/>
      <c r="AH652" s="88"/>
      <c r="AI652" s="88"/>
      <c r="AJ652" s="88"/>
      <c r="AK652" s="88"/>
      <c r="AL652" s="88"/>
      <c r="AM652" s="88"/>
      <c r="AN652" s="88"/>
      <c r="AO652" s="88"/>
      <c r="AP652" s="88"/>
    </row>
    <row r="653" spans="1:42" s="81" customFormat="1" ht="17.25" customHeight="1" x14ac:dyDescent="0.3">
      <c r="A653" s="86"/>
      <c r="B653" s="87"/>
      <c r="C653" s="84"/>
      <c r="D653" s="84"/>
      <c r="E653" s="84"/>
      <c r="F653" s="84"/>
      <c r="G653" s="84"/>
      <c r="H653" s="84"/>
      <c r="I653" s="84"/>
      <c r="J653" s="84"/>
      <c r="K653" s="84"/>
      <c r="L653" s="84"/>
      <c r="M653" s="88"/>
      <c r="N653" s="88"/>
      <c r="O653" s="88"/>
      <c r="P653" s="88"/>
      <c r="Q653" s="88"/>
      <c r="R653" s="88"/>
      <c r="S653" s="88"/>
      <c r="T653" s="88"/>
      <c r="U653" s="88"/>
      <c r="V653" s="88"/>
      <c r="W653" s="88"/>
      <c r="X653" s="88"/>
      <c r="Y653" s="88"/>
      <c r="Z653" s="88"/>
      <c r="AA653" s="88"/>
      <c r="AB653" s="88"/>
      <c r="AC653" s="88"/>
      <c r="AD653" s="88"/>
      <c r="AE653" s="88"/>
      <c r="AF653" s="88"/>
      <c r="AG653" s="88"/>
      <c r="AH653" s="88"/>
      <c r="AI653" s="88"/>
      <c r="AJ653" s="88"/>
      <c r="AK653" s="88"/>
      <c r="AL653" s="88"/>
      <c r="AM653" s="88"/>
      <c r="AN653" s="88"/>
      <c r="AO653" s="88"/>
      <c r="AP653" s="88"/>
    </row>
    <row r="654" spans="1:42" s="81" customFormat="1" ht="17.25" customHeight="1" x14ac:dyDescent="0.3">
      <c r="A654" s="86"/>
      <c r="B654" s="87"/>
      <c r="C654" s="84"/>
      <c r="D654" s="84"/>
      <c r="E654" s="84"/>
      <c r="F654" s="84"/>
      <c r="G654" s="84"/>
      <c r="H654" s="84"/>
      <c r="I654" s="84"/>
      <c r="J654" s="84"/>
      <c r="K654" s="84"/>
      <c r="L654" s="84"/>
      <c r="M654" s="88"/>
      <c r="N654" s="88"/>
      <c r="O654" s="88"/>
      <c r="P654" s="88"/>
      <c r="Q654" s="88"/>
      <c r="R654" s="88"/>
      <c r="S654" s="88"/>
      <c r="T654" s="88"/>
      <c r="U654" s="88"/>
      <c r="V654" s="88"/>
      <c r="W654" s="88"/>
      <c r="X654" s="88"/>
      <c r="Y654" s="88"/>
      <c r="Z654" s="88"/>
      <c r="AA654" s="88"/>
      <c r="AB654" s="88"/>
      <c r="AC654" s="88"/>
      <c r="AD654" s="88"/>
      <c r="AE654" s="88"/>
      <c r="AF654" s="88"/>
      <c r="AG654" s="88"/>
      <c r="AH654" s="88"/>
      <c r="AI654" s="88"/>
      <c r="AJ654" s="88"/>
      <c r="AK654" s="88"/>
      <c r="AL654" s="88"/>
      <c r="AM654" s="88"/>
      <c r="AN654" s="88"/>
      <c r="AO654" s="88"/>
      <c r="AP654" s="88"/>
    </row>
    <row r="655" spans="1:42" s="81" customFormat="1" ht="17.25" customHeight="1" x14ac:dyDescent="0.3">
      <c r="A655" s="86"/>
      <c r="B655" s="87"/>
      <c r="C655" s="84"/>
      <c r="D655" s="84"/>
      <c r="E655" s="84"/>
      <c r="F655" s="84"/>
      <c r="G655" s="84"/>
      <c r="H655" s="84"/>
      <c r="I655" s="84"/>
      <c r="J655" s="84"/>
      <c r="K655" s="84"/>
      <c r="L655" s="84"/>
      <c r="M655" s="88"/>
      <c r="N655" s="88"/>
      <c r="O655" s="88"/>
      <c r="P655" s="88"/>
      <c r="Q655" s="88"/>
      <c r="R655" s="88"/>
      <c r="S655" s="88"/>
      <c r="T655" s="88"/>
      <c r="U655" s="88"/>
      <c r="V655" s="88"/>
      <c r="W655" s="88"/>
      <c r="X655" s="88"/>
      <c r="Y655" s="88"/>
      <c r="Z655" s="88"/>
      <c r="AA655" s="88"/>
      <c r="AB655" s="88"/>
      <c r="AC655" s="88"/>
      <c r="AD655" s="88"/>
      <c r="AE655" s="88"/>
      <c r="AF655" s="88"/>
      <c r="AG655" s="88"/>
      <c r="AH655" s="88"/>
      <c r="AI655" s="88"/>
      <c r="AJ655" s="88"/>
      <c r="AK655" s="88"/>
      <c r="AL655" s="88"/>
      <c r="AM655" s="88"/>
      <c r="AN655" s="88"/>
      <c r="AO655" s="88"/>
      <c r="AP655" s="88"/>
    </row>
    <row r="656" spans="1:42" s="81" customFormat="1" ht="17.25" customHeight="1" x14ac:dyDescent="0.3">
      <c r="A656" s="86"/>
      <c r="B656" s="87"/>
      <c r="C656" s="84"/>
      <c r="D656" s="84"/>
      <c r="E656" s="84"/>
      <c r="F656" s="84"/>
      <c r="G656" s="84"/>
      <c r="H656" s="84"/>
      <c r="I656" s="84"/>
      <c r="J656" s="84"/>
      <c r="K656" s="84"/>
      <c r="L656" s="84"/>
      <c r="M656" s="88"/>
      <c r="N656" s="88"/>
      <c r="O656" s="88"/>
      <c r="P656" s="88"/>
      <c r="Q656" s="88"/>
      <c r="R656" s="88"/>
      <c r="S656" s="88"/>
      <c r="T656" s="88"/>
      <c r="U656" s="88"/>
      <c r="V656" s="88"/>
      <c r="W656" s="88"/>
      <c r="X656" s="88"/>
      <c r="Y656" s="88"/>
      <c r="Z656" s="88"/>
      <c r="AA656" s="88"/>
      <c r="AB656" s="88"/>
      <c r="AC656" s="88"/>
      <c r="AD656" s="88"/>
      <c r="AE656" s="88"/>
      <c r="AF656" s="88"/>
      <c r="AG656" s="88"/>
      <c r="AH656" s="88"/>
      <c r="AI656" s="88"/>
      <c r="AJ656" s="88"/>
      <c r="AK656" s="88"/>
      <c r="AL656" s="88"/>
      <c r="AM656" s="88"/>
      <c r="AN656" s="88"/>
      <c r="AO656" s="88"/>
      <c r="AP656" s="88"/>
    </row>
    <row r="657" spans="1:42" s="81" customFormat="1" ht="17.25" customHeight="1" x14ac:dyDescent="0.3">
      <c r="A657" s="86"/>
      <c r="B657" s="87"/>
      <c r="C657" s="84"/>
      <c r="D657" s="84"/>
      <c r="E657" s="84"/>
      <c r="F657" s="84"/>
      <c r="G657" s="84"/>
      <c r="H657" s="84"/>
      <c r="I657" s="84"/>
      <c r="J657" s="84"/>
      <c r="K657" s="84"/>
      <c r="L657" s="84"/>
      <c r="M657" s="88"/>
      <c r="N657" s="88"/>
      <c r="O657" s="88"/>
      <c r="P657" s="88"/>
      <c r="Q657" s="88"/>
      <c r="R657" s="88"/>
      <c r="S657" s="88"/>
      <c r="T657" s="88"/>
      <c r="U657" s="88"/>
      <c r="V657" s="88"/>
      <c r="W657" s="88"/>
      <c r="X657" s="88"/>
      <c r="Y657" s="88"/>
      <c r="Z657" s="88"/>
      <c r="AA657" s="88"/>
      <c r="AB657" s="88"/>
      <c r="AC657" s="88"/>
      <c r="AD657" s="88"/>
      <c r="AE657" s="88"/>
      <c r="AF657" s="88"/>
      <c r="AG657" s="88"/>
      <c r="AH657" s="88"/>
      <c r="AI657" s="88"/>
      <c r="AJ657" s="88"/>
      <c r="AK657" s="88"/>
      <c r="AL657" s="88"/>
      <c r="AM657" s="88"/>
      <c r="AN657" s="88"/>
      <c r="AO657" s="88"/>
      <c r="AP657" s="88"/>
    </row>
    <row r="658" spans="1:42" s="81" customFormat="1" ht="17.25" customHeight="1" x14ac:dyDescent="0.3">
      <c r="A658" s="86"/>
      <c r="B658" s="87"/>
      <c r="C658" s="84"/>
      <c r="D658" s="84"/>
      <c r="E658" s="84"/>
      <c r="F658" s="84"/>
      <c r="G658" s="84"/>
      <c r="H658" s="84"/>
      <c r="I658" s="84"/>
      <c r="J658" s="84"/>
      <c r="K658" s="84"/>
      <c r="L658" s="84"/>
      <c r="M658" s="88"/>
      <c r="N658" s="88"/>
      <c r="O658" s="88"/>
      <c r="P658" s="88"/>
      <c r="Q658" s="88"/>
      <c r="R658" s="88"/>
      <c r="S658" s="88"/>
      <c r="T658" s="88"/>
      <c r="U658" s="88"/>
      <c r="V658" s="88"/>
      <c r="W658" s="88"/>
      <c r="X658" s="88"/>
      <c r="Y658" s="88"/>
      <c r="Z658" s="88"/>
      <c r="AA658" s="88"/>
      <c r="AB658" s="88"/>
      <c r="AC658" s="88"/>
      <c r="AD658" s="88"/>
      <c r="AE658" s="88"/>
      <c r="AF658" s="88"/>
      <c r="AG658" s="88"/>
      <c r="AH658" s="88"/>
      <c r="AI658" s="88"/>
      <c r="AJ658" s="88"/>
      <c r="AK658" s="88"/>
      <c r="AL658" s="88"/>
      <c r="AM658" s="88"/>
      <c r="AN658" s="88"/>
      <c r="AO658" s="88"/>
      <c r="AP658" s="88"/>
    </row>
    <row r="659" spans="1:42" s="81" customFormat="1" ht="17.25" customHeight="1" x14ac:dyDescent="0.3">
      <c r="A659" s="86"/>
      <c r="B659" s="87"/>
      <c r="C659" s="84"/>
      <c r="D659" s="84"/>
      <c r="E659" s="84"/>
      <c r="F659" s="84"/>
      <c r="G659" s="84"/>
      <c r="H659" s="84"/>
      <c r="I659" s="84"/>
      <c r="J659" s="84"/>
      <c r="K659" s="84"/>
      <c r="L659" s="84"/>
      <c r="M659" s="88"/>
      <c r="N659" s="88"/>
      <c r="O659" s="88"/>
      <c r="P659" s="88"/>
      <c r="Q659" s="88"/>
      <c r="R659" s="88"/>
      <c r="S659" s="88"/>
      <c r="T659" s="88"/>
      <c r="U659" s="88"/>
      <c r="V659" s="88"/>
      <c r="W659" s="88"/>
      <c r="X659" s="88"/>
      <c r="Y659" s="88"/>
      <c r="Z659" s="88"/>
      <c r="AA659" s="88"/>
      <c r="AB659" s="88"/>
      <c r="AC659" s="88"/>
      <c r="AD659" s="88"/>
      <c r="AE659" s="88"/>
      <c r="AF659" s="88"/>
      <c r="AG659" s="88"/>
      <c r="AH659" s="88"/>
      <c r="AI659" s="88"/>
      <c r="AJ659" s="88"/>
      <c r="AK659" s="88"/>
      <c r="AL659" s="88"/>
      <c r="AM659" s="88"/>
      <c r="AN659" s="88"/>
      <c r="AO659" s="88"/>
      <c r="AP659" s="88"/>
    </row>
    <row r="660" spans="1:42" s="81" customFormat="1" ht="17.25" customHeight="1" x14ac:dyDescent="0.3">
      <c r="A660" s="86"/>
      <c r="B660" s="87"/>
      <c r="C660" s="84"/>
      <c r="D660" s="84"/>
      <c r="E660" s="84"/>
      <c r="F660" s="84"/>
      <c r="G660" s="84"/>
      <c r="H660" s="84"/>
      <c r="I660" s="84"/>
      <c r="J660" s="84"/>
      <c r="K660" s="84"/>
      <c r="L660" s="84"/>
      <c r="M660" s="88"/>
      <c r="N660" s="88"/>
      <c r="O660" s="88"/>
      <c r="P660" s="88"/>
      <c r="Q660" s="88"/>
      <c r="R660" s="88"/>
      <c r="S660" s="88"/>
      <c r="T660" s="88"/>
      <c r="U660" s="88"/>
      <c r="V660" s="88"/>
      <c r="W660" s="88"/>
      <c r="X660" s="88"/>
      <c r="Y660" s="88"/>
      <c r="Z660" s="88"/>
      <c r="AA660" s="88"/>
      <c r="AB660" s="88"/>
      <c r="AC660" s="88"/>
      <c r="AD660" s="88"/>
      <c r="AE660" s="88"/>
      <c r="AF660" s="88"/>
      <c r="AG660" s="88"/>
      <c r="AH660" s="88"/>
      <c r="AI660" s="88"/>
      <c r="AJ660" s="88"/>
      <c r="AK660" s="88"/>
      <c r="AL660" s="88"/>
      <c r="AM660" s="88"/>
      <c r="AN660" s="88"/>
      <c r="AO660" s="88"/>
      <c r="AP660" s="88"/>
    </row>
    <row r="661" spans="1:42" s="81" customFormat="1" ht="17.25" customHeight="1" x14ac:dyDescent="0.3">
      <c r="A661" s="86"/>
      <c r="B661" s="87"/>
      <c r="C661" s="84"/>
      <c r="D661" s="84"/>
      <c r="E661" s="84"/>
      <c r="F661" s="84"/>
      <c r="G661" s="84"/>
      <c r="H661" s="84"/>
      <c r="I661" s="84"/>
      <c r="J661" s="84"/>
      <c r="K661" s="84"/>
      <c r="L661" s="84"/>
      <c r="M661" s="88"/>
      <c r="N661" s="88"/>
      <c r="O661" s="88"/>
      <c r="P661" s="88"/>
      <c r="Q661" s="88"/>
      <c r="R661" s="88"/>
      <c r="S661" s="88"/>
      <c r="T661" s="88"/>
      <c r="U661" s="88"/>
      <c r="V661" s="88"/>
      <c r="W661" s="88"/>
      <c r="X661" s="88"/>
      <c r="Y661" s="88"/>
      <c r="Z661" s="88"/>
      <c r="AA661" s="88"/>
      <c r="AB661" s="88"/>
      <c r="AC661" s="88"/>
      <c r="AD661" s="88"/>
      <c r="AE661" s="88"/>
      <c r="AF661" s="88"/>
      <c r="AG661" s="88"/>
      <c r="AH661" s="88"/>
      <c r="AI661" s="88"/>
      <c r="AJ661" s="88"/>
      <c r="AK661" s="88"/>
      <c r="AL661" s="88"/>
      <c r="AM661" s="88"/>
      <c r="AN661" s="88"/>
      <c r="AO661" s="88"/>
      <c r="AP661" s="88"/>
    </row>
    <row r="662" spans="1:42" s="81" customFormat="1" ht="17.25" customHeight="1" x14ac:dyDescent="0.3">
      <c r="A662" s="86"/>
      <c r="B662" s="87"/>
      <c r="C662" s="84"/>
      <c r="D662" s="84"/>
      <c r="E662" s="84"/>
      <c r="F662" s="84"/>
      <c r="G662" s="84"/>
      <c r="H662" s="84"/>
      <c r="I662" s="84"/>
      <c r="J662" s="84"/>
      <c r="K662" s="84"/>
      <c r="L662" s="84"/>
      <c r="M662" s="88"/>
      <c r="N662" s="88"/>
      <c r="O662" s="88"/>
      <c r="P662" s="88"/>
      <c r="Q662" s="88"/>
      <c r="R662" s="88"/>
      <c r="S662" s="88"/>
      <c r="T662" s="88"/>
      <c r="U662" s="88"/>
      <c r="V662" s="88"/>
      <c r="W662" s="88"/>
      <c r="X662" s="88"/>
      <c r="Y662" s="88"/>
      <c r="Z662" s="88"/>
      <c r="AA662" s="88"/>
      <c r="AB662" s="88"/>
      <c r="AC662" s="88"/>
      <c r="AD662" s="88"/>
      <c r="AE662" s="88"/>
      <c r="AF662" s="88"/>
      <c r="AG662" s="88"/>
      <c r="AH662" s="88"/>
      <c r="AI662" s="88"/>
      <c r="AJ662" s="88"/>
      <c r="AK662" s="88"/>
      <c r="AL662" s="88"/>
      <c r="AM662" s="88"/>
      <c r="AN662" s="88"/>
      <c r="AO662" s="88"/>
      <c r="AP662" s="88"/>
    </row>
    <row r="663" spans="1:42" s="81" customFormat="1" ht="17.25" customHeight="1" x14ac:dyDescent="0.3">
      <c r="A663" s="86"/>
      <c r="B663" s="87"/>
      <c r="C663" s="84"/>
      <c r="D663" s="84"/>
      <c r="E663" s="84"/>
      <c r="F663" s="84"/>
      <c r="G663" s="84"/>
      <c r="H663" s="84"/>
      <c r="I663" s="84"/>
      <c r="J663" s="84"/>
      <c r="K663" s="84"/>
      <c r="L663" s="84"/>
      <c r="M663" s="88"/>
      <c r="N663" s="88"/>
      <c r="O663" s="88"/>
      <c r="P663" s="88"/>
      <c r="Q663" s="88"/>
      <c r="R663" s="88"/>
      <c r="S663" s="88"/>
      <c r="T663" s="88"/>
      <c r="U663" s="88"/>
      <c r="V663" s="88"/>
      <c r="W663" s="88"/>
      <c r="X663" s="88"/>
      <c r="Y663" s="88"/>
      <c r="Z663" s="88"/>
      <c r="AA663" s="88"/>
      <c r="AB663" s="88"/>
      <c r="AC663" s="88"/>
      <c r="AD663" s="88"/>
      <c r="AE663" s="88"/>
      <c r="AF663" s="88"/>
      <c r="AG663" s="88"/>
      <c r="AH663" s="88"/>
      <c r="AI663" s="88"/>
      <c r="AJ663" s="88"/>
      <c r="AK663" s="88"/>
      <c r="AL663" s="88"/>
      <c r="AM663" s="88"/>
      <c r="AN663" s="88"/>
      <c r="AO663" s="88"/>
      <c r="AP663" s="88"/>
    </row>
    <row r="664" spans="1:42" s="81" customFormat="1" ht="17.25" customHeight="1" x14ac:dyDescent="0.3">
      <c r="A664" s="86"/>
      <c r="B664" s="87"/>
      <c r="C664" s="84"/>
      <c r="D664" s="84"/>
      <c r="E664" s="84"/>
      <c r="F664" s="84"/>
      <c r="G664" s="84"/>
      <c r="H664" s="84"/>
      <c r="I664" s="84"/>
      <c r="J664" s="84"/>
      <c r="K664" s="84"/>
      <c r="L664" s="84"/>
      <c r="M664" s="88"/>
      <c r="N664" s="88"/>
      <c r="O664" s="88"/>
      <c r="P664" s="88"/>
      <c r="Q664" s="88"/>
      <c r="R664" s="88"/>
      <c r="S664" s="88"/>
      <c r="T664" s="88"/>
      <c r="U664" s="88"/>
      <c r="V664" s="88"/>
      <c r="W664" s="88"/>
      <c r="X664" s="88"/>
      <c r="Y664" s="88"/>
      <c r="Z664" s="88"/>
      <c r="AA664" s="88"/>
      <c r="AB664" s="88"/>
      <c r="AC664" s="88"/>
      <c r="AD664" s="88"/>
      <c r="AE664" s="88"/>
      <c r="AF664" s="88"/>
      <c r="AG664" s="88"/>
      <c r="AH664" s="88"/>
      <c r="AI664" s="88"/>
      <c r="AJ664" s="88"/>
      <c r="AK664" s="88"/>
      <c r="AL664" s="88"/>
      <c r="AM664" s="88"/>
      <c r="AN664" s="88"/>
      <c r="AO664" s="88"/>
      <c r="AP664" s="88"/>
    </row>
    <row r="665" spans="1:42" s="81" customFormat="1" ht="17.25" customHeight="1" x14ac:dyDescent="0.3">
      <c r="A665" s="86"/>
      <c r="B665" s="87"/>
      <c r="C665" s="84"/>
      <c r="D665" s="84"/>
      <c r="E665" s="84"/>
      <c r="F665" s="84"/>
      <c r="G665" s="84"/>
      <c r="H665" s="84"/>
      <c r="I665" s="84"/>
      <c r="J665" s="84"/>
      <c r="K665" s="84"/>
      <c r="L665" s="84"/>
      <c r="M665" s="88"/>
      <c r="N665" s="88"/>
      <c r="O665" s="88"/>
      <c r="P665" s="88"/>
      <c r="Q665" s="88"/>
      <c r="R665" s="88"/>
      <c r="S665" s="88"/>
      <c r="T665" s="88"/>
      <c r="U665" s="88"/>
      <c r="V665" s="88"/>
      <c r="W665" s="88"/>
      <c r="X665" s="88"/>
      <c r="Y665" s="88"/>
      <c r="Z665" s="88"/>
      <c r="AA665" s="88"/>
      <c r="AB665" s="88"/>
      <c r="AC665" s="88"/>
      <c r="AD665" s="88"/>
      <c r="AE665" s="88"/>
      <c r="AF665" s="88"/>
      <c r="AG665" s="88"/>
      <c r="AH665" s="88"/>
      <c r="AI665" s="88"/>
      <c r="AJ665" s="88"/>
      <c r="AK665" s="88"/>
      <c r="AL665" s="88"/>
      <c r="AM665" s="88"/>
      <c r="AN665" s="88"/>
      <c r="AO665" s="88"/>
      <c r="AP665" s="88"/>
    </row>
    <row r="666" spans="1:42" s="81" customFormat="1" ht="17.25" customHeight="1" x14ac:dyDescent="0.3">
      <c r="A666" s="86"/>
      <c r="B666" s="87"/>
      <c r="C666" s="84"/>
      <c r="D666" s="84"/>
      <c r="E666" s="84"/>
      <c r="F666" s="84"/>
      <c r="G666" s="84"/>
      <c r="H666" s="84"/>
      <c r="I666" s="84"/>
      <c r="J666" s="84"/>
      <c r="K666" s="84"/>
      <c r="L666" s="84"/>
      <c r="M666" s="88"/>
      <c r="N666" s="88"/>
      <c r="O666" s="88"/>
      <c r="P666" s="88"/>
      <c r="Q666" s="88"/>
      <c r="R666" s="88"/>
      <c r="S666" s="88"/>
      <c r="T666" s="88"/>
      <c r="U666" s="88"/>
      <c r="V666" s="88"/>
      <c r="W666" s="88"/>
      <c r="X666" s="88"/>
      <c r="Y666" s="88"/>
      <c r="Z666" s="88"/>
      <c r="AA666" s="88"/>
      <c r="AB666" s="88"/>
      <c r="AC666" s="88"/>
      <c r="AD666" s="88"/>
      <c r="AE666" s="88"/>
      <c r="AF666" s="88"/>
      <c r="AG666" s="88"/>
      <c r="AH666" s="88"/>
      <c r="AI666" s="88"/>
      <c r="AJ666" s="88"/>
      <c r="AK666" s="88"/>
      <c r="AL666" s="88"/>
      <c r="AM666" s="88"/>
      <c r="AN666" s="88"/>
      <c r="AO666" s="88"/>
      <c r="AP666" s="88"/>
    </row>
    <row r="667" spans="1:42" s="81" customFormat="1" ht="17.25" customHeight="1" x14ac:dyDescent="0.3">
      <c r="A667" s="86"/>
      <c r="B667" s="87"/>
      <c r="C667" s="84"/>
      <c r="D667" s="84"/>
      <c r="E667" s="84"/>
      <c r="F667" s="84"/>
      <c r="G667" s="84"/>
      <c r="H667" s="84"/>
      <c r="I667" s="84"/>
      <c r="J667" s="84"/>
      <c r="K667" s="84"/>
      <c r="L667" s="84"/>
      <c r="M667" s="88"/>
      <c r="N667" s="88"/>
      <c r="O667" s="88"/>
      <c r="P667" s="88"/>
      <c r="Q667" s="88"/>
      <c r="R667" s="88"/>
      <c r="S667" s="88"/>
      <c r="T667" s="88"/>
      <c r="U667" s="88"/>
      <c r="V667" s="88"/>
      <c r="W667" s="88"/>
      <c r="X667" s="88"/>
      <c r="Y667" s="88"/>
      <c r="Z667" s="88"/>
      <c r="AA667" s="88"/>
      <c r="AB667" s="88"/>
      <c r="AC667" s="88"/>
      <c r="AD667" s="88"/>
      <c r="AE667" s="88"/>
      <c r="AF667" s="88"/>
      <c r="AG667" s="88"/>
      <c r="AH667" s="88"/>
      <c r="AI667" s="88"/>
      <c r="AJ667" s="88"/>
      <c r="AK667" s="88"/>
      <c r="AL667" s="88"/>
      <c r="AM667" s="88"/>
      <c r="AN667" s="88"/>
      <c r="AO667" s="88"/>
      <c r="AP667" s="88"/>
    </row>
    <row r="668" spans="1:42" s="81" customFormat="1" ht="17.25" customHeight="1" x14ac:dyDescent="0.3">
      <c r="A668" s="86"/>
      <c r="B668" s="87"/>
      <c r="C668" s="84"/>
      <c r="D668" s="84"/>
      <c r="E668" s="84"/>
      <c r="F668" s="84"/>
      <c r="G668" s="84"/>
      <c r="H668" s="84"/>
      <c r="I668" s="84"/>
      <c r="J668" s="84"/>
      <c r="K668" s="84"/>
      <c r="L668" s="84"/>
      <c r="M668" s="88"/>
      <c r="N668" s="88"/>
      <c r="O668" s="88"/>
      <c r="P668" s="88"/>
      <c r="Q668" s="88"/>
      <c r="R668" s="88"/>
      <c r="S668" s="88"/>
      <c r="T668" s="88"/>
      <c r="U668" s="88"/>
      <c r="V668" s="88"/>
      <c r="W668" s="88"/>
      <c r="X668" s="88"/>
      <c r="Y668" s="88"/>
      <c r="Z668" s="88"/>
      <c r="AA668" s="88"/>
      <c r="AB668" s="88"/>
      <c r="AC668" s="88"/>
      <c r="AD668" s="88"/>
      <c r="AE668" s="88"/>
      <c r="AF668" s="88"/>
      <c r="AG668" s="88"/>
      <c r="AH668" s="88"/>
      <c r="AI668" s="88"/>
      <c r="AJ668" s="88"/>
      <c r="AK668" s="88"/>
      <c r="AL668" s="88"/>
      <c r="AM668" s="88"/>
      <c r="AN668" s="88"/>
      <c r="AO668" s="88"/>
      <c r="AP668" s="88"/>
    </row>
    <row r="669" spans="1:42" s="81" customFormat="1" ht="17.25" customHeight="1" x14ac:dyDescent="0.3">
      <c r="A669" s="86"/>
      <c r="B669" s="87"/>
      <c r="C669" s="84"/>
      <c r="D669" s="84"/>
      <c r="E669" s="84"/>
      <c r="F669" s="84"/>
      <c r="G669" s="84"/>
      <c r="H669" s="84"/>
      <c r="I669" s="84"/>
      <c r="J669" s="84"/>
      <c r="K669" s="84"/>
      <c r="L669" s="84"/>
      <c r="M669" s="88"/>
      <c r="N669" s="88"/>
      <c r="O669" s="88"/>
      <c r="P669" s="88"/>
      <c r="Q669" s="88"/>
      <c r="R669" s="88"/>
      <c r="S669" s="88"/>
      <c r="T669" s="88"/>
      <c r="U669" s="88"/>
      <c r="V669" s="88"/>
      <c r="W669" s="88"/>
      <c r="X669" s="88"/>
      <c r="Y669" s="88"/>
      <c r="Z669" s="88"/>
      <c r="AA669" s="88"/>
      <c r="AB669" s="88"/>
      <c r="AC669" s="88"/>
      <c r="AD669" s="88"/>
      <c r="AE669" s="88"/>
      <c r="AF669" s="88"/>
      <c r="AG669" s="88"/>
      <c r="AH669" s="88"/>
      <c r="AI669" s="88"/>
      <c r="AJ669" s="88"/>
      <c r="AK669" s="88"/>
      <c r="AL669" s="88"/>
      <c r="AM669" s="88"/>
      <c r="AN669" s="88"/>
      <c r="AO669" s="88"/>
      <c r="AP669" s="88"/>
    </row>
    <row r="670" spans="1:42" s="81" customFormat="1" ht="17.25" customHeight="1" x14ac:dyDescent="0.3">
      <c r="A670" s="86"/>
      <c r="B670" s="87"/>
      <c r="C670" s="84"/>
      <c r="D670" s="84"/>
      <c r="E670" s="84"/>
      <c r="F670" s="84"/>
      <c r="G670" s="84"/>
      <c r="H670" s="84"/>
      <c r="I670" s="84"/>
      <c r="J670" s="84"/>
      <c r="K670" s="84"/>
      <c r="L670" s="84"/>
      <c r="M670" s="88"/>
      <c r="N670" s="88"/>
      <c r="O670" s="88"/>
      <c r="P670" s="88"/>
      <c r="Q670" s="88"/>
      <c r="R670" s="88"/>
      <c r="S670" s="88"/>
      <c r="T670" s="88"/>
      <c r="U670" s="88"/>
      <c r="V670" s="88"/>
      <c r="W670" s="88"/>
      <c r="X670" s="88"/>
      <c r="Y670" s="88"/>
      <c r="Z670" s="88"/>
      <c r="AA670" s="88"/>
      <c r="AB670" s="88"/>
      <c r="AC670" s="88"/>
      <c r="AD670" s="88"/>
      <c r="AE670" s="88"/>
      <c r="AF670" s="88"/>
      <c r="AG670" s="88"/>
      <c r="AH670" s="88"/>
      <c r="AI670" s="88"/>
      <c r="AJ670" s="88"/>
      <c r="AK670" s="88"/>
      <c r="AL670" s="88"/>
      <c r="AM670" s="88"/>
      <c r="AN670" s="88"/>
      <c r="AO670" s="88"/>
      <c r="AP670" s="88"/>
    </row>
    <row r="671" spans="1:42" s="81" customFormat="1" ht="17.25" customHeight="1" x14ac:dyDescent="0.3">
      <c r="A671" s="86"/>
      <c r="B671" s="87"/>
      <c r="C671" s="84"/>
      <c r="D671" s="84"/>
      <c r="E671" s="84"/>
      <c r="F671" s="84"/>
      <c r="G671" s="84"/>
      <c r="H671" s="84"/>
      <c r="I671" s="84"/>
      <c r="J671" s="84"/>
      <c r="K671" s="84"/>
      <c r="L671" s="84"/>
      <c r="M671" s="88"/>
      <c r="N671" s="88"/>
      <c r="O671" s="88"/>
      <c r="P671" s="88"/>
      <c r="Q671" s="88"/>
      <c r="R671" s="88"/>
      <c r="S671" s="88"/>
      <c r="T671" s="88"/>
      <c r="U671" s="88"/>
      <c r="V671" s="88"/>
      <c r="W671" s="88"/>
      <c r="X671" s="88"/>
      <c r="Y671" s="88"/>
      <c r="Z671" s="88"/>
      <c r="AA671" s="88"/>
      <c r="AB671" s="88"/>
      <c r="AC671" s="88"/>
      <c r="AD671" s="88"/>
      <c r="AE671" s="88"/>
      <c r="AF671" s="88"/>
      <c r="AG671" s="88"/>
      <c r="AH671" s="88"/>
      <c r="AI671" s="88"/>
      <c r="AJ671" s="88"/>
      <c r="AK671" s="88"/>
      <c r="AL671" s="88"/>
      <c r="AM671" s="88"/>
      <c r="AN671" s="88"/>
      <c r="AO671" s="88"/>
      <c r="AP671" s="88"/>
    </row>
    <row r="672" spans="1:42" s="81" customFormat="1" ht="17.25" customHeight="1" x14ac:dyDescent="0.3">
      <c r="A672" s="86"/>
      <c r="B672" s="87"/>
      <c r="C672" s="84"/>
      <c r="D672" s="84"/>
      <c r="E672" s="84"/>
      <c r="F672" s="84"/>
      <c r="G672" s="84"/>
      <c r="H672" s="84"/>
      <c r="I672" s="84"/>
      <c r="J672" s="84"/>
      <c r="K672" s="84"/>
      <c r="L672" s="84"/>
      <c r="M672" s="88"/>
      <c r="N672" s="88"/>
      <c r="O672" s="88"/>
      <c r="P672" s="88"/>
      <c r="Q672" s="88"/>
      <c r="R672" s="88"/>
      <c r="S672" s="88"/>
      <c r="T672" s="88"/>
      <c r="U672" s="88"/>
      <c r="V672" s="88"/>
      <c r="W672" s="88"/>
      <c r="X672" s="88"/>
      <c r="Y672" s="88"/>
      <c r="Z672" s="88"/>
      <c r="AA672" s="88"/>
      <c r="AB672" s="88"/>
      <c r="AC672" s="88"/>
      <c r="AD672" s="88"/>
      <c r="AE672" s="88"/>
      <c r="AF672" s="88"/>
      <c r="AG672" s="88"/>
      <c r="AH672" s="88"/>
      <c r="AI672" s="88"/>
      <c r="AJ672" s="88"/>
      <c r="AK672" s="88"/>
      <c r="AL672" s="88"/>
      <c r="AM672" s="88"/>
      <c r="AN672" s="88"/>
      <c r="AO672" s="88"/>
      <c r="AP672" s="88"/>
    </row>
    <row r="673" spans="1:42" s="81" customFormat="1" ht="17.25" customHeight="1" x14ac:dyDescent="0.3">
      <c r="A673" s="86"/>
      <c r="B673" s="87"/>
      <c r="C673" s="84"/>
      <c r="D673" s="84"/>
      <c r="E673" s="84"/>
      <c r="F673" s="84"/>
      <c r="G673" s="84"/>
      <c r="H673" s="84"/>
      <c r="I673" s="84"/>
      <c r="J673" s="84"/>
      <c r="K673" s="84"/>
      <c r="L673" s="84"/>
      <c r="M673" s="88"/>
      <c r="N673" s="88"/>
      <c r="O673" s="88"/>
      <c r="P673" s="88"/>
      <c r="Q673" s="88"/>
      <c r="R673" s="88"/>
      <c r="S673" s="88"/>
      <c r="T673" s="88"/>
      <c r="U673" s="88"/>
      <c r="V673" s="88"/>
      <c r="W673" s="88"/>
      <c r="X673" s="88"/>
      <c r="Y673" s="88"/>
      <c r="Z673" s="88"/>
      <c r="AA673" s="88"/>
      <c r="AB673" s="88"/>
      <c r="AC673" s="88"/>
      <c r="AD673" s="88"/>
      <c r="AE673" s="88"/>
      <c r="AF673" s="88"/>
      <c r="AG673" s="88"/>
      <c r="AH673" s="88"/>
      <c r="AI673" s="88"/>
      <c r="AJ673" s="88"/>
      <c r="AK673" s="88"/>
      <c r="AL673" s="88"/>
      <c r="AM673" s="88"/>
      <c r="AN673" s="88"/>
      <c r="AO673" s="88"/>
      <c r="AP673" s="88"/>
    </row>
    <row r="674" spans="1:42" s="81" customFormat="1" ht="17.25" customHeight="1" x14ac:dyDescent="0.3">
      <c r="A674" s="86"/>
      <c r="B674" s="87"/>
      <c r="C674" s="84"/>
      <c r="D674" s="84"/>
      <c r="E674" s="84"/>
      <c r="F674" s="84"/>
      <c r="G674" s="84"/>
      <c r="H674" s="84"/>
      <c r="I674" s="84"/>
      <c r="J674" s="84"/>
      <c r="K674" s="84"/>
      <c r="L674" s="84"/>
      <c r="M674" s="88"/>
      <c r="N674" s="88"/>
      <c r="O674" s="88"/>
      <c r="P674" s="88"/>
      <c r="Q674" s="88"/>
      <c r="R674" s="88"/>
      <c r="S674" s="88"/>
      <c r="T674" s="88"/>
      <c r="U674" s="88"/>
      <c r="V674" s="88"/>
      <c r="W674" s="88"/>
      <c r="X674" s="88"/>
      <c r="Y674" s="88"/>
      <c r="Z674" s="88"/>
      <c r="AA674" s="88"/>
      <c r="AB674" s="88"/>
      <c r="AC674" s="88"/>
      <c r="AD674" s="88"/>
      <c r="AE674" s="88"/>
      <c r="AF674" s="88"/>
      <c r="AG674" s="88"/>
      <c r="AH674" s="88"/>
      <c r="AI674" s="88"/>
      <c r="AJ674" s="88"/>
      <c r="AK674" s="88"/>
      <c r="AL674" s="88"/>
      <c r="AM674" s="88"/>
      <c r="AN674" s="88"/>
      <c r="AO674" s="88"/>
      <c r="AP674" s="88"/>
    </row>
    <row r="675" spans="1:42" s="81" customFormat="1" ht="17.25" customHeight="1" x14ac:dyDescent="0.3">
      <c r="A675" s="86"/>
      <c r="B675" s="87"/>
      <c r="C675" s="84"/>
      <c r="D675" s="84"/>
      <c r="E675" s="84"/>
      <c r="F675" s="84"/>
      <c r="G675" s="84"/>
      <c r="H675" s="84"/>
      <c r="I675" s="84"/>
      <c r="J675" s="84"/>
      <c r="K675" s="84"/>
      <c r="L675" s="84"/>
      <c r="M675" s="88"/>
      <c r="N675" s="88"/>
      <c r="O675" s="88"/>
      <c r="P675" s="88"/>
      <c r="Q675" s="88"/>
      <c r="R675" s="88"/>
      <c r="S675" s="88"/>
      <c r="T675" s="88"/>
      <c r="U675" s="88"/>
      <c r="V675" s="88"/>
      <c r="W675" s="88"/>
      <c r="X675" s="88"/>
      <c r="Y675" s="88"/>
      <c r="Z675" s="88"/>
      <c r="AA675" s="88"/>
      <c r="AB675" s="88"/>
      <c r="AC675" s="88"/>
      <c r="AD675" s="88"/>
      <c r="AE675" s="88"/>
      <c r="AF675" s="88"/>
      <c r="AG675" s="88"/>
      <c r="AH675" s="88"/>
      <c r="AI675" s="88"/>
      <c r="AJ675" s="88"/>
      <c r="AK675" s="88"/>
      <c r="AL675" s="88"/>
      <c r="AM675" s="88"/>
      <c r="AN675" s="88"/>
      <c r="AO675" s="88"/>
      <c r="AP675" s="88"/>
    </row>
    <row r="676" spans="1:42" s="81" customFormat="1" ht="17.25" customHeight="1" x14ac:dyDescent="0.3">
      <c r="A676" s="86"/>
      <c r="B676" s="87"/>
      <c r="C676" s="84"/>
      <c r="D676" s="84"/>
      <c r="E676" s="84"/>
      <c r="F676" s="84"/>
      <c r="G676" s="84"/>
      <c r="H676" s="84"/>
      <c r="I676" s="84"/>
      <c r="J676" s="84"/>
      <c r="K676" s="84"/>
      <c r="L676" s="84"/>
      <c r="M676" s="88"/>
      <c r="N676" s="88"/>
      <c r="O676" s="88"/>
      <c r="P676" s="88"/>
      <c r="Q676" s="88"/>
      <c r="R676" s="88"/>
      <c r="S676" s="88"/>
      <c r="T676" s="88"/>
      <c r="U676" s="88"/>
      <c r="V676" s="88"/>
      <c r="W676" s="88"/>
      <c r="X676" s="88"/>
      <c r="Y676" s="88"/>
      <c r="Z676" s="88"/>
      <c r="AA676" s="88"/>
      <c r="AB676" s="88"/>
      <c r="AC676" s="88"/>
      <c r="AD676" s="88"/>
      <c r="AE676" s="88"/>
      <c r="AF676" s="88"/>
      <c r="AG676" s="88"/>
      <c r="AH676" s="88"/>
      <c r="AI676" s="88"/>
      <c r="AJ676" s="88"/>
      <c r="AK676" s="88"/>
      <c r="AL676" s="88"/>
      <c r="AM676" s="88"/>
      <c r="AN676" s="88"/>
      <c r="AO676" s="88"/>
      <c r="AP676" s="88"/>
    </row>
    <row r="677" spans="1:42" s="81" customFormat="1" ht="17.25" customHeight="1" x14ac:dyDescent="0.3">
      <c r="A677" s="86"/>
      <c r="B677" s="87"/>
      <c r="C677" s="84"/>
      <c r="D677" s="84"/>
      <c r="E677" s="84"/>
      <c r="F677" s="84"/>
      <c r="G677" s="84"/>
      <c r="H677" s="84"/>
      <c r="I677" s="84"/>
      <c r="J677" s="84"/>
      <c r="K677" s="84"/>
      <c r="L677" s="84"/>
      <c r="M677" s="88"/>
      <c r="N677" s="88"/>
      <c r="O677" s="88"/>
      <c r="P677" s="88"/>
      <c r="Q677" s="88"/>
      <c r="R677" s="88"/>
      <c r="S677" s="88"/>
      <c r="T677" s="88"/>
      <c r="U677" s="88"/>
      <c r="V677" s="88"/>
      <c r="W677" s="88"/>
      <c r="X677" s="88"/>
      <c r="Y677" s="88"/>
      <c r="Z677" s="88"/>
      <c r="AA677" s="88"/>
      <c r="AB677" s="88"/>
      <c r="AC677" s="88"/>
      <c r="AD677" s="88"/>
      <c r="AE677" s="88"/>
      <c r="AF677" s="88"/>
      <c r="AG677" s="88"/>
      <c r="AH677" s="88"/>
      <c r="AI677" s="88"/>
      <c r="AJ677" s="88"/>
      <c r="AK677" s="88"/>
      <c r="AL677" s="88"/>
      <c r="AM677" s="88"/>
      <c r="AN677" s="88"/>
      <c r="AO677" s="88"/>
      <c r="AP677" s="88"/>
    </row>
    <row r="678" spans="1:42" s="81" customFormat="1" ht="17.25" customHeight="1" x14ac:dyDescent="0.3">
      <c r="A678" s="86"/>
      <c r="B678" s="87"/>
      <c r="C678" s="84"/>
      <c r="D678" s="84"/>
      <c r="E678" s="84"/>
      <c r="F678" s="84"/>
      <c r="G678" s="84"/>
      <c r="H678" s="84"/>
      <c r="I678" s="84"/>
      <c r="J678" s="84"/>
      <c r="K678" s="84"/>
      <c r="L678" s="84"/>
      <c r="M678" s="88"/>
      <c r="N678" s="88"/>
      <c r="O678" s="88"/>
      <c r="P678" s="88"/>
      <c r="Q678" s="88"/>
      <c r="R678" s="88"/>
      <c r="S678" s="88"/>
      <c r="T678" s="88"/>
      <c r="U678" s="88"/>
      <c r="V678" s="88"/>
      <c r="W678" s="88"/>
      <c r="X678" s="88"/>
      <c r="Y678" s="88"/>
      <c r="Z678" s="88"/>
      <c r="AA678" s="88"/>
      <c r="AB678" s="88"/>
      <c r="AC678" s="88"/>
      <c r="AD678" s="88"/>
      <c r="AE678" s="88"/>
      <c r="AF678" s="88"/>
      <c r="AG678" s="88"/>
      <c r="AH678" s="88"/>
      <c r="AI678" s="88"/>
      <c r="AJ678" s="88"/>
      <c r="AK678" s="88"/>
      <c r="AL678" s="88"/>
      <c r="AM678" s="88"/>
      <c r="AN678" s="88"/>
      <c r="AO678" s="88"/>
      <c r="AP678" s="88"/>
    </row>
    <row r="679" spans="1:42" s="81" customFormat="1" ht="17.25" customHeight="1" x14ac:dyDescent="0.3">
      <c r="A679" s="86"/>
      <c r="B679" s="87"/>
      <c r="C679" s="84"/>
      <c r="D679" s="84"/>
      <c r="E679" s="84"/>
      <c r="F679" s="84"/>
      <c r="G679" s="84"/>
      <c r="H679" s="84"/>
      <c r="I679" s="84"/>
      <c r="J679" s="84"/>
      <c r="K679" s="84"/>
      <c r="L679" s="84"/>
      <c r="M679" s="88"/>
      <c r="N679" s="88"/>
      <c r="O679" s="88"/>
      <c r="P679" s="88"/>
      <c r="Q679" s="88"/>
      <c r="R679" s="88"/>
      <c r="S679" s="88"/>
      <c r="T679" s="88"/>
      <c r="U679" s="88"/>
      <c r="V679" s="88"/>
      <c r="W679" s="88"/>
      <c r="X679" s="88"/>
      <c r="Y679" s="88"/>
      <c r="Z679" s="88"/>
      <c r="AA679" s="88"/>
      <c r="AB679" s="88"/>
      <c r="AC679" s="88"/>
      <c r="AD679" s="88"/>
      <c r="AE679" s="88"/>
      <c r="AF679" s="88"/>
      <c r="AG679" s="88"/>
      <c r="AH679" s="88"/>
      <c r="AI679" s="88"/>
      <c r="AJ679" s="88"/>
      <c r="AK679" s="88"/>
      <c r="AL679" s="88"/>
      <c r="AM679" s="88"/>
      <c r="AN679" s="88"/>
      <c r="AO679" s="88"/>
      <c r="AP679" s="88"/>
    </row>
    <row r="680" spans="1:42" s="81" customFormat="1" ht="17.25" customHeight="1" x14ac:dyDescent="0.3">
      <c r="A680" s="86"/>
      <c r="B680" s="87"/>
      <c r="C680" s="84"/>
      <c r="D680" s="84"/>
      <c r="E680" s="84"/>
      <c r="F680" s="84"/>
      <c r="G680" s="84"/>
      <c r="H680" s="84"/>
      <c r="I680" s="84"/>
      <c r="J680" s="84"/>
      <c r="K680" s="84"/>
      <c r="L680" s="84"/>
      <c r="M680" s="88"/>
      <c r="N680" s="88"/>
      <c r="O680" s="88"/>
      <c r="P680" s="88"/>
      <c r="Q680" s="88"/>
      <c r="R680" s="88"/>
      <c r="S680" s="88"/>
      <c r="T680" s="88"/>
      <c r="U680" s="88"/>
      <c r="V680" s="88"/>
      <c r="W680" s="88"/>
      <c r="X680" s="88"/>
      <c r="Y680" s="88"/>
      <c r="Z680" s="88"/>
      <c r="AA680" s="88"/>
      <c r="AB680" s="88"/>
      <c r="AC680" s="88"/>
      <c r="AD680" s="88"/>
      <c r="AE680" s="88"/>
      <c r="AF680" s="88"/>
      <c r="AG680" s="88"/>
      <c r="AH680" s="88"/>
      <c r="AI680" s="88"/>
      <c r="AJ680" s="88"/>
      <c r="AK680" s="88"/>
      <c r="AL680" s="88"/>
      <c r="AM680" s="88"/>
      <c r="AN680" s="88"/>
      <c r="AO680" s="88"/>
      <c r="AP680" s="88"/>
    </row>
    <row r="681" spans="1:42" s="81" customFormat="1" ht="17.25" customHeight="1" x14ac:dyDescent="0.3">
      <c r="A681" s="86"/>
      <c r="B681" s="87"/>
      <c r="C681" s="84"/>
      <c r="D681" s="84"/>
      <c r="E681" s="84"/>
      <c r="F681" s="84"/>
      <c r="G681" s="84"/>
      <c r="H681" s="84"/>
      <c r="I681" s="84"/>
      <c r="J681" s="84"/>
      <c r="K681" s="84"/>
      <c r="L681" s="84"/>
      <c r="M681" s="88"/>
      <c r="N681" s="88"/>
      <c r="O681" s="88"/>
      <c r="P681" s="88"/>
      <c r="Q681" s="88"/>
      <c r="R681" s="88"/>
      <c r="S681" s="88"/>
      <c r="T681" s="88"/>
      <c r="U681" s="88"/>
      <c r="V681" s="88"/>
      <c r="W681" s="88"/>
      <c r="X681" s="88"/>
      <c r="Y681" s="88"/>
      <c r="Z681" s="88"/>
      <c r="AA681" s="88"/>
      <c r="AB681" s="88"/>
      <c r="AC681" s="88"/>
      <c r="AD681" s="88"/>
      <c r="AE681" s="88"/>
      <c r="AF681" s="88"/>
      <c r="AG681" s="88"/>
      <c r="AH681" s="88"/>
      <c r="AI681" s="88"/>
      <c r="AJ681" s="88"/>
      <c r="AK681" s="88"/>
      <c r="AL681" s="88"/>
      <c r="AM681" s="88"/>
      <c r="AN681" s="88"/>
      <c r="AO681" s="88"/>
      <c r="AP681" s="88"/>
    </row>
    <row r="682" spans="1:42" s="81" customFormat="1" ht="17.25" customHeight="1" x14ac:dyDescent="0.3">
      <c r="A682" s="86"/>
      <c r="B682" s="87"/>
      <c r="C682" s="84"/>
      <c r="D682" s="84"/>
      <c r="E682" s="84"/>
      <c r="F682" s="84"/>
      <c r="G682" s="84"/>
      <c r="H682" s="84"/>
      <c r="I682" s="84"/>
      <c r="J682" s="84"/>
      <c r="K682" s="84"/>
      <c r="L682" s="84"/>
      <c r="M682" s="88"/>
      <c r="N682" s="88"/>
      <c r="O682" s="88"/>
      <c r="P682" s="88"/>
      <c r="Q682" s="88"/>
      <c r="R682" s="88"/>
      <c r="S682" s="88"/>
      <c r="T682" s="88"/>
      <c r="U682" s="88"/>
      <c r="V682" s="88"/>
      <c r="W682" s="88"/>
      <c r="X682" s="88"/>
      <c r="Y682" s="88"/>
      <c r="Z682" s="88"/>
      <c r="AA682" s="88"/>
      <c r="AB682" s="88"/>
      <c r="AC682" s="88"/>
      <c r="AD682" s="88"/>
      <c r="AE682" s="88"/>
      <c r="AF682" s="88"/>
      <c r="AG682" s="88"/>
      <c r="AH682" s="88"/>
      <c r="AI682" s="88"/>
      <c r="AJ682" s="88"/>
      <c r="AK682" s="88"/>
      <c r="AL682" s="88"/>
      <c r="AM682" s="88"/>
      <c r="AN682" s="88"/>
      <c r="AO682" s="88"/>
      <c r="AP682" s="88"/>
    </row>
    <row r="683" spans="1:42" s="81" customFormat="1" ht="17.25" customHeight="1" x14ac:dyDescent="0.3">
      <c r="A683" s="86"/>
      <c r="B683" s="87"/>
      <c r="C683" s="84"/>
      <c r="D683" s="84"/>
      <c r="E683" s="84"/>
      <c r="F683" s="84"/>
      <c r="G683" s="84"/>
      <c r="H683" s="84"/>
      <c r="I683" s="84"/>
      <c r="J683" s="84"/>
      <c r="K683" s="84"/>
      <c r="L683" s="84"/>
      <c r="M683" s="88"/>
      <c r="N683" s="88"/>
      <c r="O683" s="88"/>
      <c r="P683" s="88"/>
      <c r="Q683" s="88"/>
      <c r="R683" s="88"/>
      <c r="S683" s="88"/>
      <c r="T683" s="88"/>
      <c r="U683" s="88"/>
      <c r="V683" s="88"/>
      <c r="W683" s="88"/>
      <c r="X683" s="88"/>
      <c r="Y683" s="88"/>
      <c r="Z683" s="88"/>
      <c r="AA683" s="88"/>
      <c r="AB683" s="88"/>
      <c r="AC683" s="88"/>
      <c r="AD683" s="88"/>
      <c r="AE683" s="88"/>
      <c r="AF683" s="88"/>
      <c r="AG683" s="88"/>
      <c r="AH683" s="88"/>
      <c r="AI683" s="88"/>
      <c r="AJ683" s="88"/>
      <c r="AK683" s="88"/>
      <c r="AL683" s="88"/>
      <c r="AM683" s="88"/>
      <c r="AN683" s="88"/>
      <c r="AO683" s="88"/>
      <c r="AP683" s="88"/>
    </row>
    <row r="684" spans="1:42" s="81" customFormat="1" ht="17.25" customHeight="1" x14ac:dyDescent="0.3">
      <c r="A684" s="86"/>
      <c r="B684" s="87"/>
      <c r="C684" s="84"/>
      <c r="D684" s="84"/>
      <c r="E684" s="84"/>
      <c r="F684" s="84"/>
      <c r="G684" s="84"/>
      <c r="H684" s="84"/>
      <c r="I684" s="84"/>
      <c r="J684" s="84"/>
      <c r="K684" s="84"/>
      <c r="L684" s="84"/>
      <c r="M684" s="88"/>
      <c r="N684" s="88"/>
      <c r="O684" s="88"/>
      <c r="P684" s="88"/>
      <c r="Q684" s="88"/>
      <c r="R684" s="88"/>
      <c r="S684" s="88"/>
      <c r="T684" s="88"/>
      <c r="U684" s="88"/>
      <c r="V684" s="88"/>
      <c r="W684" s="88"/>
      <c r="X684" s="88"/>
      <c r="Y684" s="88"/>
      <c r="Z684" s="88"/>
      <c r="AA684" s="88"/>
      <c r="AB684" s="88"/>
      <c r="AC684" s="88"/>
      <c r="AD684" s="88"/>
      <c r="AE684" s="88"/>
      <c r="AF684" s="88"/>
      <c r="AG684" s="88"/>
      <c r="AH684" s="88"/>
      <c r="AI684" s="88"/>
      <c r="AJ684" s="88"/>
      <c r="AK684" s="88"/>
      <c r="AL684" s="88"/>
      <c r="AM684" s="88"/>
      <c r="AN684" s="88"/>
      <c r="AO684" s="88"/>
      <c r="AP684" s="88"/>
    </row>
    <row r="685" spans="1:42" s="81" customFormat="1" ht="17.25" customHeight="1" x14ac:dyDescent="0.3">
      <c r="A685" s="86"/>
      <c r="B685" s="87"/>
      <c r="C685" s="84"/>
      <c r="D685" s="84"/>
      <c r="E685" s="84"/>
      <c r="F685" s="84"/>
      <c r="G685" s="84"/>
      <c r="H685" s="84"/>
      <c r="I685" s="84"/>
      <c r="J685" s="84"/>
      <c r="K685" s="84"/>
      <c r="L685" s="84"/>
      <c r="M685" s="88"/>
      <c r="N685" s="88"/>
      <c r="O685" s="88"/>
      <c r="P685" s="88"/>
      <c r="Q685" s="88"/>
      <c r="R685" s="88"/>
      <c r="S685" s="88"/>
      <c r="T685" s="88"/>
      <c r="U685" s="88"/>
      <c r="V685" s="88"/>
      <c r="W685" s="88"/>
      <c r="X685" s="88"/>
      <c r="Y685" s="88"/>
      <c r="Z685" s="88"/>
      <c r="AA685" s="88"/>
      <c r="AB685" s="88"/>
      <c r="AC685" s="88"/>
      <c r="AD685" s="88"/>
      <c r="AE685" s="88"/>
      <c r="AF685" s="88"/>
      <c r="AG685" s="88"/>
      <c r="AH685" s="88"/>
      <c r="AI685" s="88"/>
      <c r="AJ685" s="88"/>
      <c r="AK685" s="88"/>
      <c r="AL685" s="88"/>
      <c r="AM685" s="88"/>
      <c r="AN685" s="88"/>
      <c r="AO685" s="88"/>
      <c r="AP685" s="88"/>
    </row>
    <row r="686" spans="1:42" s="81" customFormat="1" ht="17.25" customHeight="1" x14ac:dyDescent="0.3">
      <c r="A686" s="86"/>
      <c r="B686" s="87"/>
      <c r="C686" s="84"/>
      <c r="D686" s="84"/>
      <c r="E686" s="84"/>
      <c r="F686" s="84"/>
      <c r="G686" s="84"/>
      <c r="H686" s="84"/>
      <c r="I686" s="84"/>
      <c r="J686" s="84"/>
      <c r="K686" s="84"/>
      <c r="L686" s="84"/>
      <c r="M686" s="88"/>
      <c r="N686" s="88"/>
      <c r="O686" s="88"/>
      <c r="P686" s="88"/>
      <c r="Q686" s="88"/>
      <c r="R686" s="88"/>
      <c r="S686" s="88"/>
      <c r="T686" s="88"/>
      <c r="U686" s="88"/>
      <c r="V686" s="88"/>
      <c r="W686" s="88"/>
      <c r="X686" s="88"/>
      <c r="Y686" s="88"/>
      <c r="Z686" s="88"/>
      <c r="AA686" s="88"/>
      <c r="AB686" s="88"/>
      <c r="AC686" s="88"/>
      <c r="AD686" s="88"/>
      <c r="AE686" s="88"/>
      <c r="AF686" s="88"/>
      <c r="AG686" s="88"/>
      <c r="AH686" s="88"/>
      <c r="AI686" s="88"/>
      <c r="AJ686" s="88"/>
      <c r="AK686" s="88"/>
      <c r="AL686" s="88"/>
      <c r="AM686" s="88"/>
      <c r="AN686" s="88"/>
      <c r="AO686" s="88"/>
      <c r="AP686" s="88"/>
    </row>
    <row r="687" spans="1:42" s="81" customFormat="1" ht="17.25" customHeight="1" x14ac:dyDescent="0.3">
      <c r="A687" s="86"/>
      <c r="B687" s="87"/>
      <c r="C687" s="84"/>
      <c r="D687" s="84"/>
      <c r="E687" s="84"/>
      <c r="F687" s="84"/>
      <c r="G687" s="84"/>
      <c r="H687" s="84"/>
      <c r="I687" s="84"/>
      <c r="J687" s="84"/>
      <c r="K687" s="84"/>
      <c r="L687" s="84"/>
      <c r="M687" s="88"/>
      <c r="N687" s="88"/>
      <c r="O687" s="88"/>
      <c r="P687" s="88"/>
      <c r="Q687" s="88"/>
      <c r="R687" s="88"/>
      <c r="S687" s="88"/>
      <c r="T687" s="88"/>
      <c r="U687" s="88"/>
      <c r="V687" s="88"/>
      <c r="W687" s="88"/>
      <c r="X687" s="88"/>
      <c r="Y687" s="88"/>
      <c r="Z687" s="88"/>
      <c r="AA687" s="88"/>
      <c r="AB687" s="88"/>
      <c r="AC687" s="88"/>
      <c r="AD687" s="88"/>
      <c r="AE687" s="88"/>
      <c r="AF687" s="88"/>
      <c r="AG687" s="88"/>
      <c r="AH687" s="88"/>
      <c r="AI687" s="88"/>
      <c r="AJ687" s="88"/>
      <c r="AK687" s="88"/>
      <c r="AL687" s="88"/>
      <c r="AM687" s="88"/>
      <c r="AN687" s="88"/>
      <c r="AO687" s="88"/>
      <c r="AP687" s="88"/>
    </row>
    <row r="688" spans="1:42" s="81" customFormat="1" ht="17.25" customHeight="1" x14ac:dyDescent="0.3">
      <c r="A688" s="86"/>
      <c r="B688" s="87"/>
      <c r="C688" s="84"/>
      <c r="D688" s="84"/>
      <c r="E688" s="84"/>
      <c r="F688" s="84"/>
      <c r="G688" s="84"/>
      <c r="H688" s="84"/>
      <c r="I688" s="84"/>
      <c r="J688" s="84"/>
      <c r="K688" s="84"/>
      <c r="L688" s="84"/>
      <c r="M688" s="88"/>
      <c r="N688" s="88"/>
      <c r="O688" s="88"/>
      <c r="P688" s="88"/>
      <c r="Q688" s="88"/>
      <c r="R688" s="88"/>
      <c r="S688" s="88"/>
      <c r="T688" s="88"/>
      <c r="U688" s="88"/>
      <c r="V688" s="88"/>
      <c r="W688" s="88"/>
      <c r="X688" s="88"/>
      <c r="Y688" s="88"/>
      <c r="Z688" s="88"/>
      <c r="AA688" s="88"/>
      <c r="AB688" s="88"/>
      <c r="AC688" s="88"/>
      <c r="AD688" s="88"/>
      <c r="AE688" s="88"/>
      <c r="AF688" s="88"/>
      <c r="AG688" s="88"/>
      <c r="AH688" s="88"/>
      <c r="AI688" s="88"/>
      <c r="AJ688" s="88"/>
      <c r="AK688" s="88"/>
      <c r="AL688" s="88"/>
      <c r="AM688" s="88"/>
      <c r="AN688" s="88"/>
      <c r="AO688" s="88"/>
      <c r="AP688" s="88"/>
    </row>
    <row r="689" spans="1:42" s="81" customFormat="1" ht="17.25" customHeight="1" x14ac:dyDescent="0.3">
      <c r="A689" s="86"/>
      <c r="B689" s="87"/>
      <c r="C689" s="84"/>
      <c r="D689" s="84"/>
      <c r="E689" s="84"/>
      <c r="F689" s="84"/>
      <c r="G689" s="84"/>
      <c r="H689" s="84"/>
      <c r="I689" s="84"/>
      <c r="J689" s="84"/>
      <c r="K689" s="84"/>
      <c r="L689" s="84"/>
      <c r="M689" s="88"/>
      <c r="N689" s="88"/>
      <c r="O689" s="88"/>
      <c r="P689" s="88"/>
      <c r="Q689" s="88"/>
      <c r="R689" s="88"/>
      <c r="S689" s="88"/>
      <c r="T689" s="88"/>
      <c r="U689" s="88"/>
      <c r="V689" s="88"/>
      <c r="W689" s="88"/>
      <c r="X689" s="88"/>
      <c r="Y689" s="88"/>
      <c r="Z689" s="88"/>
      <c r="AA689" s="88"/>
      <c r="AB689" s="88"/>
      <c r="AC689" s="88"/>
      <c r="AD689" s="88"/>
      <c r="AE689" s="88"/>
      <c r="AF689" s="88"/>
      <c r="AG689" s="88"/>
      <c r="AH689" s="88"/>
      <c r="AI689" s="88"/>
      <c r="AJ689" s="88"/>
      <c r="AK689" s="88"/>
      <c r="AL689" s="88"/>
      <c r="AM689" s="88"/>
      <c r="AN689" s="88"/>
      <c r="AO689" s="88"/>
      <c r="AP689" s="88"/>
    </row>
    <row r="690" spans="1:42" s="81" customFormat="1" ht="17.25" customHeight="1" x14ac:dyDescent="0.3">
      <c r="A690" s="86"/>
      <c r="B690" s="87"/>
      <c r="C690" s="84"/>
      <c r="D690" s="84"/>
      <c r="E690" s="84"/>
      <c r="F690" s="84"/>
      <c r="G690" s="84"/>
      <c r="H690" s="84"/>
      <c r="I690" s="84"/>
      <c r="J690" s="84"/>
      <c r="K690" s="84"/>
      <c r="L690" s="84"/>
      <c r="M690" s="88"/>
      <c r="N690" s="88"/>
      <c r="O690" s="88"/>
      <c r="P690" s="88"/>
      <c r="Q690" s="88"/>
      <c r="R690" s="88"/>
      <c r="S690" s="88"/>
      <c r="T690" s="88"/>
      <c r="U690" s="88"/>
      <c r="V690" s="88"/>
      <c r="W690" s="88"/>
      <c r="X690" s="88"/>
      <c r="Y690" s="88"/>
      <c r="Z690" s="88"/>
      <c r="AA690" s="88"/>
      <c r="AB690" s="88"/>
      <c r="AC690" s="88"/>
      <c r="AD690" s="88"/>
      <c r="AE690" s="88"/>
      <c r="AF690" s="88"/>
      <c r="AG690" s="88"/>
      <c r="AH690" s="88"/>
      <c r="AI690" s="88"/>
      <c r="AJ690" s="88"/>
      <c r="AK690" s="88"/>
      <c r="AL690" s="88"/>
      <c r="AM690" s="88"/>
      <c r="AN690" s="88"/>
      <c r="AO690" s="88"/>
      <c r="AP690" s="88"/>
    </row>
    <row r="691" spans="1:42" s="81" customFormat="1" ht="17.25" customHeight="1" x14ac:dyDescent="0.3">
      <c r="A691" s="86"/>
      <c r="B691" s="87"/>
      <c r="C691" s="84"/>
      <c r="D691" s="84"/>
      <c r="E691" s="84"/>
      <c r="F691" s="84"/>
      <c r="G691" s="84"/>
      <c r="H691" s="84"/>
      <c r="I691" s="84"/>
      <c r="J691" s="84"/>
      <c r="K691" s="84"/>
      <c r="L691" s="84"/>
      <c r="M691" s="88"/>
      <c r="N691" s="88"/>
      <c r="O691" s="88"/>
      <c r="P691" s="88"/>
      <c r="Q691" s="88"/>
      <c r="R691" s="88"/>
      <c r="S691" s="88"/>
      <c r="T691" s="88"/>
      <c r="U691" s="88"/>
      <c r="V691" s="88"/>
      <c r="W691" s="88"/>
      <c r="X691" s="88"/>
      <c r="Y691" s="88"/>
      <c r="Z691" s="88"/>
      <c r="AA691" s="88"/>
      <c r="AB691" s="88"/>
      <c r="AC691" s="88"/>
      <c r="AD691" s="88"/>
      <c r="AE691" s="88"/>
      <c r="AF691" s="88"/>
      <c r="AG691" s="88"/>
      <c r="AH691" s="88"/>
      <c r="AI691" s="88"/>
      <c r="AJ691" s="88"/>
      <c r="AK691" s="88"/>
      <c r="AL691" s="88"/>
      <c r="AM691" s="88"/>
      <c r="AN691" s="88"/>
      <c r="AO691" s="88"/>
      <c r="AP691" s="88"/>
    </row>
    <row r="692" spans="1:42" s="81" customFormat="1" ht="17.25" customHeight="1" x14ac:dyDescent="0.3">
      <c r="A692" s="86"/>
      <c r="B692" s="87"/>
      <c r="C692" s="84"/>
      <c r="D692" s="84"/>
      <c r="E692" s="84"/>
      <c r="F692" s="84"/>
      <c r="G692" s="84"/>
      <c r="H692" s="84"/>
      <c r="I692" s="84"/>
      <c r="J692" s="84"/>
      <c r="K692" s="84"/>
      <c r="L692" s="84"/>
      <c r="M692" s="88"/>
      <c r="N692" s="88"/>
      <c r="O692" s="88"/>
      <c r="P692" s="88"/>
      <c r="Q692" s="88"/>
      <c r="R692" s="88"/>
      <c r="S692" s="88"/>
      <c r="T692" s="88"/>
      <c r="U692" s="88"/>
      <c r="V692" s="88"/>
      <c r="W692" s="88"/>
      <c r="X692" s="88"/>
      <c r="Y692" s="88"/>
      <c r="Z692" s="88"/>
      <c r="AA692" s="88"/>
      <c r="AB692" s="88"/>
      <c r="AC692" s="88"/>
      <c r="AD692" s="88"/>
      <c r="AE692" s="88"/>
      <c r="AF692" s="88"/>
      <c r="AG692" s="88"/>
      <c r="AH692" s="88"/>
      <c r="AI692" s="88"/>
      <c r="AJ692" s="88"/>
      <c r="AK692" s="88"/>
      <c r="AL692" s="88"/>
      <c r="AM692" s="88"/>
      <c r="AN692" s="88"/>
      <c r="AO692" s="88"/>
      <c r="AP692" s="88"/>
    </row>
    <row r="693" spans="1:42" s="81" customFormat="1" ht="17.25" customHeight="1" x14ac:dyDescent="0.3">
      <c r="A693" s="86"/>
      <c r="B693" s="87"/>
      <c r="C693" s="84"/>
      <c r="D693" s="84"/>
      <c r="E693" s="84"/>
      <c r="F693" s="84"/>
      <c r="G693" s="84"/>
      <c r="H693" s="84"/>
      <c r="I693" s="84"/>
      <c r="J693" s="84"/>
      <c r="K693" s="84"/>
      <c r="L693" s="84"/>
      <c r="M693" s="88"/>
      <c r="N693" s="88"/>
      <c r="O693" s="88"/>
      <c r="P693" s="88"/>
      <c r="Q693" s="88"/>
      <c r="R693" s="88"/>
      <c r="S693" s="88"/>
      <c r="T693" s="88"/>
      <c r="U693" s="88"/>
      <c r="V693" s="88"/>
      <c r="W693" s="88"/>
      <c r="X693" s="88"/>
      <c r="Y693" s="88"/>
      <c r="Z693" s="88"/>
      <c r="AA693" s="88"/>
      <c r="AB693" s="88"/>
      <c r="AC693" s="88"/>
      <c r="AD693" s="88"/>
      <c r="AE693" s="88"/>
      <c r="AF693" s="88"/>
      <c r="AG693" s="88"/>
      <c r="AH693" s="88"/>
      <c r="AI693" s="88"/>
      <c r="AJ693" s="88"/>
      <c r="AK693" s="88"/>
      <c r="AL693" s="88"/>
      <c r="AM693" s="88"/>
      <c r="AN693" s="88"/>
      <c r="AO693" s="88"/>
      <c r="AP693" s="88"/>
    </row>
    <row r="694" spans="1:42" s="81" customFormat="1" ht="17.25" customHeight="1" x14ac:dyDescent="0.3">
      <c r="A694" s="86"/>
      <c r="B694" s="87"/>
      <c r="C694" s="84"/>
      <c r="D694" s="84"/>
      <c r="E694" s="84"/>
      <c r="F694" s="84"/>
      <c r="G694" s="84"/>
      <c r="H694" s="84"/>
      <c r="I694" s="84"/>
      <c r="J694" s="84"/>
      <c r="K694" s="84"/>
      <c r="L694" s="84"/>
      <c r="M694" s="88"/>
      <c r="N694" s="88"/>
      <c r="O694" s="88"/>
      <c r="P694" s="88"/>
      <c r="Q694" s="88"/>
      <c r="R694" s="88"/>
      <c r="S694" s="88"/>
      <c r="T694" s="88"/>
      <c r="U694" s="88"/>
      <c r="V694" s="88"/>
      <c r="W694" s="88"/>
      <c r="X694" s="88"/>
      <c r="Y694" s="88"/>
      <c r="Z694" s="88"/>
      <c r="AA694" s="88"/>
      <c r="AB694" s="88"/>
      <c r="AC694" s="88"/>
      <c r="AD694" s="88"/>
      <c r="AE694" s="88"/>
      <c r="AF694" s="88"/>
      <c r="AG694" s="88"/>
      <c r="AH694" s="88"/>
      <c r="AI694" s="88"/>
      <c r="AJ694" s="88"/>
      <c r="AK694" s="88"/>
      <c r="AL694" s="88"/>
      <c r="AM694" s="88"/>
      <c r="AN694" s="88"/>
      <c r="AO694" s="88"/>
      <c r="AP694" s="88"/>
    </row>
    <row r="695" spans="1:42" s="81" customFormat="1" ht="17.25" customHeight="1" x14ac:dyDescent="0.3">
      <c r="A695" s="86"/>
      <c r="B695" s="87"/>
      <c r="C695" s="84"/>
      <c r="D695" s="84"/>
      <c r="E695" s="84"/>
      <c r="F695" s="84"/>
      <c r="G695" s="84"/>
      <c r="H695" s="84"/>
      <c r="I695" s="84"/>
      <c r="J695" s="84"/>
      <c r="K695" s="84"/>
      <c r="L695" s="84"/>
      <c r="M695" s="88"/>
      <c r="N695" s="88"/>
      <c r="O695" s="88"/>
      <c r="P695" s="88"/>
      <c r="Q695" s="88"/>
      <c r="R695" s="88"/>
      <c r="S695" s="88"/>
      <c r="T695" s="88"/>
      <c r="U695" s="88"/>
      <c r="V695" s="88"/>
      <c r="W695" s="88"/>
      <c r="X695" s="88"/>
      <c r="Y695" s="88"/>
      <c r="Z695" s="88"/>
      <c r="AA695" s="88"/>
      <c r="AB695" s="88"/>
      <c r="AC695" s="88"/>
      <c r="AD695" s="88"/>
      <c r="AE695" s="88"/>
      <c r="AF695" s="88"/>
      <c r="AG695" s="88"/>
      <c r="AH695" s="88"/>
      <c r="AI695" s="88"/>
      <c r="AJ695" s="88"/>
      <c r="AK695" s="88"/>
      <c r="AL695" s="88"/>
      <c r="AM695" s="88"/>
      <c r="AN695" s="88"/>
      <c r="AO695" s="88"/>
      <c r="AP695" s="88"/>
    </row>
    <row r="696" spans="1:42" s="81" customFormat="1" ht="17.25" customHeight="1" x14ac:dyDescent="0.3">
      <c r="A696" s="86"/>
      <c r="B696" s="87"/>
      <c r="C696" s="84"/>
      <c r="D696" s="84"/>
      <c r="E696" s="84"/>
      <c r="F696" s="84"/>
      <c r="G696" s="84"/>
      <c r="H696" s="84"/>
      <c r="I696" s="84"/>
      <c r="J696" s="84"/>
      <c r="K696" s="84"/>
      <c r="L696" s="84"/>
      <c r="M696" s="88"/>
      <c r="N696" s="88"/>
      <c r="O696" s="88"/>
      <c r="P696" s="88"/>
      <c r="Q696" s="88"/>
      <c r="R696" s="88"/>
      <c r="S696" s="88"/>
      <c r="T696" s="88"/>
      <c r="U696" s="88"/>
      <c r="V696" s="88"/>
      <c r="W696" s="88"/>
      <c r="X696" s="88"/>
      <c r="Y696" s="88"/>
      <c r="Z696" s="88"/>
      <c r="AA696" s="88"/>
      <c r="AB696" s="88"/>
      <c r="AC696" s="88"/>
      <c r="AD696" s="88"/>
      <c r="AE696" s="88"/>
      <c r="AF696" s="88"/>
      <c r="AG696" s="88"/>
      <c r="AH696" s="88"/>
      <c r="AI696" s="88"/>
      <c r="AJ696" s="88"/>
      <c r="AK696" s="88"/>
      <c r="AL696" s="88"/>
      <c r="AM696" s="88"/>
      <c r="AN696" s="88"/>
      <c r="AO696" s="88"/>
      <c r="AP696" s="88"/>
    </row>
    <row r="697" spans="1:42" s="81" customFormat="1" ht="17.25" customHeight="1" x14ac:dyDescent="0.3">
      <c r="A697" s="86"/>
      <c r="B697" s="87"/>
      <c r="C697" s="84"/>
      <c r="D697" s="84"/>
      <c r="E697" s="84"/>
      <c r="F697" s="84"/>
      <c r="G697" s="84"/>
      <c r="H697" s="84"/>
      <c r="I697" s="84"/>
      <c r="J697" s="84"/>
      <c r="K697" s="84"/>
      <c r="L697" s="84"/>
      <c r="M697" s="88"/>
      <c r="N697" s="88"/>
      <c r="O697" s="88"/>
      <c r="P697" s="88"/>
      <c r="Q697" s="88"/>
      <c r="R697" s="88"/>
      <c r="S697" s="88"/>
      <c r="T697" s="88"/>
      <c r="U697" s="88"/>
      <c r="V697" s="88"/>
      <c r="W697" s="88"/>
      <c r="X697" s="88"/>
      <c r="Y697" s="88"/>
      <c r="Z697" s="88"/>
      <c r="AA697" s="88"/>
      <c r="AB697" s="88"/>
      <c r="AC697" s="88"/>
      <c r="AD697" s="88"/>
      <c r="AE697" s="88"/>
      <c r="AF697" s="88"/>
      <c r="AG697" s="88"/>
      <c r="AH697" s="88"/>
      <c r="AI697" s="88"/>
      <c r="AJ697" s="88"/>
      <c r="AK697" s="88"/>
      <c r="AL697" s="88"/>
      <c r="AM697" s="88"/>
      <c r="AN697" s="88"/>
      <c r="AO697" s="88"/>
      <c r="AP697" s="88"/>
    </row>
    <row r="698" spans="1:42" s="81" customFormat="1" ht="17.25" customHeight="1" x14ac:dyDescent="0.3">
      <c r="A698" s="86"/>
      <c r="B698" s="87"/>
      <c r="C698" s="84"/>
      <c r="D698" s="84"/>
      <c r="E698" s="84"/>
      <c r="F698" s="84"/>
      <c r="G698" s="84"/>
      <c r="H698" s="84"/>
      <c r="I698" s="84"/>
      <c r="J698" s="84"/>
      <c r="K698" s="84"/>
      <c r="L698" s="84"/>
      <c r="M698" s="88"/>
      <c r="N698" s="88"/>
      <c r="O698" s="88"/>
      <c r="P698" s="88"/>
      <c r="Q698" s="88"/>
      <c r="R698" s="88"/>
      <c r="S698" s="88"/>
      <c r="T698" s="88"/>
      <c r="U698" s="88"/>
      <c r="V698" s="88"/>
      <c r="W698" s="88"/>
      <c r="X698" s="88"/>
      <c r="Y698" s="88"/>
      <c r="Z698" s="88"/>
      <c r="AA698" s="88"/>
      <c r="AB698" s="88"/>
      <c r="AC698" s="88"/>
      <c r="AD698" s="88"/>
      <c r="AE698" s="88"/>
      <c r="AF698" s="88"/>
      <c r="AG698" s="88"/>
      <c r="AH698" s="88"/>
      <c r="AI698" s="88"/>
      <c r="AJ698" s="88"/>
      <c r="AK698" s="88"/>
      <c r="AL698" s="88"/>
      <c r="AM698" s="88"/>
      <c r="AN698" s="88"/>
      <c r="AO698" s="88"/>
      <c r="AP698" s="88"/>
    </row>
    <row r="699" spans="1:42" s="81" customFormat="1" ht="17.25" customHeight="1" x14ac:dyDescent="0.3">
      <c r="A699" s="86"/>
      <c r="B699" s="87"/>
      <c r="C699" s="84"/>
      <c r="D699" s="84"/>
      <c r="E699" s="84"/>
      <c r="F699" s="84"/>
      <c r="G699" s="84"/>
      <c r="H699" s="84"/>
      <c r="I699" s="84"/>
      <c r="J699" s="84"/>
      <c r="K699" s="84"/>
      <c r="L699" s="84"/>
      <c r="M699" s="88"/>
      <c r="N699" s="88"/>
      <c r="O699" s="88"/>
      <c r="P699" s="88"/>
      <c r="Q699" s="88"/>
      <c r="R699" s="88"/>
      <c r="S699" s="88"/>
      <c r="T699" s="88"/>
      <c r="U699" s="88"/>
      <c r="V699" s="88"/>
      <c r="W699" s="88"/>
      <c r="X699" s="88"/>
      <c r="Y699" s="88"/>
      <c r="Z699" s="88"/>
      <c r="AA699" s="88"/>
      <c r="AB699" s="88"/>
      <c r="AC699" s="88"/>
      <c r="AD699" s="88"/>
      <c r="AE699" s="88"/>
      <c r="AF699" s="88"/>
      <c r="AG699" s="88"/>
      <c r="AH699" s="88"/>
      <c r="AI699" s="88"/>
      <c r="AJ699" s="88"/>
      <c r="AK699" s="88"/>
      <c r="AL699" s="88"/>
      <c r="AM699" s="88"/>
      <c r="AN699" s="88"/>
      <c r="AO699" s="88"/>
      <c r="AP699" s="88"/>
    </row>
    <row r="700" spans="1:42" s="81" customFormat="1" ht="17.25" customHeight="1" x14ac:dyDescent="0.3">
      <c r="A700" s="86"/>
      <c r="B700" s="87"/>
      <c r="C700" s="84"/>
      <c r="D700" s="84"/>
      <c r="E700" s="84"/>
      <c r="F700" s="84"/>
      <c r="G700" s="84"/>
      <c r="H700" s="84"/>
      <c r="I700" s="84"/>
      <c r="J700" s="84"/>
      <c r="K700" s="84"/>
      <c r="L700" s="84"/>
      <c r="M700" s="88"/>
      <c r="N700" s="88"/>
      <c r="O700" s="88"/>
      <c r="P700" s="88"/>
      <c r="Q700" s="88"/>
      <c r="R700" s="88"/>
      <c r="S700" s="88"/>
      <c r="T700" s="88"/>
      <c r="U700" s="88"/>
      <c r="V700" s="88"/>
      <c r="W700" s="88"/>
      <c r="X700" s="88"/>
      <c r="Y700" s="88"/>
      <c r="Z700" s="88"/>
      <c r="AA700" s="88"/>
      <c r="AB700" s="88"/>
      <c r="AC700" s="88"/>
      <c r="AD700" s="88"/>
      <c r="AE700" s="88"/>
      <c r="AF700" s="88"/>
      <c r="AG700" s="88"/>
      <c r="AH700" s="88"/>
      <c r="AI700" s="88"/>
      <c r="AJ700" s="88"/>
      <c r="AK700" s="88"/>
      <c r="AL700" s="88"/>
      <c r="AM700" s="88"/>
      <c r="AN700" s="88"/>
      <c r="AO700" s="88"/>
      <c r="AP700" s="88"/>
    </row>
    <row r="701" spans="1:42" s="81" customFormat="1" ht="17.25" customHeight="1" x14ac:dyDescent="0.3">
      <c r="A701" s="86"/>
      <c r="B701" s="87"/>
      <c r="C701" s="84"/>
      <c r="D701" s="84"/>
      <c r="E701" s="84"/>
      <c r="F701" s="84"/>
      <c r="G701" s="84"/>
      <c r="H701" s="84"/>
      <c r="I701" s="84"/>
      <c r="J701" s="84"/>
      <c r="K701" s="84"/>
      <c r="L701" s="84"/>
      <c r="M701" s="88"/>
      <c r="N701" s="88"/>
      <c r="O701" s="88"/>
      <c r="P701" s="88"/>
      <c r="Q701" s="88"/>
      <c r="R701" s="88"/>
      <c r="S701" s="88"/>
      <c r="T701" s="88"/>
      <c r="U701" s="88"/>
      <c r="V701" s="88"/>
      <c r="W701" s="88"/>
      <c r="X701" s="88"/>
      <c r="Y701" s="88"/>
      <c r="Z701" s="88"/>
      <c r="AA701" s="88"/>
      <c r="AB701" s="88"/>
      <c r="AC701" s="88"/>
      <c r="AD701" s="88"/>
      <c r="AE701" s="88"/>
      <c r="AF701" s="88"/>
      <c r="AG701" s="88"/>
      <c r="AH701" s="88"/>
      <c r="AI701" s="88"/>
      <c r="AJ701" s="88"/>
      <c r="AK701" s="88"/>
      <c r="AL701" s="88"/>
      <c r="AM701" s="88"/>
      <c r="AN701" s="88"/>
      <c r="AO701" s="88"/>
      <c r="AP701" s="88"/>
    </row>
    <row r="702" spans="1:42" s="81" customFormat="1" ht="17.25" customHeight="1" x14ac:dyDescent="0.3">
      <c r="A702" s="86"/>
      <c r="B702" s="87"/>
      <c r="C702" s="84"/>
      <c r="D702" s="84"/>
      <c r="E702" s="84"/>
      <c r="F702" s="84"/>
      <c r="G702" s="84"/>
      <c r="H702" s="84"/>
      <c r="I702" s="84"/>
      <c r="J702" s="84"/>
      <c r="K702" s="84"/>
      <c r="L702" s="84"/>
      <c r="M702" s="88"/>
      <c r="N702" s="88"/>
      <c r="O702" s="88"/>
      <c r="P702" s="88"/>
      <c r="Q702" s="88"/>
      <c r="R702" s="88"/>
      <c r="S702" s="88"/>
      <c r="T702" s="88"/>
      <c r="U702" s="88"/>
      <c r="V702" s="88"/>
      <c r="W702" s="88"/>
      <c r="X702" s="88"/>
      <c r="Y702" s="88"/>
      <c r="Z702" s="88"/>
      <c r="AA702" s="88"/>
      <c r="AB702" s="88"/>
      <c r="AC702" s="88"/>
      <c r="AD702" s="88"/>
      <c r="AE702" s="88"/>
      <c r="AF702" s="88"/>
      <c r="AG702" s="88"/>
      <c r="AH702" s="88"/>
      <c r="AI702" s="88"/>
      <c r="AJ702" s="88"/>
      <c r="AK702" s="88"/>
      <c r="AL702" s="88"/>
      <c r="AM702" s="88"/>
      <c r="AN702" s="88"/>
      <c r="AO702" s="88"/>
      <c r="AP702" s="88"/>
    </row>
    <row r="703" spans="1:42" s="81" customFormat="1" ht="17.25" customHeight="1" x14ac:dyDescent="0.3">
      <c r="A703" s="86"/>
      <c r="B703" s="87"/>
      <c r="C703" s="84"/>
      <c r="D703" s="84"/>
      <c r="E703" s="84"/>
      <c r="F703" s="84"/>
      <c r="G703" s="84"/>
      <c r="H703" s="84"/>
      <c r="I703" s="84"/>
      <c r="J703" s="84"/>
      <c r="K703" s="84"/>
      <c r="L703" s="84"/>
      <c r="M703" s="88"/>
      <c r="N703" s="88"/>
      <c r="O703" s="88"/>
      <c r="P703" s="88"/>
      <c r="Q703" s="88"/>
      <c r="R703" s="88"/>
      <c r="S703" s="88"/>
      <c r="T703" s="88"/>
      <c r="U703" s="88"/>
      <c r="V703" s="88"/>
      <c r="W703" s="88"/>
      <c r="X703" s="88"/>
      <c r="Y703" s="88"/>
      <c r="Z703" s="88"/>
      <c r="AA703" s="88"/>
      <c r="AB703" s="88"/>
      <c r="AC703" s="88"/>
      <c r="AD703" s="88"/>
      <c r="AE703" s="88"/>
      <c r="AF703" s="88"/>
      <c r="AG703" s="88"/>
      <c r="AH703" s="88"/>
      <c r="AI703" s="88"/>
      <c r="AJ703" s="88"/>
      <c r="AK703" s="88"/>
      <c r="AL703" s="88"/>
      <c r="AM703" s="88"/>
      <c r="AN703" s="88"/>
      <c r="AO703" s="88"/>
      <c r="AP703" s="88"/>
    </row>
    <row r="704" spans="1:42" s="81" customFormat="1" ht="17.25" customHeight="1" x14ac:dyDescent="0.3">
      <c r="A704" s="86"/>
      <c r="B704" s="87"/>
      <c r="C704" s="84"/>
      <c r="D704" s="84"/>
      <c r="E704" s="84"/>
      <c r="F704" s="84"/>
      <c r="G704" s="84"/>
      <c r="H704" s="84"/>
      <c r="I704" s="84"/>
      <c r="J704" s="84"/>
      <c r="K704" s="84"/>
      <c r="L704" s="84"/>
      <c r="M704" s="88"/>
      <c r="N704" s="88"/>
      <c r="O704" s="88"/>
      <c r="P704" s="88"/>
      <c r="Q704" s="88"/>
      <c r="R704" s="88"/>
      <c r="S704" s="88"/>
      <c r="T704" s="88"/>
      <c r="U704" s="88"/>
      <c r="V704" s="88"/>
      <c r="W704" s="88"/>
      <c r="X704" s="88"/>
      <c r="Y704" s="88"/>
      <c r="Z704" s="88"/>
      <c r="AA704" s="88"/>
      <c r="AB704" s="88"/>
      <c r="AC704" s="88"/>
      <c r="AD704" s="88"/>
      <c r="AE704" s="88"/>
      <c r="AF704" s="88"/>
      <c r="AG704" s="88"/>
      <c r="AH704" s="88"/>
      <c r="AI704" s="88"/>
      <c r="AJ704" s="88"/>
      <c r="AK704" s="88"/>
      <c r="AL704" s="88"/>
      <c r="AM704" s="88"/>
      <c r="AN704" s="88"/>
      <c r="AO704" s="88"/>
      <c r="AP704" s="88"/>
    </row>
    <row r="705" spans="1:42" s="81" customFormat="1" ht="17.25" customHeight="1" x14ac:dyDescent="0.3">
      <c r="A705" s="86"/>
      <c r="B705" s="87"/>
      <c r="C705" s="84"/>
      <c r="D705" s="84"/>
      <c r="E705" s="84"/>
      <c r="F705" s="84"/>
      <c r="G705" s="84"/>
      <c r="H705" s="84"/>
      <c r="I705" s="84"/>
      <c r="J705" s="84"/>
      <c r="K705" s="84"/>
      <c r="L705" s="84"/>
      <c r="M705" s="88"/>
      <c r="N705" s="88"/>
      <c r="O705" s="88"/>
      <c r="P705" s="88"/>
      <c r="Q705" s="88"/>
      <c r="R705" s="88"/>
      <c r="S705" s="88"/>
      <c r="T705" s="88"/>
      <c r="U705" s="88"/>
      <c r="V705" s="88"/>
      <c r="W705" s="88"/>
      <c r="X705" s="88"/>
      <c r="Y705" s="88"/>
      <c r="Z705" s="88"/>
      <c r="AA705" s="88"/>
      <c r="AB705" s="88"/>
      <c r="AC705" s="88"/>
      <c r="AD705" s="88"/>
      <c r="AE705" s="88"/>
      <c r="AF705" s="88"/>
      <c r="AG705" s="88"/>
      <c r="AH705" s="88"/>
      <c r="AI705" s="88"/>
      <c r="AJ705" s="88"/>
      <c r="AK705" s="88"/>
      <c r="AL705" s="88"/>
      <c r="AM705" s="88"/>
      <c r="AN705" s="88"/>
      <c r="AO705" s="88"/>
      <c r="AP705" s="88"/>
    </row>
    <row r="706" spans="1:42" s="81" customFormat="1" ht="17.25" customHeight="1" x14ac:dyDescent="0.3">
      <c r="A706" s="86"/>
      <c r="B706" s="87"/>
      <c r="C706" s="84"/>
      <c r="D706" s="84"/>
      <c r="E706" s="84"/>
      <c r="F706" s="84"/>
      <c r="G706" s="84"/>
      <c r="H706" s="84"/>
      <c r="I706" s="84"/>
      <c r="J706" s="84"/>
      <c r="K706" s="84"/>
      <c r="L706" s="84"/>
      <c r="M706" s="88"/>
      <c r="N706" s="88"/>
      <c r="O706" s="88"/>
      <c r="P706" s="88"/>
      <c r="Q706" s="88"/>
      <c r="R706" s="88"/>
      <c r="S706" s="88"/>
      <c r="T706" s="88"/>
      <c r="U706" s="88"/>
      <c r="V706" s="88"/>
      <c r="W706" s="88"/>
      <c r="X706" s="88"/>
      <c r="Y706" s="88"/>
      <c r="Z706" s="88"/>
      <c r="AA706" s="88"/>
      <c r="AB706" s="88"/>
      <c r="AC706" s="88"/>
      <c r="AD706" s="88"/>
      <c r="AE706" s="88"/>
      <c r="AF706" s="88"/>
      <c r="AG706" s="88"/>
      <c r="AH706" s="88"/>
      <c r="AI706" s="88"/>
      <c r="AJ706" s="88"/>
      <c r="AK706" s="88"/>
      <c r="AL706" s="88"/>
      <c r="AM706" s="88"/>
      <c r="AN706" s="88"/>
      <c r="AO706" s="88"/>
      <c r="AP706" s="88"/>
    </row>
    <row r="707" spans="1:42" s="81" customFormat="1" ht="17.25" customHeight="1" x14ac:dyDescent="0.3">
      <c r="A707" s="86"/>
      <c r="B707" s="87"/>
      <c r="C707" s="84"/>
      <c r="D707" s="84"/>
      <c r="E707" s="84"/>
      <c r="F707" s="84"/>
      <c r="G707" s="84"/>
      <c r="H707" s="84"/>
      <c r="I707" s="84"/>
      <c r="J707" s="84"/>
      <c r="K707" s="84"/>
      <c r="L707" s="84"/>
      <c r="M707" s="88"/>
      <c r="N707" s="88"/>
      <c r="O707" s="88"/>
      <c r="P707" s="88"/>
      <c r="Q707" s="88"/>
      <c r="R707" s="88"/>
      <c r="S707" s="88"/>
      <c r="T707" s="88"/>
      <c r="U707" s="88"/>
      <c r="V707" s="88"/>
      <c r="W707" s="88"/>
      <c r="X707" s="88"/>
      <c r="Y707" s="88"/>
      <c r="Z707" s="88"/>
      <c r="AA707" s="88"/>
      <c r="AB707" s="88"/>
      <c r="AC707" s="88"/>
      <c r="AD707" s="88"/>
      <c r="AE707" s="88"/>
      <c r="AF707" s="88"/>
      <c r="AG707" s="88"/>
      <c r="AH707" s="88"/>
      <c r="AI707" s="88"/>
      <c r="AJ707" s="88"/>
      <c r="AK707" s="88"/>
      <c r="AL707" s="88"/>
      <c r="AM707" s="88"/>
      <c r="AN707" s="88"/>
      <c r="AO707" s="88"/>
      <c r="AP707" s="88"/>
    </row>
    <row r="708" spans="1:42" s="81" customFormat="1" ht="17.25" customHeight="1" x14ac:dyDescent="0.3">
      <c r="A708" s="89"/>
      <c r="B708" s="90"/>
      <c r="H708" s="91"/>
      <c r="I708" s="91"/>
      <c r="J708" s="91"/>
      <c r="K708" s="91"/>
      <c r="L708" s="91"/>
      <c r="M708" s="91"/>
      <c r="N708" s="91"/>
      <c r="O708" s="91"/>
      <c r="P708" s="91"/>
      <c r="Q708" s="91"/>
      <c r="R708" s="91"/>
      <c r="S708" s="91"/>
      <c r="T708" s="91"/>
      <c r="U708" s="91"/>
      <c r="V708" s="91"/>
      <c r="W708" s="91"/>
      <c r="X708" s="91"/>
      <c r="Y708" s="91"/>
      <c r="Z708" s="91"/>
      <c r="AA708" s="91"/>
      <c r="AB708" s="91"/>
      <c r="AC708" s="91"/>
      <c r="AD708" s="91"/>
      <c r="AE708" s="91"/>
      <c r="AF708" s="91"/>
      <c r="AG708" s="91"/>
      <c r="AH708" s="91"/>
      <c r="AI708" s="91"/>
      <c r="AJ708" s="91"/>
      <c r="AK708" s="91"/>
      <c r="AL708" s="91"/>
      <c r="AM708" s="91"/>
      <c r="AN708" s="91"/>
      <c r="AO708" s="91"/>
      <c r="AP708" s="91"/>
    </row>
    <row r="709" spans="1:42" s="81" customFormat="1" ht="17.25" customHeight="1" x14ac:dyDescent="0.2">
      <c r="A709" s="92"/>
      <c r="B709" s="90"/>
      <c r="H709" s="91"/>
      <c r="I709" s="91"/>
      <c r="J709" s="91"/>
      <c r="K709" s="91"/>
      <c r="L709" s="91"/>
      <c r="M709" s="91"/>
      <c r="N709" s="91"/>
      <c r="O709" s="91"/>
      <c r="P709" s="91"/>
      <c r="Q709" s="91"/>
      <c r="R709" s="91"/>
      <c r="S709" s="91"/>
      <c r="T709" s="91"/>
      <c r="U709" s="91"/>
      <c r="V709" s="91"/>
      <c r="W709" s="91"/>
      <c r="X709" s="91"/>
      <c r="Y709" s="91"/>
      <c r="Z709" s="91"/>
      <c r="AA709" s="91"/>
      <c r="AB709" s="91"/>
      <c r="AC709" s="91"/>
      <c r="AD709" s="91"/>
      <c r="AE709" s="91"/>
      <c r="AF709" s="91"/>
      <c r="AG709" s="91"/>
      <c r="AH709" s="91"/>
      <c r="AI709" s="91"/>
      <c r="AJ709" s="91"/>
      <c r="AK709" s="91"/>
      <c r="AL709" s="91"/>
      <c r="AM709" s="91"/>
      <c r="AN709" s="91"/>
      <c r="AO709" s="91"/>
      <c r="AP709" s="91"/>
    </row>
    <row r="710" spans="1:42" s="81" customFormat="1" ht="17.25" customHeight="1" x14ac:dyDescent="0.2">
      <c r="A710" s="92"/>
      <c r="B710" s="90"/>
      <c r="H710" s="91"/>
      <c r="I710" s="91"/>
      <c r="J710" s="91"/>
      <c r="K710" s="91"/>
      <c r="L710" s="91"/>
      <c r="M710" s="91"/>
      <c r="N710" s="91"/>
      <c r="O710" s="91"/>
      <c r="P710" s="91"/>
      <c r="Q710" s="91"/>
      <c r="R710" s="91"/>
      <c r="S710" s="91"/>
      <c r="T710" s="91"/>
      <c r="U710" s="91"/>
      <c r="V710" s="91"/>
      <c r="W710" s="91"/>
      <c r="X710" s="91"/>
      <c r="Y710" s="91"/>
      <c r="Z710" s="91"/>
      <c r="AA710" s="91"/>
      <c r="AB710" s="91"/>
      <c r="AC710" s="91"/>
      <c r="AD710" s="91"/>
      <c r="AE710" s="91"/>
      <c r="AF710" s="91"/>
      <c r="AG710" s="91"/>
      <c r="AH710" s="91"/>
      <c r="AI710" s="91"/>
      <c r="AJ710" s="91"/>
      <c r="AK710" s="91"/>
      <c r="AL710" s="91"/>
      <c r="AM710" s="91"/>
      <c r="AN710" s="91"/>
      <c r="AO710" s="91"/>
      <c r="AP710" s="91"/>
    </row>
    <row r="711" spans="1:42" s="81" customFormat="1" ht="17.25" customHeight="1" x14ac:dyDescent="0.2">
      <c r="A711" s="92"/>
      <c r="B711" s="90"/>
      <c r="H711" s="91"/>
      <c r="I711" s="91"/>
      <c r="J711" s="91"/>
      <c r="K711" s="91"/>
      <c r="L711" s="91"/>
      <c r="M711" s="91"/>
      <c r="N711" s="91"/>
      <c r="O711" s="91"/>
      <c r="P711" s="91"/>
      <c r="Q711" s="91"/>
      <c r="R711" s="91"/>
      <c r="S711" s="91"/>
      <c r="T711" s="91"/>
      <c r="U711" s="91"/>
      <c r="V711" s="91"/>
      <c r="W711" s="91"/>
      <c r="X711" s="91"/>
      <c r="Y711" s="91"/>
      <c r="Z711" s="91"/>
      <c r="AA711" s="91"/>
      <c r="AB711" s="91"/>
      <c r="AC711" s="91"/>
      <c r="AD711" s="91"/>
      <c r="AE711" s="91"/>
      <c r="AF711" s="91"/>
      <c r="AG711" s="91"/>
      <c r="AH711" s="91"/>
      <c r="AI711" s="91"/>
      <c r="AJ711" s="91"/>
      <c r="AK711" s="91"/>
      <c r="AL711" s="91"/>
      <c r="AM711" s="91"/>
      <c r="AN711" s="91"/>
      <c r="AO711" s="91"/>
      <c r="AP711" s="91"/>
    </row>
    <row r="712" spans="1:42" s="81" customFormat="1" ht="17.25" customHeight="1" x14ac:dyDescent="0.2">
      <c r="A712" s="92"/>
      <c r="B712" s="90"/>
      <c r="H712" s="91"/>
      <c r="I712" s="91"/>
      <c r="J712" s="91"/>
      <c r="K712" s="91"/>
      <c r="L712" s="91"/>
      <c r="M712" s="91"/>
      <c r="N712" s="91"/>
      <c r="O712" s="91"/>
      <c r="P712" s="91"/>
      <c r="Q712" s="91"/>
      <c r="R712" s="91"/>
      <c r="S712" s="91"/>
      <c r="T712" s="91"/>
      <c r="U712" s="91"/>
      <c r="V712" s="91"/>
      <c r="W712" s="91"/>
      <c r="X712" s="91"/>
      <c r="Y712" s="91"/>
      <c r="Z712" s="91"/>
      <c r="AA712" s="91"/>
      <c r="AB712" s="91"/>
      <c r="AC712" s="91"/>
      <c r="AD712" s="91"/>
      <c r="AE712" s="91"/>
      <c r="AF712" s="91"/>
      <c r="AG712" s="91"/>
      <c r="AH712" s="91"/>
      <c r="AI712" s="91"/>
      <c r="AJ712" s="91"/>
      <c r="AK712" s="91"/>
      <c r="AL712" s="91"/>
      <c r="AM712" s="91"/>
      <c r="AN712" s="91"/>
      <c r="AO712" s="91"/>
      <c r="AP712" s="91"/>
    </row>
    <row r="713" spans="1:42" s="81" customFormat="1" ht="17.25" customHeight="1" x14ac:dyDescent="0.2">
      <c r="A713" s="92"/>
      <c r="B713" s="90"/>
      <c r="H713" s="91"/>
      <c r="I713" s="91"/>
      <c r="J713" s="91"/>
      <c r="K713" s="91"/>
      <c r="L713" s="91"/>
      <c r="M713" s="91"/>
      <c r="N713" s="91"/>
      <c r="O713" s="91"/>
      <c r="P713" s="91"/>
      <c r="Q713" s="91"/>
      <c r="R713" s="91"/>
      <c r="S713" s="91"/>
      <c r="T713" s="91"/>
      <c r="U713" s="91"/>
      <c r="V713" s="91"/>
      <c r="W713" s="91"/>
      <c r="X713" s="91"/>
      <c r="Y713" s="91"/>
      <c r="Z713" s="91"/>
      <c r="AA713" s="91"/>
      <c r="AB713" s="91"/>
      <c r="AC713" s="91"/>
      <c r="AD713" s="91"/>
      <c r="AE713" s="91"/>
      <c r="AF713" s="91"/>
      <c r="AG713" s="91"/>
      <c r="AH713" s="91"/>
      <c r="AI713" s="91"/>
      <c r="AJ713" s="91"/>
      <c r="AK713" s="91"/>
      <c r="AL713" s="91"/>
      <c r="AM713" s="91"/>
      <c r="AN713" s="91"/>
      <c r="AO713" s="91"/>
      <c r="AP713" s="91"/>
    </row>
    <row r="714" spans="1:42" s="81" customFormat="1" ht="17.25" customHeight="1" x14ac:dyDescent="0.2">
      <c r="A714" s="92"/>
      <c r="B714" s="90"/>
      <c r="H714" s="91"/>
      <c r="I714" s="91"/>
      <c r="J714" s="91"/>
      <c r="K714" s="91"/>
      <c r="L714" s="91"/>
      <c r="M714" s="91"/>
      <c r="N714" s="91"/>
      <c r="O714" s="91"/>
      <c r="P714" s="91"/>
      <c r="Q714" s="91"/>
      <c r="R714" s="91"/>
      <c r="S714" s="91"/>
      <c r="T714" s="91"/>
      <c r="U714" s="91"/>
      <c r="V714" s="91"/>
      <c r="W714" s="91"/>
      <c r="X714" s="91"/>
      <c r="Y714" s="91"/>
      <c r="Z714" s="91"/>
      <c r="AA714" s="91"/>
      <c r="AB714" s="91"/>
      <c r="AC714" s="91"/>
      <c r="AD714" s="91"/>
      <c r="AE714" s="91"/>
      <c r="AF714" s="91"/>
      <c r="AG714" s="91"/>
      <c r="AH714" s="91"/>
      <c r="AI714" s="91"/>
      <c r="AJ714" s="91"/>
      <c r="AK714" s="91"/>
      <c r="AL714" s="91"/>
      <c r="AM714" s="91"/>
      <c r="AN714" s="91"/>
      <c r="AO714" s="91"/>
      <c r="AP714" s="91"/>
    </row>
    <row r="715" spans="1:42" s="81" customFormat="1" ht="17.25" customHeight="1" x14ac:dyDescent="0.2">
      <c r="A715" s="92"/>
      <c r="B715" s="90"/>
      <c r="H715" s="91"/>
      <c r="I715" s="91"/>
      <c r="J715" s="91"/>
      <c r="K715" s="91"/>
      <c r="L715" s="91"/>
      <c r="M715" s="91"/>
      <c r="N715" s="91"/>
      <c r="O715" s="91"/>
      <c r="P715" s="91"/>
      <c r="Q715" s="91"/>
      <c r="R715" s="91"/>
      <c r="S715" s="91"/>
      <c r="T715" s="91"/>
      <c r="U715" s="91"/>
      <c r="V715" s="91"/>
      <c r="W715" s="91"/>
      <c r="X715" s="91"/>
      <c r="Y715" s="91"/>
      <c r="Z715" s="91"/>
      <c r="AA715" s="91"/>
      <c r="AB715" s="91"/>
      <c r="AC715" s="91"/>
      <c r="AD715" s="91"/>
      <c r="AE715" s="91"/>
      <c r="AF715" s="91"/>
      <c r="AG715" s="91"/>
      <c r="AH715" s="91"/>
      <c r="AI715" s="91"/>
      <c r="AJ715" s="91"/>
      <c r="AK715" s="91"/>
      <c r="AL715" s="91"/>
      <c r="AM715" s="91"/>
      <c r="AN715" s="91"/>
      <c r="AO715" s="91"/>
      <c r="AP715" s="91"/>
    </row>
    <row r="716" spans="1:42" s="81" customFormat="1" ht="17.25" customHeight="1" x14ac:dyDescent="0.2">
      <c r="A716" s="92"/>
      <c r="B716" s="90"/>
      <c r="H716" s="91"/>
      <c r="I716" s="91"/>
      <c r="J716" s="91"/>
      <c r="K716" s="91"/>
      <c r="L716" s="91"/>
      <c r="M716" s="91"/>
      <c r="N716" s="91"/>
      <c r="O716" s="91"/>
      <c r="P716" s="91"/>
      <c r="Q716" s="91"/>
      <c r="R716" s="91"/>
      <c r="S716" s="91"/>
      <c r="T716" s="91"/>
      <c r="U716" s="91"/>
      <c r="V716" s="91"/>
      <c r="W716" s="91"/>
      <c r="X716" s="91"/>
      <c r="Y716" s="91"/>
      <c r="Z716" s="91"/>
      <c r="AA716" s="91"/>
      <c r="AB716" s="91"/>
      <c r="AC716" s="91"/>
      <c r="AD716" s="91"/>
      <c r="AE716" s="91"/>
      <c r="AF716" s="91"/>
      <c r="AG716" s="91"/>
      <c r="AH716" s="91"/>
      <c r="AI716" s="91"/>
      <c r="AJ716" s="91"/>
      <c r="AK716" s="91"/>
      <c r="AL716" s="91"/>
      <c r="AM716" s="91"/>
      <c r="AN716" s="91"/>
      <c r="AO716" s="91"/>
      <c r="AP716" s="91"/>
    </row>
    <row r="717" spans="1:42" s="81" customFormat="1" ht="17.25" customHeight="1" x14ac:dyDescent="0.2">
      <c r="A717" s="92"/>
      <c r="B717" s="90"/>
      <c r="H717" s="91"/>
      <c r="I717" s="91"/>
      <c r="J717" s="91"/>
      <c r="K717" s="91"/>
      <c r="L717" s="91"/>
      <c r="M717" s="91"/>
      <c r="N717" s="91"/>
      <c r="O717" s="91"/>
      <c r="P717" s="91"/>
      <c r="Q717" s="91"/>
      <c r="R717" s="91"/>
      <c r="S717" s="91"/>
      <c r="T717" s="91"/>
      <c r="U717" s="91"/>
      <c r="V717" s="91"/>
      <c r="W717" s="91"/>
      <c r="X717" s="91"/>
      <c r="Y717" s="91"/>
      <c r="Z717" s="91"/>
      <c r="AA717" s="91"/>
      <c r="AB717" s="91"/>
      <c r="AC717" s="91"/>
      <c r="AD717" s="91"/>
      <c r="AE717" s="91"/>
      <c r="AF717" s="91"/>
      <c r="AG717" s="91"/>
      <c r="AH717" s="91"/>
      <c r="AI717" s="91"/>
      <c r="AJ717" s="91"/>
      <c r="AK717" s="91"/>
      <c r="AL717" s="91"/>
      <c r="AM717" s="91"/>
      <c r="AN717" s="91"/>
      <c r="AO717" s="91"/>
      <c r="AP717" s="91"/>
    </row>
    <row r="718" spans="1:42" s="81" customFormat="1" ht="17.25" customHeight="1" x14ac:dyDescent="0.2">
      <c r="A718" s="92"/>
      <c r="B718" s="90"/>
      <c r="H718" s="91"/>
      <c r="I718" s="91"/>
      <c r="J718" s="91"/>
      <c r="K718" s="91"/>
      <c r="L718" s="91"/>
      <c r="M718" s="91"/>
      <c r="N718" s="91"/>
      <c r="O718" s="91"/>
      <c r="P718" s="91"/>
      <c r="Q718" s="91"/>
      <c r="R718" s="91"/>
      <c r="S718" s="91"/>
      <c r="T718" s="91"/>
      <c r="U718" s="91"/>
      <c r="V718" s="91"/>
      <c r="W718" s="91"/>
      <c r="X718" s="91"/>
      <c r="Y718" s="91"/>
      <c r="Z718" s="91"/>
      <c r="AA718" s="91"/>
      <c r="AB718" s="91"/>
      <c r="AC718" s="91"/>
      <c r="AD718" s="91"/>
      <c r="AE718" s="91"/>
      <c r="AF718" s="91"/>
      <c r="AG718" s="91"/>
      <c r="AH718" s="91"/>
      <c r="AI718" s="91"/>
      <c r="AJ718" s="91"/>
      <c r="AK718" s="91"/>
      <c r="AL718" s="91"/>
      <c r="AM718" s="91"/>
      <c r="AN718" s="91"/>
      <c r="AO718" s="91"/>
      <c r="AP718" s="91"/>
    </row>
    <row r="719" spans="1:42" s="81" customFormat="1" ht="17.25" customHeight="1" x14ac:dyDescent="0.2">
      <c r="A719" s="92"/>
      <c r="B719" s="90"/>
      <c r="H719" s="91"/>
      <c r="I719" s="91"/>
      <c r="J719" s="91"/>
      <c r="K719" s="91"/>
      <c r="L719" s="91"/>
      <c r="M719" s="91"/>
      <c r="N719" s="91"/>
      <c r="O719" s="91"/>
      <c r="P719" s="91"/>
      <c r="Q719" s="91"/>
      <c r="R719" s="91"/>
      <c r="S719" s="91"/>
      <c r="T719" s="91"/>
      <c r="U719" s="91"/>
      <c r="V719" s="91"/>
      <c r="W719" s="91"/>
      <c r="X719" s="91"/>
      <c r="Y719" s="91"/>
      <c r="Z719" s="91"/>
      <c r="AA719" s="91"/>
      <c r="AB719" s="91"/>
      <c r="AC719" s="91"/>
      <c r="AD719" s="91"/>
      <c r="AE719" s="91"/>
      <c r="AF719" s="91"/>
      <c r="AG719" s="91"/>
      <c r="AH719" s="91"/>
      <c r="AI719" s="91"/>
      <c r="AJ719" s="91"/>
      <c r="AK719" s="91"/>
      <c r="AL719" s="91"/>
      <c r="AM719" s="91"/>
      <c r="AN719" s="91"/>
      <c r="AO719" s="91"/>
      <c r="AP719" s="91"/>
    </row>
    <row r="720" spans="1:42" s="81" customFormat="1" ht="17.25" customHeight="1" x14ac:dyDescent="0.2">
      <c r="A720" s="92"/>
      <c r="B720" s="90"/>
      <c r="H720" s="91"/>
      <c r="I720" s="91"/>
      <c r="J720" s="91"/>
      <c r="K720" s="91"/>
      <c r="L720" s="91"/>
      <c r="M720" s="91"/>
      <c r="N720" s="91"/>
      <c r="O720" s="91"/>
      <c r="P720" s="91"/>
      <c r="Q720" s="91"/>
      <c r="R720" s="91"/>
      <c r="S720" s="91"/>
      <c r="T720" s="91"/>
      <c r="U720" s="91"/>
      <c r="V720" s="91"/>
      <c r="W720" s="91"/>
      <c r="X720" s="91"/>
      <c r="Y720" s="91"/>
      <c r="Z720" s="91"/>
      <c r="AA720" s="91"/>
      <c r="AB720" s="91"/>
      <c r="AC720" s="91"/>
      <c r="AD720" s="91"/>
      <c r="AE720" s="91"/>
      <c r="AF720" s="91"/>
      <c r="AG720" s="91"/>
      <c r="AH720" s="91"/>
      <c r="AI720" s="91"/>
      <c r="AJ720" s="91"/>
      <c r="AK720" s="91"/>
      <c r="AL720" s="91"/>
      <c r="AM720" s="91"/>
      <c r="AN720" s="91"/>
      <c r="AO720" s="91"/>
      <c r="AP720" s="91"/>
    </row>
    <row r="721" spans="1:42" s="81" customFormat="1" ht="17.25" customHeight="1" x14ac:dyDescent="0.2">
      <c r="A721" s="92"/>
      <c r="B721" s="90"/>
      <c r="H721" s="91"/>
      <c r="I721" s="91"/>
      <c r="J721" s="91"/>
      <c r="K721" s="91"/>
      <c r="L721" s="91"/>
      <c r="M721" s="91"/>
      <c r="N721" s="91"/>
      <c r="O721" s="91"/>
      <c r="P721" s="91"/>
      <c r="Q721" s="91"/>
      <c r="R721" s="91"/>
      <c r="S721" s="91"/>
      <c r="T721" s="91"/>
      <c r="U721" s="91"/>
      <c r="V721" s="91"/>
      <c r="W721" s="91"/>
      <c r="X721" s="91"/>
      <c r="Y721" s="91"/>
      <c r="Z721" s="91"/>
      <c r="AA721" s="91"/>
      <c r="AB721" s="91"/>
      <c r="AC721" s="91"/>
      <c r="AD721" s="91"/>
      <c r="AE721" s="91"/>
      <c r="AF721" s="91"/>
      <c r="AG721" s="91"/>
      <c r="AH721" s="91"/>
      <c r="AI721" s="91"/>
      <c r="AJ721" s="91"/>
      <c r="AK721" s="91"/>
      <c r="AL721" s="91"/>
      <c r="AM721" s="91"/>
      <c r="AN721" s="91"/>
      <c r="AO721" s="91"/>
      <c r="AP721" s="91"/>
    </row>
    <row r="722" spans="1:42" s="81" customFormat="1" ht="17.25" customHeight="1" x14ac:dyDescent="0.2">
      <c r="A722" s="92"/>
      <c r="B722" s="90"/>
      <c r="H722" s="91"/>
      <c r="I722" s="91"/>
      <c r="J722" s="91"/>
      <c r="K722" s="91"/>
      <c r="L722" s="91"/>
      <c r="M722" s="91"/>
      <c r="N722" s="91"/>
      <c r="O722" s="91"/>
      <c r="P722" s="91"/>
      <c r="Q722" s="91"/>
      <c r="R722" s="91"/>
      <c r="S722" s="91"/>
      <c r="T722" s="91"/>
      <c r="U722" s="91"/>
      <c r="V722" s="91"/>
      <c r="W722" s="91"/>
      <c r="X722" s="91"/>
      <c r="Y722" s="91"/>
      <c r="Z722" s="91"/>
      <c r="AA722" s="91"/>
      <c r="AB722" s="91"/>
      <c r="AC722" s="91"/>
      <c r="AD722" s="91"/>
      <c r="AE722" s="91"/>
      <c r="AF722" s="91"/>
      <c r="AG722" s="91"/>
      <c r="AH722" s="91"/>
      <c r="AI722" s="91"/>
      <c r="AJ722" s="91"/>
      <c r="AK722" s="91"/>
      <c r="AL722" s="91"/>
      <c r="AM722" s="91"/>
      <c r="AN722" s="91"/>
      <c r="AO722" s="91"/>
      <c r="AP722" s="91"/>
    </row>
    <row r="723" spans="1:42" s="81" customFormat="1" ht="17.25" customHeight="1" x14ac:dyDescent="0.2">
      <c r="A723" s="92"/>
      <c r="B723" s="90"/>
      <c r="H723" s="91"/>
      <c r="I723" s="91"/>
      <c r="J723" s="91"/>
      <c r="K723" s="91"/>
      <c r="L723" s="91"/>
      <c r="M723" s="91"/>
      <c r="N723" s="91"/>
      <c r="O723" s="91"/>
      <c r="P723" s="91"/>
      <c r="Q723" s="91"/>
      <c r="R723" s="91"/>
      <c r="S723" s="91"/>
      <c r="T723" s="91"/>
      <c r="U723" s="91"/>
      <c r="V723" s="91"/>
      <c r="W723" s="91"/>
      <c r="X723" s="91"/>
      <c r="Y723" s="91"/>
      <c r="Z723" s="91"/>
      <c r="AA723" s="91"/>
      <c r="AB723" s="91"/>
      <c r="AC723" s="91"/>
      <c r="AD723" s="91"/>
      <c r="AE723" s="91"/>
      <c r="AF723" s="91"/>
      <c r="AG723" s="91"/>
      <c r="AH723" s="91"/>
      <c r="AI723" s="91"/>
      <c r="AJ723" s="91"/>
      <c r="AK723" s="91"/>
      <c r="AL723" s="91"/>
      <c r="AM723" s="91"/>
      <c r="AN723" s="91"/>
      <c r="AO723" s="91"/>
      <c r="AP723" s="91"/>
    </row>
    <row r="724" spans="1:42" s="81" customFormat="1" ht="17.25" customHeight="1" x14ac:dyDescent="0.2">
      <c r="A724" s="92"/>
      <c r="B724" s="90"/>
      <c r="H724" s="91"/>
      <c r="I724" s="91"/>
      <c r="J724" s="91"/>
      <c r="K724" s="91"/>
      <c r="L724" s="91"/>
      <c r="M724" s="91"/>
      <c r="N724" s="91"/>
      <c r="O724" s="91"/>
      <c r="P724" s="91"/>
      <c r="Q724" s="91"/>
      <c r="R724" s="91"/>
      <c r="S724" s="91"/>
      <c r="T724" s="91"/>
      <c r="U724" s="91"/>
      <c r="V724" s="91"/>
      <c r="W724" s="91"/>
      <c r="X724" s="91"/>
      <c r="Y724" s="91"/>
      <c r="Z724" s="91"/>
      <c r="AA724" s="91"/>
      <c r="AB724" s="91"/>
      <c r="AC724" s="91"/>
      <c r="AD724" s="91"/>
      <c r="AE724" s="91"/>
      <c r="AF724" s="91"/>
      <c r="AG724" s="91"/>
      <c r="AH724" s="91"/>
      <c r="AI724" s="91"/>
      <c r="AJ724" s="91"/>
      <c r="AK724" s="91"/>
      <c r="AL724" s="91"/>
      <c r="AM724" s="91"/>
      <c r="AN724" s="91"/>
      <c r="AO724" s="91"/>
      <c r="AP724" s="91"/>
    </row>
    <row r="725" spans="1:42" s="81" customFormat="1" ht="17.25" customHeight="1" x14ac:dyDescent="0.2">
      <c r="A725" s="92"/>
      <c r="B725" s="90"/>
      <c r="H725" s="91"/>
      <c r="I725" s="91"/>
      <c r="J725" s="91"/>
      <c r="K725" s="91"/>
      <c r="L725" s="91"/>
      <c r="M725" s="91"/>
      <c r="N725" s="91"/>
      <c r="O725" s="91"/>
      <c r="P725" s="91"/>
      <c r="Q725" s="91"/>
      <c r="R725" s="91"/>
      <c r="S725" s="91"/>
      <c r="T725" s="91"/>
      <c r="U725" s="91"/>
      <c r="V725" s="91"/>
      <c r="W725" s="91"/>
      <c r="X725" s="91"/>
      <c r="Y725" s="91"/>
      <c r="Z725" s="91"/>
      <c r="AA725" s="91"/>
      <c r="AB725" s="91"/>
      <c r="AC725" s="91"/>
      <c r="AD725" s="91"/>
      <c r="AE725" s="91"/>
      <c r="AF725" s="91"/>
      <c r="AG725" s="91"/>
      <c r="AH725" s="91"/>
      <c r="AI725" s="91"/>
      <c r="AJ725" s="91"/>
      <c r="AK725" s="91"/>
      <c r="AL725" s="91"/>
      <c r="AM725" s="91"/>
      <c r="AN725" s="91"/>
      <c r="AO725" s="91"/>
      <c r="AP725" s="91"/>
    </row>
    <row r="726" spans="1:42" s="81" customFormat="1" ht="17.25" customHeight="1" x14ac:dyDescent="0.2">
      <c r="A726" s="92"/>
      <c r="B726" s="90"/>
      <c r="H726" s="91"/>
      <c r="I726" s="91"/>
      <c r="J726" s="91"/>
      <c r="K726" s="91"/>
      <c r="L726" s="91"/>
      <c r="M726" s="91"/>
      <c r="N726" s="91"/>
      <c r="O726" s="91"/>
      <c r="P726" s="91"/>
      <c r="Q726" s="91"/>
      <c r="R726" s="91"/>
      <c r="S726" s="91"/>
      <c r="T726" s="91"/>
      <c r="U726" s="91"/>
      <c r="V726" s="91"/>
      <c r="W726" s="91"/>
      <c r="X726" s="91"/>
      <c r="Y726" s="91"/>
      <c r="Z726" s="91"/>
      <c r="AA726" s="91"/>
      <c r="AB726" s="91"/>
      <c r="AC726" s="91"/>
      <c r="AD726" s="91"/>
      <c r="AE726" s="91"/>
      <c r="AF726" s="91"/>
      <c r="AG726" s="91"/>
      <c r="AH726" s="91"/>
      <c r="AI726" s="91"/>
      <c r="AJ726" s="91"/>
      <c r="AK726" s="91"/>
      <c r="AL726" s="91"/>
      <c r="AM726" s="91"/>
      <c r="AN726" s="91"/>
      <c r="AO726" s="91"/>
      <c r="AP726" s="91"/>
    </row>
    <row r="727" spans="1:42" s="81" customFormat="1" ht="17.25" customHeight="1" x14ac:dyDescent="0.2">
      <c r="A727" s="92"/>
      <c r="B727" s="90"/>
      <c r="H727" s="91"/>
      <c r="I727" s="91"/>
      <c r="J727" s="91"/>
      <c r="K727" s="91"/>
      <c r="L727" s="91"/>
      <c r="M727" s="91"/>
      <c r="N727" s="91"/>
      <c r="O727" s="91"/>
      <c r="P727" s="91"/>
      <c r="Q727" s="91"/>
      <c r="R727" s="91"/>
      <c r="S727" s="91"/>
      <c r="T727" s="91"/>
      <c r="U727" s="91"/>
      <c r="V727" s="91"/>
      <c r="W727" s="91"/>
      <c r="X727" s="91"/>
      <c r="Y727" s="91"/>
      <c r="Z727" s="91"/>
      <c r="AA727" s="91"/>
      <c r="AB727" s="91"/>
      <c r="AC727" s="91"/>
      <c r="AD727" s="91"/>
      <c r="AE727" s="91"/>
      <c r="AF727" s="91"/>
      <c r="AG727" s="91"/>
      <c r="AH727" s="91"/>
      <c r="AI727" s="91"/>
      <c r="AJ727" s="91"/>
      <c r="AK727" s="91"/>
      <c r="AL727" s="91"/>
      <c r="AM727" s="91"/>
      <c r="AN727" s="91"/>
      <c r="AO727" s="91"/>
      <c r="AP727" s="91"/>
    </row>
    <row r="728" spans="1:42" s="81" customFormat="1" ht="17.25" customHeight="1" x14ac:dyDescent="0.2">
      <c r="A728" s="92"/>
      <c r="B728" s="90"/>
      <c r="H728" s="91"/>
      <c r="I728" s="91"/>
      <c r="J728" s="91"/>
      <c r="K728" s="91"/>
      <c r="L728" s="91"/>
      <c r="M728" s="91"/>
      <c r="N728" s="91"/>
      <c r="O728" s="91"/>
      <c r="P728" s="91"/>
      <c r="Q728" s="91"/>
      <c r="R728" s="91"/>
      <c r="S728" s="91"/>
      <c r="T728" s="91"/>
      <c r="U728" s="91"/>
      <c r="V728" s="91"/>
      <c r="W728" s="91"/>
      <c r="X728" s="91"/>
      <c r="Y728" s="91"/>
      <c r="Z728" s="91"/>
      <c r="AA728" s="91"/>
      <c r="AB728" s="91"/>
      <c r="AC728" s="91"/>
      <c r="AD728" s="91"/>
      <c r="AE728" s="91"/>
      <c r="AF728" s="91"/>
      <c r="AG728" s="91"/>
      <c r="AH728" s="91"/>
      <c r="AI728" s="91"/>
      <c r="AJ728" s="91"/>
      <c r="AK728" s="91"/>
      <c r="AL728" s="91"/>
      <c r="AM728" s="91"/>
      <c r="AN728" s="91"/>
      <c r="AO728" s="91"/>
      <c r="AP728" s="91"/>
    </row>
    <row r="729" spans="1:42" s="81" customFormat="1" ht="17.25" customHeight="1" x14ac:dyDescent="0.2">
      <c r="A729" s="92"/>
      <c r="B729" s="90"/>
      <c r="H729" s="91"/>
      <c r="I729" s="91"/>
      <c r="J729" s="91"/>
      <c r="K729" s="91"/>
      <c r="L729" s="91"/>
      <c r="M729" s="91"/>
      <c r="N729" s="91"/>
      <c r="O729" s="91"/>
      <c r="P729" s="91"/>
      <c r="Q729" s="91"/>
      <c r="R729" s="91"/>
      <c r="S729" s="91"/>
      <c r="T729" s="91"/>
      <c r="U729" s="91"/>
      <c r="V729" s="91"/>
      <c r="W729" s="91"/>
      <c r="X729" s="91"/>
      <c r="Y729" s="91"/>
      <c r="Z729" s="91"/>
      <c r="AA729" s="91"/>
      <c r="AB729" s="91"/>
      <c r="AC729" s="91"/>
      <c r="AD729" s="91"/>
      <c r="AE729" s="91"/>
      <c r="AF729" s="91"/>
      <c r="AG729" s="91"/>
      <c r="AH729" s="91"/>
      <c r="AI729" s="91"/>
      <c r="AJ729" s="91"/>
      <c r="AK729" s="91"/>
      <c r="AL729" s="91"/>
      <c r="AM729" s="91"/>
      <c r="AN729" s="91"/>
      <c r="AO729" s="91"/>
      <c r="AP729" s="91"/>
    </row>
    <row r="730" spans="1:42" s="81" customFormat="1" ht="17.25" customHeight="1" x14ac:dyDescent="0.2">
      <c r="A730" s="92"/>
      <c r="B730" s="90"/>
      <c r="H730" s="91"/>
      <c r="I730" s="91"/>
      <c r="J730" s="91"/>
      <c r="K730" s="91"/>
      <c r="L730" s="91"/>
      <c r="M730" s="91"/>
      <c r="N730" s="91"/>
      <c r="O730" s="91"/>
      <c r="P730" s="91"/>
      <c r="Q730" s="91"/>
      <c r="R730" s="91"/>
      <c r="S730" s="91"/>
      <c r="T730" s="91"/>
      <c r="U730" s="91"/>
      <c r="V730" s="91"/>
      <c r="W730" s="91"/>
      <c r="X730" s="91"/>
      <c r="Y730" s="91"/>
      <c r="Z730" s="91"/>
      <c r="AA730" s="91"/>
      <c r="AB730" s="91"/>
      <c r="AC730" s="91"/>
      <c r="AD730" s="91"/>
      <c r="AE730" s="91"/>
      <c r="AF730" s="91"/>
      <c r="AG730" s="91"/>
      <c r="AH730" s="91"/>
      <c r="AI730" s="91"/>
      <c r="AJ730" s="91"/>
      <c r="AK730" s="91"/>
      <c r="AL730" s="91"/>
      <c r="AM730" s="91"/>
      <c r="AN730" s="91"/>
      <c r="AO730" s="91"/>
      <c r="AP730" s="91"/>
    </row>
    <row r="731" spans="1:42" s="81" customFormat="1" ht="17.25" customHeight="1" x14ac:dyDescent="0.2">
      <c r="A731" s="92"/>
      <c r="B731" s="90"/>
      <c r="H731" s="91"/>
      <c r="I731" s="91"/>
      <c r="J731" s="91"/>
      <c r="K731" s="91"/>
      <c r="L731" s="91"/>
      <c r="M731" s="91"/>
      <c r="N731" s="91"/>
      <c r="O731" s="91"/>
      <c r="P731" s="91"/>
      <c r="Q731" s="91"/>
      <c r="R731" s="91"/>
      <c r="S731" s="91"/>
      <c r="T731" s="91"/>
      <c r="U731" s="91"/>
      <c r="V731" s="91"/>
      <c r="W731" s="91"/>
      <c r="X731" s="91"/>
      <c r="Y731" s="91"/>
      <c r="Z731" s="91"/>
      <c r="AA731" s="91"/>
      <c r="AB731" s="91"/>
      <c r="AC731" s="91"/>
      <c r="AD731" s="91"/>
      <c r="AE731" s="91"/>
      <c r="AF731" s="91"/>
      <c r="AG731" s="91"/>
      <c r="AH731" s="91"/>
      <c r="AI731" s="91"/>
      <c r="AJ731" s="91"/>
      <c r="AK731" s="91"/>
      <c r="AL731" s="91"/>
      <c r="AM731" s="91"/>
      <c r="AN731" s="91"/>
      <c r="AO731" s="91"/>
      <c r="AP731" s="91"/>
    </row>
    <row r="732" spans="1:42" s="81" customFormat="1" ht="17.25" customHeight="1" x14ac:dyDescent="0.2">
      <c r="A732" s="92"/>
      <c r="B732" s="90"/>
      <c r="H732" s="91"/>
      <c r="I732" s="91"/>
      <c r="J732" s="91"/>
      <c r="K732" s="91"/>
      <c r="L732" s="91"/>
      <c r="M732" s="91"/>
      <c r="N732" s="91"/>
      <c r="O732" s="91"/>
      <c r="P732" s="91"/>
      <c r="Q732" s="91"/>
      <c r="R732" s="91"/>
      <c r="S732" s="91"/>
      <c r="T732" s="91"/>
      <c r="U732" s="91"/>
      <c r="V732" s="91"/>
      <c r="W732" s="91"/>
      <c r="X732" s="91"/>
      <c r="Y732" s="91"/>
      <c r="Z732" s="91"/>
      <c r="AA732" s="91"/>
      <c r="AB732" s="91"/>
      <c r="AC732" s="91"/>
      <c r="AD732" s="91"/>
      <c r="AE732" s="91"/>
      <c r="AF732" s="91"/>
      <c r="AG732" s="91"/>
      <c r="AH732" s="91"/>
      <c r="AI732" s="91"/>
      <c r="AJ732" s="91"/>
      <c r="AK732" s="91"/>
      <c r="AL732" s="91"/>
      <c r="AM732" s="91"/>
      <c r="AN732" s="91"/>
      <c r="AO732" s="91"/>
      <c r="AP732" s="91"/>
    </row>
    <row r="733" spans="1:42" s="81" customFormat="1" ht="17.25" customHeight="1" x14ac:dyDescent="0.2">
      <c r="A733" s="92"/>
      <c r="B733" s="90"/>
      <c r="H733" s="91"/>
      <c r="I733" s="91"/>
      <c r="J733" s="91"/>
      <c r="K733" s="91"/>
      <c r="L733" s="91"/>
      <c r="M733" s="91"/>
      <c r="N733" s="91"/>
      <c r="O733" s="91"/>
      <c r="P733" s="91"/>
      <c r="Q733" s="91"/>
      <c r="R733" s="91"/>
      <c r="S733" s="91"/>
      <c r="T733" s="91"/>
      <c r="U733" s="91"/>
      <c r="V733" s="91"/>
      <c r="W733" s="91"/>
      <c r="X733" s="91"/>
      <c r="Y733" s="91"/>
      <c r="Z733" s="91"/>
      <c r="AA733" s="91"/>
      <c r="AB733" s="91"/>
      <c r="AC733" s="91"/>
      <c r="AD733" s="91"/>
      <c r="AE733" s="91"/>
      <c r="AF733" s="91"/>
      <c r="AG733" s="91"/>
      <c r="AH733" s="91"/>
      <c r="AI733" s="91"/>
      <c r="AJ733" s="91"/>
      <c r="AK733" s="91"/>
      <c r="AL733" s="91"/>
      <c r="AM733" s="91"/>
      <c r="AN733" s="91"/>
      <c r="AO733" s="91"/>
      <c r="AP733" s="91"/>
    </row>
    <row r="734" spans="1:42" s="81" customFormat="1" ht="17.25" customHeight="1" x14ac:dyDescent="0.2">
      <c r="A734" s="92"/>
      <c r="B734" s="90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  <c r="Z734" s="91"/>
      <c r="AA734" s="91"/>
      <c r="AB734" s="91"/>
      <c r="AC734" s="91"/>
      <c r="AD734" s="91"/>
      <c r="AE734" s="91"/>
      <c r="AF734" s="91"/>
      <c r="AG734" s="91"/>
      <c r="AH734" s="91"/>
      <c r="AI734" s="91"/>
      <c r="AJ734" s="91"/>
      <c r="AK734" s="91"/>
      <c r="AL734" s="91"/>
      <c r="AM734" s="91"/>
      <c r="AN734" s="91"/>
      <c r="AO734" s="91"/>
      <c r="AP734" s="91"/>
    </row>
    <row r="735" spans="1:42" s="81" customFormat="1" ht="17.25" customHeight="1" x14ac:dyDescent="0.2">
      <c r="A735" s="92"/>
      <c r="B735" s="90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  <c r="Z735" s="91"/>
      <c r="AA735" s="91"/>
      <c r="AB735" s="91"/>
      <c r="AC735" s="91"/>
      <c r="AD735" s="91"/>
      <c r="AE735" s="91"/>
      <c r="AF735" s="91"/>
      <c r="AG735" s="91"/>
      <c r="AH735" s="91"/>
      <c r="AI735" s="91"/>
      <c r="AJ735" s="91"/>
      <c r="AK735" s="91"/>
      <c r="AL735" s="91"/>
      <c r="AM735" s="91"/>
      <c r="AN735" s="91"/>
      <c r="AO735" s="91"/>
      <c r="AP735" s="91"/>
    </row>
    <row r="736" spans="1:42" s="81" customFormat="1" ht="17.25" customHeight="1" x14ac:dyDescent="0.2">
      <c r="A736" s="92"/>
      <c r="B736" s="90"/>
      <c r="H736" s="91"/>
      <c r="I736" s="91"/>
      <c r="J736" s="91"/>
      <c r="K736" s="91"/>
      <c r="L736" s="91"/>
      <c r="M736" s="91"/>
      <c r="N736" s="91"/>
      <c r="O736" s="91"/>
      <c r="P736" s="91"/>
      <c r="Q736" s="91"/>
      <c r="R736" s="91"/>
      <c r="S736" s="91"/>
      <c r="T736" s="91"/>
      <c r="U736" s="91"/>
      <c r="V736" s="91"/>
      <c r="W736" s="91"/>
      <c r="X736" s="91"/>
      <c r="Y736" s="91"/>
      <c r="Z736" s="91"/>
      <c r="AA736" s="91"/>
      <c r="AB736" s="91"/>
      <c r="AC736" s="91"/>
      <c r="AD736" s="91"/>
      <c r="AE736" s="91"/>
      <c r="AF736" s="91"/>
      <c r="AG736" s="91"/>
      <c r="AH736" s="91"/>
      <c r="AI736" s="91"/>
      <c r="AJ736" s="91"/>
      <c r="AK736" s="91"/>
      <c r="AL736" s="91"/>
      <c r="AM736" s="91"/>
      <c r="AN736" s="91"/>
      <c r="AO736" s="91"/>
      <c r="AP736" s="91"/>
    </row>
    <row r="737" spans="1:42" s="81" customFormat="1" ht="17.25" customHeight="1" x14ac:dyDescent="0.2">
      <c r="A737" s="92"/>
      <c r="B737" s="90"/>
      <c r="H737" s="91"/>
      <c r="I737" s="91"/>
      <c r="J737" s="91"/>
      <c r="K737" s="91"/>
      <c r="L737" s="91"/>
      <c r="M737" s="91"/>
      <c r="N737" s="91"/>
      <c r="O737" s="91"/>
      <c r="P737" s="91"/>
      <c r="Q737" s="91"/>
      <c r="R737" s="91"/>
      <c r="S737" s="91"/>
      <c r="T737" s="91"/>
      <c r="U737" s="91"/>
      <c r="V737" s="91"/>
      <c r="W737" s="91"/>
      <c r="X737" s="91"/>
      <c r="Y737" s="91"/>
      <c r="Z737" s="91"/>
      <c r="AA737" s="91"/>
      <c r="AB737" s="91"/>
      <c r="AC737" s="91"/>
      <c r="AD737" s="91"/>
      <c r="AE737" s="91"/>
      <c r="AF737" s="91"/>
      <c r="AG737" s="91"/>
      <c r="AH737" s="91"/>
      <c r="AI737" s="91"/>
      <c r="AJ737" s="91"/>
      <c r="AK737" s="91"/>
      <c r="AL737" s="91"/>
      <c r="AM737" s="91"/>
      <c r="AN737" s="91"/>
      <c r="AO737" s="91"/>
      <c r="AP737" s="91"/>
    </row>
    <row r="738" spans="1:42" s="81" customFormat="1" ht="17.25" customHeight="1" x14ac:dyDescent="0.2">
      <c r="A738" s="92"/>
      <c r="B738" s="90"/>
      <c r="H738" s="91"/>
      <c r="I738" s="91"/>
      <c r="J738" s="91"/>
      <c r="K738" s="91"/>
      <c r="L738" s="91"/>
      <c r="M738" s="91"/>
      <c r="N738" s="91"/>
      <c r="O738" s="91"/>
      <c r="P738" s="91"/>
      <c r="Q738" s="91"/>
      <c r="R738" s="91"/>
      <c r="S738" s="91"/>
      <c r="T738" s="91"/>
      <c r="U738" s="91"/>
      <c r="V738" s="91"/>
      <c r="W738" s="91"/>
      <c r="X738" s="91"/>
      <c r="Y738" s="91"/>
      <c r="Z738" s="91"/>
      <c r="AA738" s="91"/>
      <c r="AB738" s="91"/>
      <c r="AC738" s="91"/>
      <c r="AD738" s="91"/>
      <c r="AE738" s="91"/>
      <c r="AF738" s="91"/>
      <c r="AG738" s="91"/>
      <c r="AH738" s="91"/>
      <c r="AI738" s="91"/>
      <c r="AJ738" s="91"/>
      <c r="AK738" s="91"/>
      <c r="AL738" s="91"/>
      <c r="AM738" s="91"/>
      <c r="AN738" s="91"/>
      <c r="AO738" s="91"/>
      <c r="AP738" s="91"/>
    </row>
    <row r="739" spans="1:42" s="81" customFormat="1" ht="17.25" customHeight="1" x14ac:dyDescent="0.2">
      <c r="A739" s="92"/>
      <c r="B739" s="90"/>
      <c r="H739" s="91"/>
      <c r="I739" s="91"/>
      <c r="J739" s="91"/>
      <c r="K739" s="91"/>
      <c r="L739" s="91"/>
      <c r="M739" s="91"/>
      <c r="N739" s="91"/>
      <c r="O739" s="91"/>
      <c r="P739" s="91"/>
      <c r="Q739" s="91"/>
      <c r="R739" s="91"/>
      <c r="S739" s="91"/>
      <c r="T739" s="91"/>
      <c r="U739" s="91"/>
      <c r="V739" s="91"/>
      <c r="W739" s="91"/>
      <c r="X739" s="91"/>
      <c r="Y739" s="91"/>
      <c r="Z739" s="91"/>
      <c r="AA739" s="91"/>
      <c r="AB739" s="91"/>
      <c r="AC739" s="91"/>
      <c r="AD739" s="91"/>
      <c r="AE739" s="91"/>
      <c r="AF739" s="91"/>
      <c r="AG739" s="91"/>
      <c r="AH739" s="91"/>
      <c r="AI739" s="91"/>
      <c r="AJ739" s="91"/>
      <c r="AK739" s="91"/>
      <c r="AL739" s="91"/>
      <c r="AM739" s="91"/>
      <c r="AN739" s="91"/>
      <c r="AO739" s="91"/>
      <c r="AP739" s="91"/>
    </row>
    <row r="740" spans="1:42" s="81" customFormat="1" ht="17.25" customHeight="1" x14ac:dyDescent="0.2">
      <c r="A740" s="92"/>
      <c r="B740" s="90"/>
      <c r="H740" s="91"/>
      <c r="I740" s="91"/>
      <c r="J740" s="91"/>
      <c r="K740" s="91"/>
      <c r="L740" s="91"/>
      <c r="M740" s="91"/>
      <c r="N740" s="91"/>
      <c r="O740" s="91"/>
      <c r="P740" s="91"/>
      <c r="Q740" s="91"/>
      <c r="R740" s="91"/>
      <c r="S740" s="91"/>
      <c r="T740" s="91"/>
      <c r="U740" s="91"/>
      <c r="V740" s="91"/>
      <c r="W740" s="91"/>
      <c r="X740" s="91"/>
      <c r="Y740" s="91"/>
      <c r="Z740" s="91"/>
      <c r="AA740" s="91"/>
      <c r="AB740" s="91"/>
      <c r="AC740" s="91"/>
      <c r="AD740" s="91"/>
      <c r="AE740" s="91"/>
      <c r="AF740" s="91"/>
      <c r="AG740" s="91"/>
      <c r="AH740" s="91"/>
      <c r="AI740" s="91"/>
      <c r="AJ740" s="91"/>
      <c r="AK740" s="91"/>
      <c r="AL740" s="91"/>
      <c r="AM740" s="91"/>
      <c r="AN740" s="91"/>
      <c r="AO740" s="91"/>
      <c r="AP740" s="91"/>
    </row>
    <row r="741" spans="1:42" s="81" customFormat="1" ht="17.25" customHeight="1" x14ac:dyDescent="0.2">
      <c r="A741" s="92"/>
      <c r="B741" s="90"/>
      <c r="H741" s="91"/>
      <c r="I741" s="91"/>
      <c r="J741" s="91"/>
      <c r="K741" s="91"/>
      <c r="L741" s="91"/>
      <c r="M741" s="91"/>
      <c r="N741" s="91"/>
      <c r="O741" s="91"/>
      <c r="P741" s="91"/>
      <c r="Q741" s="91"/>
      <c r="R741" s="91"/>
      <c r="S741" s="91"/>
      <c r="T741" s="91"/>
      <c r="U741" s="91"/>
      <c r="V741" s="91"/>
      <c r="W741" s="91"/>
      <c r="X741" s="91"/>
      <c r="Y741" s="91"/>
      <c r="Z741" s="91"/>
      <c r="AA741" s="91"/>
      <c r="AB741" s="91"/>
      <c r="AC741" s="91"/>
      <c r="AD741" s="91"/>
      <c r="AE741" s="91"/>
      <c r="AF741" s="91"/>
      <c r="AG741" s="91"/>
      <c r="AH741" s="91"/>
      <c r="AI741" s="91"/>
      <c r="AJ741" s="91"/>
      <c r="AK741" s="91"/>
      <c r="AL741" s="91"/>
      <c r="AM741" s="91"/>
      <c r="AN741" s="91"/>
      <c r="AO741" s="91"/>
      <c r="AP741" s="91"/>
    </row>
    <row r="742" spans="1:42" s="81" customFormat="1" ht="17.25" customHeight="1" x14ac:dyDescent="0.2">
      <c r="A742" s="92"/>
      <c r="B742" s="90"/>
      <c r="H742" s="91"/>
      <c r="I742" s="91"/>
      <c r="J742" s="91"/>
      <c r="K742" s="91"/>
      <c r="L742" s="91"/>
      <c r="M742" s="91"/>
      <c r="N742" s="91"/>
      <c r="O742" s="91"/>
      <c r="P742" s="91"/>
      <c r="Q742" s="91"/>
      <c r="R742" s="91"/>
      <c r="S742" s="91"/>
      <c r="T742" s="91"/>
      <c r="U742" s="91"/>
      <c r="V742" s="91"/>
      <c r="W742" s="91"/>
      <c r="X742" s="91"/>
      <c r="Y742" s="91"/>
      <c r="Z742" s="91"/>
      <c r="AA742" s="91"/>
      <c r="AB742" s="91"/>
      <c r="AC742" s="91"/>
      <c r="AD742" s="91"/>
      <c r="AE742" s="91"/>
      <c r="AF742" s="91"/>
      <c r="AG742" s="91"/>
      <c r="AH742" s="91"/>
      <c r="AI742" s="91"/>
      <c r="AJ742" s="91"/>
      <c r="AK742" s="91"/>
      <c r="AL742" s="91"/>
      <c r="AM742" s="91"/>
      <c r="AN742" s="91"/>
      <c r="AO742" s="91"/>
      <c r="AP742" s="91"/>
    </row>
    <row r="743" spans="1:42" s="81" customFormat="1" ht="17.25" customHeight="1" x14ac:dyDescent="0.2">
      <c r="A743" s="92"/>
      <c r="B743" s="90"/>
      <c r="H743" s="91"/>
      <c r="I743" s="91"/>
      <c r="J743" s="91"/>
      <c r="K743" s="91"/>
      <c r="L743" s="91"/>
      <c r="M743" s="91"/>
      <c r="N743" s="91"/>
      <c r="O743" s="91"/>
      <c r="P743" s="91"/>
      <c r="Q743" s="91"/>
      <c r="R743" s="91"/>
      <c r="S743" s="91"/>
      <c r="T743" s="91"/>
      <c r="U743" s="91"/>
      <c r="V743" s="91"/>
      <c r="W743" s="91"/>
      <c r="X743" s="91"/>
      <c r="Y743" s="91"/>
      <c r="Z743" s="91"/>
      <c r="AA743" s="91"/>
      <c r="AB743" s="91"/>
      <c r="AC743" s="91"/>
      <c r="AD743" s="91"/>
      <c r="AE743" s="91"/>
      <c r="AF743" s="91"/>
      <c r="AG743" s="91"/>
      <c r="AH743" s="91"/>
      <c r="AI743" s="91"/>
      <c r="AJ743" s="91"/>
      <c r="AK743" s="91"/>
      <c r="AL743" s="91"/>
      <c r="AM743" s="91"/>
      <c r="AN743" s="91"/>
      <c r="AO743" s="91"/>
      <c r="AP743" s="91"/>
    </row>
    <row r="744" spans="1:42" s="81" customFormat="1" ht="17.25" customHeight="1" x14ac:dyDescent="0.2">
      <c r="A744" s="92"/>
      <c r="B744" s="90"/>
      <c r="H744" s="91"/>
      <c r="I744" s="91"/>
      <c r="J744" s="91"/>
      <c r="K744" s="91"/>
      <c r="L744" s="91"/>
      <c r="M744" s="91"/>
      <c r="N744" s="91"/>
      <c r="O744" s="91"/>
      <c r="P744" s="91"/>
      <c r="Q744" s="91"/>
      <c r="R744" s="91"/>
      <c r="S744" s="91"/>
      <c r="T744" s="91"/>
      <c r="U744" s="91"/>
      <c r="V744" s="91"/>
      <c r="W744" s="91"/>
      <c r="X744" s="91"/>
      <c r="Y744" s="91"/>
      <c r="Z744" s="91"/>
      <c r="AA744" s="91"/>
      <c r="AB744" s="91"/>
      <c r="AC744" s="91"/>
      <c r="AD744" s="91"/>
      <c r="AE744" s="91"/>
      <c r="AF744" s="91"/>
      <c r="AG744" s="91"/>
      <c r="AH744" s="91"/>
      <c r="AI744" s="91"/>
      <c r="AJ744" s="91"/>
      <c r="AK744" s="91"/>
      <c r="AL744" s="91"/>
      <c r="AM744" s="91"/>
      <c r="AN744" s="91"/>
      <c r="AO744" s="91"/>
      <c r="AP744" s="91"/>
    </row>
    <row r="745" spans="1:42" s="81" customFormat="1" ht="17.25" customHeight="1" x14ac:dyDescent="0.2">
      <c r="A745" s="92"/>
      <c r="B745" s="90"/>
      <c r="H745" s="91"/>
      <c r="I745" s="91"/>
      <c r="J745" s="91"/>
      <c r="K745" s="91"/>
      <c r="L745" s="91"/>
      <c r="M745" s="91"/>
      <c r="N745" s="91"/>
      <c r="O745" s="91"/>
      <c r="P745" s="91"/>
      <c r="Q745" s="91"/>
      <c r="R745" s="91"/>
      <c r="S745" s="91"/>
      <c r="T745" s="91"/>
      <c r="U745" s="91"/>
      <c r="V745" s="91"/>
      <c r="W745" s="91"/>
      <c r="X745" s="91"/>
      <c r="Y745" s="91"/>
      <c r="Z745" s="91"/>
      <c r="AA745" s="91"/>
      <c r="AB745" s="91"/>
      <c r="AC745" s="91"/>
      <c r="AD745" s="91"/>
      <c r="AE745" s="91"/>
      <c r="AF745" s="91"/>
      <c r="AG745" s="91"/>
      <c r="AH745" s="91"/>
      <c r="AI745" s="91"/>
      <c r="AJ745" s="91"/>
      <c r="AK745" s="91"/>
      <c r="AL745" s="91"/>
      <c r="AM745" s="91"/>
      <c r="AN745" s="91"/>
      <c r="AO745" s="91"/>
      <c r="AP745" s="91"/>
    </row>
    <row r="746" spans="1:42" s="81" customFormat="1" ht="17.25" customHeight="1" x14ac:dyDescent="0.2">
      <c r="A746" s="92"/>
      <c r="B746" s="90"/>
      <c r="H746" s="91"/>
      <c r="I746" s="91"/>
      <c r="J746" s="91"/>
      <c r="K746" s="91"/>
      <c r="L746" s="91"/>
      <c r="M746" s="91"/>
      <c r="N746" s="91"/>
      <c r="O746" s="91"/>
      <c r="P746" s="91"/>
      <c r="Q746" s="91"/>
      <c r="R746" s="91"/>
      <c r="S746" s="91"/>
      <c r="T746" s="91"/>
      <c r="U746" s="91"/>
      <c r="V746" s="91"/>
      <c r="W746" s="91"/>
      <c r="X746" s="91"/>
      <c r="Y746" s="91"/>
      <c r="Z746" s="91"/>
      <c r="AA746" s="91"/>
      <c r="AB746" s="91"/>
      <c r="AC746" s="91"/>
      <c r="AD746" s="91"/>
      <c r="AE746" s="91"/>
      <c r="AF746" s="91"/>
      <c r="AG746" s="91"/>
      <c r="AH746" s="91"/>
      <c r="AI746" s="91"/>
      <c r="AJ746" s="91"/>
      <c r="AK746" s="91"/>
      <c r="AL746" s="91"/>
      <c r="AM746" s="91"/>
      <c r="AN746" s="91"/>
      <c r="AO746" s="91"/>
      <c r="AP746" s="91"/>
    </row>
    <row r="747" spans="1:42" s="81" customFormat="1" ht="17.25" customHeight="1" x14ac:dyDescent="0.2">
      <c r="A747" s="92"/>
      <c r="B747" s="90"/>
      <c r="H747" s="91"/>
      <c r="I747" s="91"/>
      <c r="J747" s="91"/>
      <c r="K747" s="91"/>
      <c r="L747" s="91"/>
      <c r="M747" s="91"/>
      <c r="N747" s="91"/>
      <c r="O747" s="91"/>
      <c r="P747" s="91"/>
      <c r="Q747" s="91"/>
      <c r="R747" s="91"/>
      <c r="S747" s="91"/>
      <c r="T747" s="91"/>
      <c r="U747" s="91"/>
      <c r="V747" s="91"/>
      <c r="W747" s="91"/>
      <c r="X747" s="91"/>
      <c r="Y747" s="91"/>
      <c r="Z747" s="91"/>
      <c r="AA747" s="91"/>
      <c r="AB747" s="91"/>
      <c r="AC747" s="91"/>
      <c r="AD747" s="91"/>
      <c r="AE747" s="91"/>
      <c r="AF747" s="91"/>
      <c r="AG747" s="91"/>
      <c r="AH747" s="91"/>
      <c r="AI747" s="91"/>
      <c r="AJ747" s="91"/>
      <c r="AK747" s="91"/>
      <c r="AL747" s="91"/>
      <c r="AM747" s="91"/>
      <c r="AN747" s="91"/>
      <c r="AO747" s="91"/>
      <c r="AP747" s="91"/>
    </row>
    <row r="748" spans="1:42" s="81" customFormat="1" ht="17.25" customHeight="1" x14ac:dyDescent="0.2">
      <c r="A748" s="92"/>
      <c r="B748" s="90"/>
      <c r="H748" s="91"/>
      <c r="I748" s="91"/>
      <c r="J748" s="91"/>
      <c r="K748" s="91"/>
      <c r="L748" s="91"/>
      <c r="M748" s="91"/>
      <c r="N748" s="91"/>
      <c r="O748" s="91"/>
      <c r="P748" s="91"/>
      <c r="Q748" s="91"/>
      <c r="R748" s="91"/>
      <c r="S748" s="91"/>
      <c r="T748" s="91"/>
      <c r="U748" s="91"/>
      <c r="V748" s="91"/>
      <c r="W748" s="91"/>
      <c r="X748" s="91"/>
      <c r="Y748" s="91"/>
      <c r="Z748" s="91"/>
      <c r="AA748" s="91"/>
      <c r="AB748" s="91"/>
      <c r="AC748" s="91"/>
      <c r="AD748" s="91"/>
      <c r="AE748" s="91"/>
      <c r="AF748" s="91"/>
      <c r="AG748" s="91"/>
      <c r="AH748" s="91"/>
      <c r="AI748" s="91"/>
      <c r="AJ748" s="91"/>
      <c r="AK748" s="91"/>
      <c r="AL748" s="91"/>
      <c r="AM748" s="91"/>
      <c r="AN748" s="91"/>
      <c r="AO748" s="91"/>
      <c r="AP748" s="91"/>
    </row>
    <row r="749" spans="1:42" s="81" customFormat="1" ht="17.25" customHeight="1" x14ac:dyDescent="0.2">
      <c r="A749" s="92"/>
      <c r="B749" s="90"/>
      <c r="H749" s="91"/>
      <c r="I749" s="91"/>
      <c r="J749" s="91"/>
      <c r="K749" s="91"/>
      <c r="L749" s="91"/>
      <c r="M749" s="91"/>
      <c r="N749" s="91"/>
      <c r="O749" s="91"/>
      <c r="P749" s="91"/>
      <c r="Q749" s="91"/>
      <c r="R749" s="91"/>
      <c r="S749" s="91"/>
      <c r="T749" s="91"/>
      <c r="U749" s="91"/>
      <c r="V749" s="91"/>
      <c r="W749" s="91"/>
      <c r="X749" s="91"/>
      <c r="Y749" s="91"/>
      <c r="Z749" s="91"/>
      <c r="AA749" s="91"/>
      <c r="AB749" s="91"/>
      <c r="AC749" s="91"/>
      <c r="AD749" s="91"/>
      <c r="AE749" s="91"/>
      <c r="AF749" s="91"/>
      <c r="AG749" s="91"/>
      <c r="AH749" s="91"/>
      <c r="AI749" s="91"/>
      <c r="AJ749" s="91"/>
      <c r="AK749" s="91"/>
      <c r="AL749" s="91"/>
      <c r="AM749" s="91"/>
      <c r="AN749" s="91"/>
      <c r="AO749" s="91"/>
      <c r="AP749" s="91"/>
    </row>
    <row r="750" spans="1:42" s="81" customFormat="1" ht="17.25" customHeight="1" x14ac:dyDescent="0.2">
      <c r="A750" s="92"/>
      <c r="B750" s="90"/>
      <c r="H750" s="91"/>
      <c r="I750" s="91"/>
      <c r="J750" s="91"/>
      <c r="K750" s="91"/>
      <c r="L750" s="91"/>
      <c r="M750" s="91"/>
      <c r="N750" s="91"/>
      <c r="O750" s="91"/>
      <c r="P750" s="91"/>
      <c r="Q750" s="91"/>
      <c r="R750" s="91"/>
      <c r="S750" s="91"/>
      <c r="T750" s="91"/>
      <c r="U750" s="91"/>
      <c r="V750" s="91"/>
      <c r="W750" s="91"/>
      <c r="X750" s="91"/>
      <c r="Y750" s="91"/>
      <c r="Z750" s="91"/>
      <c r="AA750" s="91"/>
      <c r="AB750" s="91"/>
      <c r="AC750" s="91"/>
      <c r="AD750" s="91"/>
      <c r="AE750" s="91"/>
      <c r="AF750" s="91"/>
      <c r="AG750" s="91"/>
      <c r="AH750" s="91"/>
      <c r="AI750" s="91"/>
      <c r="AJ750" s="91"/>
      <c r="AK750" s="91"/>
      <c r="AL750" s="91"/>
      <c r="AM750" s="91"/>
      <c r="AN750" s="91"/>
      <c r="AO750" s="91"/>
      <c r="AP750" s="91"/>
    </row>
    <row r="751" spans="1:42" s="81" customFormat="1" ht="17.25" customHeight="1" x14ac:dyDescent="0.2">
      <c r="A751" s="92"/>
      <c r="B751" s="90"/>
      <c r="H751" s="91"/>
      <c r="I751" s="91"/>
      <c r="J751" s="91"/>
      <c r="K751" s="91"/>
      <c r="L751" s="91"/>
      <c r="M751" s="91"/>
      <c r="N751" s="91"/>
      <c r="O751" s="91"/>
      <c r="P751" s="91"/>
      <c r="Q751" s="91"/>
      <c r="R751" s="91"/>
      <c r="S751" s="91"/>
      <c r="T751" s="91"/>
      <c r="U751" s="91"/>
      <c r="V751" s="91"/>
      <c r="W751" s="91"/>
      <c r="X751" s="91"/>
      <c r="Y751" s="91"/>
      <c r="Z751" s="91"/>
      <c r="AA751" s="91"/>
      <c r="AB751" s="91"/>
      <c r="AC751" s="91"/>
      <c r="AD751" s="91"/>
      <c r="AE751" s="91"/>
      <c r="AF751" s="91"/>
      <c r="AG751" s="91"/>
      <c r="AH751" s="91"/>
      <c r="AI751" s="91"/>
      <c r="AJ751" s="91"/>
      <c r="AK751" s="91"/>
      <c r="AL751" s="91"/>
      <c r="AM751" s="91"/>
      <c r="AN751" s="91"/>
      <c r="AO751" s="91"/>
      <c r="AP751" s="91"/>
    </row>
    <row r="752" spans="1:42" s="81" customFormat="1" ht="17.25" customHeight="1" x14ac:dyDescent="0.2">
      <c r="A752" s="92"/>
      <c r="B752" s="90"/>
      <c r="H752" s="91"/>
      <c r="I752" s="91"/>
      <c r="J752" s="91"/>
      <c r="K752" s="91"/>
      <c r="L752" s="91"/>
      <c r="M752" s="91"/>
      <c r="N752" s="91"/>
      <c r="O752" s="91"/>
      <c r="P752" s="91"/>
      <c r="Q752" s="91"/>
      <c r="R752" s="91"/>
      <c r="S752" s="91"/>
      <c r="T752" s="91"/>
      <c r="U752" s="91"/>
      <c r="V752" s="91"/>
      <c r="W752" s="91"/>
      <c r="X752" s="91"/>
      <c r="Y752" s="91"/>
      <c r="Z752" s="91"/>
      <c r="AA752" s="91"/>
      <c r="AB752" s="91"/>
      <c r="AC752" s="91"/>
      <c r="AD752" s="91"/>
      <c r="AE752" s="91"/>
      <c r="AF752" s="91"/>
      <c r="AG752" s="91"/>
      <c r="AH752" s="91"/>
      <c r="AI752" s="91"/>
      <c r="AJ752" s="91"/>
      <c r="AK752" s="91"/>
      <c r="AL752" s="91"/>
      <c r="AM752" s="91"/>
      <c r="AN752" s="91"/>
      <c r="AO752" s="91"/>
      <c r="AP752" s="91"/>
    </row>
    <row r="753" spans="1:42" s="81" customFormat="1" ht="17.25" customHeight="1" x14ac:dyDescent="0.2">
      <c r="A753" s="92"/>
      <c r="B753" s="90"/>
      <c r="H753" s="91"/>
      <c r="I753" s="91"/>
      <c r="J753" s="91"/>
      <c r="K753" s="91"/>
      <c r="L753" s="91"/>
      <c r="M753" s="91"/>
      <c r="N753" s="91"/>
      <c r="O753" s="91"/>
      <c r="P753" s="91"/>
      <c r="Q753" s="91"/>
      <c r="R753" s="91"/>
      <c r="S753" s="91"/>
      <c r="T753" s="91"/>
      <c r="U753" s="91"/>
      <c r="V753" s="91"/>
      <c r="W753" s="91"/>
      <c r="X753" s="91"/>
      <c r="Y753" s="91"/>
      <c r="Z753" s="91"/>
      <c r="AA753" s="91"/>
      <c r="AB753" s="91"/>
      <c r="AC753" s="91"/>
      <c r="AD753" s="91"/>
      <c r="AE753" s="91"/>
      <c r="AF753" s="91"/>
      <c r="AG753" s="91"/>
      <c r="AH753" s="91"/>
      <c r="AI753" s="91"/>
      <c r="AJ753" s="91"/>
      <c r="AK753" s="91"/>
      <c r="AL753" s="91"/>
      <c r="AM753" s="91"/>
      <c r="AN753" s="91"/>
      <c r="AO753" s="91"/>
      <c r="AP753" s="91"/>
    </row>
    <row r="754" spans="1:42" s="81" customFormat="1" ht="17.25" customHeight="1" x14ac:dyDescent="0.2">
      <c r="A754" s="92"/>
      <c r="B754" s="90"/>
      <c r="H754" s="91"/>
      <c r="I754" s="91"/>
      <c r="J754" s="91"/>
      <c r="K754" s="91"/>
      <c r="L754" s="91"/>
      <c r="M754" s="91"/>
      <c r="N754" s="91"/>
      <c r="O754" s="91"/>
      <c r="P754" s="91"/>
      <c r="Q754" s="91"/>
      <c r="R754" s="91"/>
      <c r="S754" s="91"/>
      <c r="T754" s="91"/>
      <c r="U754" s="91"/>
      <c r="V754" s="91"/>
      <c r="W754" s="91"/>
      <c r="X754" s="91"/>
      <c r="Y754" s="91"/>
      <c r="Z754" s="91"/>
      <c r="AA754" s="91"/>
      <c r="AB754" s="91"/>
      <c r="AC754" s="91"/>
      <c r="AD754" s="91"/>
      <c r="AE754" s="91"/>
      <c r="AF754" s="91"/>
      <c r="AG754" s="91"/>
      <c r="AH754" s="91"/>
      <c r="AI754" s="91"/>
      <c r="AJ754" s="91"/>
      <c r="AK754" s="91"/>
      <c r="AL754" s="91"/>
      <c r="AM754" s="91"/>
      <c r="AN754" s="91"/>
      <c r="AO754" s="91"/>
      <c r="AP754" s="91"/>
    </row>
    <row r="755" spans="1:42" s="81" customFormat="1" ht="17.25" customHeight="1" x14ac:dyDescent="0.2">
      <c r="A755" s="92"/>
      <c r="B755" s="89"/>
      <c r="H755" s="91"/>
      <c r="I755" s="91"/>
      <c r="J755" s="91"/>
      <c r="K755" s="91"/>
      <c r="L755" s="91"/>
      <c r="M755" s="91"/>
      <c r="N755" s="91"/>
      <c r="O755" s="91"/>
      <c r="P755" s="91"/>
      <c r="Q755" s="91"/>
      <c r="R755" s="91"/>
      <c r="S755" s="91"/>
      <c r="T755" s="91"/>
      <c r="U755" s="91"/>
      <c r="V755" s="91"/>
      <c r="W755" s="91"/>
      <c r="X755" s="91"/>
      <c r="Y755" s="91"/>
      <c r="Z755" s="91"/>
      <c r="AA755" s="91"/>
      <c r="AB755" s="91"/>
      <c r="AC755" s="91"/>
      <c r="AD755" s="91"/>
      <c r="AE755" s="91"/>
      <c r="AF755" s="91"/>
      <c r="AG755" s="91"/>
      <c r="AH755" s="91"/>
      <c r="AI755" s="91"/>
      <c r="AJ755" s="91"/>
      <c r="AK755" s="91"/>
      <c r="AL755" s="91"/>
      <c r="AM755" s="91"/>
      <c r="AN755" s="91"/>
      <c r="AO755" s="91"/>
      <c r="AP755" s="91"/>
    </row>
    <row r="756" spans="1:42" s="81" customFormat="1" ht="17.25" customHeight="1" x14ac:dyDescent="0.3">
      <c r="A756" s="89"/>
      <c r="B756" s="89"/>
      <c r="H756" s="91"/>
      <c r="I756" s="91"/>
      <c r="J756" s="91"/>
      <c r="K756" s="91"/>
      <c r="L756" s="91"/>
      <c r="M756" s="91"/>
      <c r="N756" s="91"/>
      <c r="O756" s="91"/>
      <c r="P756" s="91"/>
      <c r="Q756" s="91"/>
      <c r="R756" s="91"/>
      <c r="S756" s="91"/>
      <c r="T756" s="91"/>
      <c r="U756" s="91"/>
      <c r="V756" s="91"/>
      <c r="W756" s="91"/>
      <c r="X756" s="91"/>
      <c r="Y756" s="91"/>
      <c r="Z756" s="91"/>
      <c r="AA756" s="91"/>
      <c r="AB756" s="91"/>
      <c r="AC756" s="91"/>
      <c r="AD756" s="91"/>
      <c r="AE756" s="91"/>
      <c r="AF756" s="91"/>
      <c r="AG756" s="91"/>
      <c r="AH756" s="91"/>
      <c r="AI756" s="91"/>
      <c r="AJ756" s="91"/>
      <c r="AK756" s="91"/>
      <c r="AL756" s="91"/>
      <c r="AM756" s="91"/>
      <c r="AN756" s="91"/>
      <c r="AO756" s="91"/>
      <c r="AP756" s="91"/>
    </row>
    <row r="757" spans="1:42" s="81" customFormat="1" ht="17.25" customHeight="1" x14ac:dyDescent="0.3">
      <c r="A757" s="89"/>
      <c r="B757" s="89"/>
      <c r="H757" s="91"/>
      <c r="I757" s="91"/>
      <c r="J757" s="91"/>
      <c r="K757" s="91"/>
      <c r="L757" s="91"/>
      <c r="M757" s="91"/>
      <c r="N757" s="91"/>
      <c r="O757" s="91"/>
      <c r="P757" s="91"/>
      <c r="Q757" s="91"/>
      <c r="R757" s="91"/>
      <c r="S757" s="91"/>
      <c r="T757" s="91"/>
      <c r="U757" s="91"/>
      <c r="V757" s="91"/>
      <c r="W757" s="91"/>
      <c r="X757" s="91"/>
      <c r="Y757" s="91"/>
      <c r="Z757" s="91"/>
      <c r="AA757" s="91"/>
      <c r="AB757" s="91"/>
      <c r="AC757" s="91"/>
      <c r="AD757" s="91"/>
      <c r="AE757" s="91"/>
      <c r="AF757" s="91"/>
      <c r="AG757" s="91"/>
      <c r="AH757" s="91"/>
      <c r="AI757" s="91"/>
      <c r="AJ757" s="91"/>
      <c r="AK757" s="91"/>
      <c r="AL757" s="91"/>
      <c r="AM757" s="91"/>
      <c r="AN757" s="91"/>
      <c r="AO757" s="91"/>
      <c r="AP757" s="91"/>
    </row>
    <row r="758" spans="1:42" s="81" customFormat="1" ht="17.25" customHeight="1" x14ac:dyDescent="0.3">
      <c r="A758" s="89"/>
      <c r="B758" s="89"/>
      <c r="H758" s="91"/>
      <c r="I758" s="91"/>
      <c r="J758" s="91"/>
      <c r="K758" s="91"/>
      <c r="L758" s="91"/>
      <c r="M758" s="91"/>
      <c r="N758" s="91"/>
      <c r="O758" s="91"/>
      <c r="P758" s="91"/>
      <c r="Q758" s="91"/>
      <c r="R758" s="91"/>
      <c r="S758" s="91"/>
      <c r="T758" s="91"/>
      <c r="U758" s="91"/>
      <c r="V758" s="91"/>
      <c r="W758" s="91"/>
      <c r="X758" s="91"/>
      <c r="Y758" s="91"/>
      <c r="Z758" s="91"/>
      <c r="AA758" s="91"/>
      <c r="AB758" s="91"/>
      <c r="AC758" s="91"/>
      <c r="AD758" s="91"/>
      <c r="AE758" s="91"/>
      <c r="AF758" s="91"/>
      <c r="AG758" s="91"/>
      <c r="AH758" s="91"/>
      <c r="AI758" s="91"/>
      <c r="AJ758" s="91"/>
      <c r="AK758" s="91"/>
      <c r="AL758" s="91"/>
      <c r="AM758" s="91"/>
      <c r="AN758" s="91"/>
      <c r="AO758" s="91"/>
      <c r="AP758" s="91"/>
    </row>
    <row r="759" spans="1:42" s="81" customFormat="1" ht="17.25" customHeight="1" x14ac:dyDescent="0.3">
      <c r="A759" s="89"/>
      <c r="B759" s="89"/>
      <c r="H759" s="91"/>
      <c r="I759" s="91"/>
      <c r="J759" s="91"/>
      <c r="K759" s="91"/>
      <c r="L759" s="91"/>
      <c r="M759" s="91"/>
      <c r="N759" s="91"/>
      <c r="O759" s="91"/>
      <c r="P759" s="91"/>
      <c r="Q759" s="91"/>
      <c r="R759" s="91"/>
      <c r="S759" s="91"/>
      <c r="T759" s="91"/>
      <c r="U759" s="91"/>
      <c r="V759" s="91"/>
      <c r="W759" s="91"/>
      <c r="X759" s="91"/>
      <c r="Y759" s="91"/>
      <c r="Z759" s="91"/>
      <c r="AA759" s="91"/>
      <c r="AB759" s="91"/>
      <c r="AC759" s="91"/>
      <c r="AD759" s="91"/>
      <c r="AE759" s="91"/>
      <c r="AF759" s="91"/>
      <c r="AG759" s="91"/>
      <c r="AH759" s="91"/>
      <c r="AI759" s="91"/>
      <c r="AJ759" s="91"/>
      <c r="AK759" s="91"/>
      <c r="AL759" s="91"/>
      <c r="AM759" s="91"/>
      <c r="AN759" s="91"/>
      <c r="AO759" s="91"/>
      <c r="AP759" s="91"/>
    </row>
    <row r="760" spans="1:42" s="81" customFormat="1" ht="17.25" customHeight="1" x14ac:dyDescent="0.3">
      <c r="A760" s="89"/>
      <c r="B760" s="89"/>
      <c r="H760" s="91"/>
      <c r="I760" s="91"/>
      <c r="J760" s="91"/>
      <c r="K760" s="91"/>
      <c r="L760" s="91"/>
      <c r="M760" s="91"/>
      <c r="N760" s="91"/>
      <c r="O760" s="91"/>
      <c r="P760" s="91"/>
      <c r="Q760" s="91"/>
      <c r="R760" s="91"/>
      <c r="S760" s="91"/>
      <c r="T760" s="91"/>
      <c r="U760" s="91"/>
      <c r="V760" s="91"/>
      <c r="W760" s="91"/>
      <c r="X760" s="91"/>
      <c r="Y760" s="91"/>
      <c r="Z760" s="91"/>
      <c r="AA760" s="91"/>
      <c r="AB760" s="91"/>
      <c r="AC760" s="91"/>
      <c r="AD760" s="91"/>
      <c r="AE760" s="91"/>
      <c r="AF760" s="91"/>
      <c r="AG760" s="91"/>
      <c r="AH760" s="91"/>
      <c r="AI760" s="91"/>
      <c r="AJ760" s="91"/>
      <c r="AK760" s="91"/>
      <c r="AL760" s="91"/>
      <c r="AM760" s="91"/>
      <c r="AN760" s="91"/>
      <c r="AO760" s="91"/>
      <c r="AP760" s="91"/>
    </row>
    <row r="761" spans="1:42" s="81" customFormat="1" ht="17.25" customHeight="1" x14ac:dyDescent="0.3">
      <c r="A761" s="89"/>
      <c r="B761" s="89"/>
      <c r="H761" s="91"/>
      <c r="I761" s="91"/>
      <c r="J761" s="91"/>
      <c r="K761" s="91"/>
      <c r="L761" s="91"/>
      <c r="M761" s="91"/>
      <c r="N761" s="91"/>
      <c r="O761" s="91"/>
      <c r="P761" s="91"/>
      <c r="Q761" s="91"/>
      <c r="R761" s="91"/>
      <c r="S761" s="91"/>
      <c r="T761" s="91"/>
      <c r="U761" s="91"/>
      <c r="V761" s="91"/>
      <c r="W761" s="91"/>
      <c r="X761" s="91"/>
      <c r="Y761" s="91"/>
      <c r="Z761" s="91"/>
      <c r="AA761" s="91"/>
      <c r="AB761" s="91"/>
      <c r="AC761" s="91"/>
      <c r="AD761" s="91"/>
      <c r="AE761" s="91"/>
      <c r="AF761" s="91"/>
      <c r="AG761" s="91"/>
      <c r="AH761" s="91"/>
      <c r="AI761" s="91"/>
      <c r="AJ761" s="91"/>
      <c r="AK761" s="91"/>
      <c r="AL761" s="91"/>
      <c r="AM761" s="91"/>
      <c r="AN761" s="91"/>
      <c r="AO761" s="91"/>
      <c r="AP761" s="91"/>
    </row>
    <row r="762" spans="1:42" s="81" customFormat="1" ht="17.25" customHeight="1" x14ac:dyDescent="0.3">
      <c r="A762" s="89"/>
      <c r="B762" s="89"/>
      <c r="H762" s="91"/>
      <c r="I762" s="91"/>
      <c r="J762" s="91"/>
      <c r="K762" s="91"/>
      <c r="L762" s="91"/>
      <c r="M762" s="91"/>
      <c r="N762" s="91"/>
      <c r="O762" s="91"/>
      <c r="P762" s="91"/>
      <c r="Q762" s="91"/>
      <c r="R762" s="91"/>
      <c r="S762" s="91"/>
      <c r="T762" s="91"/>
      <c r="U762" s="91"/>
      <c r="V762" s="91"/>
      <c r="W762" s="91"/>
      <c r="X762" s="91"/>
      <c r="Y762" s="91"/>
      <c r="Z762" s="91"/>
      <c r="AA762" s="91"/>
      <c r="AB762" s="91"/>
      <c r="AC762" s="91"/>
      <c r="AD762" s="91"/>
      <c r="AE762" s="91"/>
      <c r="AF762" s="91"/>
      <c r="AG762" s="91"/>
      <c r="AH762" s="91"/>
      <c r="AI762" s="91"/>
      <c r="AJ762" s="91"/>
      <c r="AK762" s="91"/>
      <c r="AL762" s="91"/>
      <c r="AM762" s="91"/>
      <c r="AN762" s="91"/>
      <c r="AO762" s="91"/>
      <c r="AP762" s="91"/>
    </row>
    <row r="763" spans="1:42" s="81" customFormat="1" ht="17.25" customHeight="1" x14ac:dyDescent="0.3">
      <c r="A763" s="89"/>
      <c r="B763" s="89"/>
      <c r="H763" s="91"/>
      <c r="I763" s="91"/>
      <c r="J763" s="91"/>
      <c r="K763" s="91"/>
      <c r="L763" s="91"/>
      <c r="M763" s="91"/>
      <c r="N763" s="91"/>
      <c r="O763" s="91"/>
      <c r="P763" s="91"/>
      <c r="Q763" s="91"/>
      <c r="R763" s="91"/>
      <c r="S763" s="91"/>
      <c r="T763" s="91"/>
      <c r="U763" s="91"/>
      <c r="V763" s="91"/>
      <c r="W763" s="91"/>
      <c r="X763" s="91"/>
      <c r="Y763" s="91"/>
      <c r="Z763" s="91"/>
      <c r="AA763" s="91"/>
      <c r="AB763" s="91"/>
      <c r="AC763" s="91"/>
      <c r="AD763" s="91"/>
      <c r="AE763" s="91"/>
      <c r="AF763" s="91"/>
      <c r="AG763" s="91"/>
      <c r="AH763" s="91"/>
      <c r="AI763" s="91"/>
      <c r="AJ763" s="91"/>
      <c r="AK763" s="91"/>
      <c r="AL763" s="91"/>
      <c r="AM763" s="91"/>
      <c r="AN763" s="91"/>
      <c r="AO763" s="91"/>
      <c r="AP763" s="91"/>
    </row>
    <row r="764" spans="1:42" s="81" customFormat="1" ht="17.25" customHeight="1" x14ac:dyDescent="0.3">
      <c r="A764" s="89"/>
      <c r="B764" s="89"/>
      <c r="H764" s="91"/>
      <c r="I764" s="91"/>
      <c r="J764" s="91"/>
      <c r="K764" s="91"/>
      <c r="L764" s="91"/>
      <c r="M764" s="91"/>
      <c r="N764" s="91"/>
      <c r="O764" s="91"/>
      <c r="P764" s="91"/>
      <c r="Q764" s="91"/>
      <c r="R764" s="91"/>
      <c r="S764" s="91"/>
      <c r="T764" s="91"/>
      <c r="U764" s="91"/>
      <c r="V764" s="91"/>
      <c r="W764" s="91"/>
      <c r="X764" s="91"/>
      <c r="Y764" s="91"/>
      <c r="Z764" s="91"/>
      <c r="AA764" s="91"/>
      <c r="AB764" s="91"/>
      <c r="AC764" s="91"/>
      <c r="AD764" s="91"/>
      <c r="AE764" s="91"/>
      <c r="AF764" s="91"/>
      <c r="AG764" s="91"/>
      <c r="AH764" s="91"/>
      <c r="AI764" s="91"/>
      <c r="AJ764" s="91"/>
      <c r="AK764" s="91"/>
      <c r="AL764" s="91"/>
      <c r="AM764" s="91"/>
      <c r="AN764" s="91"/>
      <c r="AO764" s="91"/>
      <c r="AP764" s="91"/>
    </row>
    <row r="765" spans="1:42" s="81" customFormat="1" ht="17.25" customHeight="1" x14ac:dyDescent="0.3">
      <c r="A765" s="89"/>
      <c r="B765" s="89"/>
      <c r="H765" s="91"/>
      <c r="I765" s="91"/>
      <c r="J765" s="91"/>
      <c r="K765" s="91"/>
      <c r="L765" s="91"/>
      <c r="M765" s="91"/>
      <c r="N765" s="91"/>
      <c r="O765" s="91"/>
      <c r="P765" s="91"/>
      <c r="Q765" s="91"/>
      <c r="R765" s="91"/>
      <c r="S765" s="91"/>
      <c r="T765" s="91"/>
      <c r="U765" s="91"/>
      <c r="V765" s="91"/>
      <c r="W765" s="91"/>
      <c r="X765" s="91"/>
      <c r="Y765" s="91"/>
      <c r="Z765" s="91"/>
      <c r="AA765" s="91"/>
      <c r="AB765" s="91"/>
      <c r="AC765" s="91"/>
      <c r="AD765" s="91"/>
      <c r="AE765" s="91"/>
      <c r="AF765" s="91"/>
      <c r="AG765" s="91"/>
      <c r="AH765" s="91"/>
      <c r="AI765" s="91"/>
      <c r="AJ765" s="91"/>
      <c r="AK765" s="91"/>
      <c r="AL765" s="91"/>
      <c r="AM765" s="91"/>
      <c r="AN765" s="91"/>
      <c r="AO765" s="91"/>
      <c r="AP765" s="91"/>
    </row>
    <row r="766" spans="1:42" s="81" customFormat="1" ht="17.25" customHeight="1" x14ac:dyDescent="0.3">
      <c r="A766" s="89"/>
      <c r="B766" s="89"/>
      <c r="H766" s="91"/>
      <c r="I766" s="91"/>
      <c r="J766" s="91"/>
      <c r="K766" s="91"/>
      <c r="L766" s="91"/>
      <c r="M766" s="91"/>
      <c r="N766" s="91"/>
      <c r="O766" s="91"/>
      <c r="P766" s="91"/>
      <c r="Q766" s="91"/>
      <c r="R766" s="91"/>
      <c r="S766" s="91"/>
      <c r="T766" s="91"/>
      <c r="U766" s="91"/>
      <c r="V766" s="91"/>
      <c r="W766" s="91"/>
      <c r="X766" s="91"/>
      <c r="Y766" s="91"/>
      <c r="Z766" s="91"/>
      <c r="AA766" s="91"/>
      <c r="AB766" s="91"/>
      <c r="AC766" s="91"/>
      <c r="AD766" s="91"/>
      <c r="AE766" s="91"/>
      <c r="AF766" s="91"/>
      <c r="AG766" s="91"/>
      <c r="AH766" s="91"/>
      <c r="AI766" s="91"/>
      <c r="AJ766" s="91"/>
      <c r="AK766" s="91"/>
      <c r="AL766" s="91"/>
      <c r="AM766" s="91"/>
      <c r="AN766" s="91"/>
      <c r="AO766" s="91"/>
      <c r="AP766" s="91"/>
    </row>
    <row r="767" spans="1:42" s="81" customFormat="1" ht="17.25" customHeight="1" x14ac:dyDescent="0.3">
      <c r="A767" s="89"/>
      <c r="B767" s="89"/>
      <c r="H767" s="91"/>
      <c r="I767" s="91"/>
      <c r="J767" s="91"/>
      <c r="K767" s="91"/>
      <c r="L767" s="91"/>
      <c r="M767" s="91"/>
      <c r="N767" s="91"/>
      <c r="O767" s="91"/>
      <c r="P767" s="91"/>
      <c r="Q767" s="91"/>
      <c r="R767" s="91"/>
      <c r="S767" s="91"/>
      <c r="T767" s="91"/>
      <c r="U767" s="91"/>
      <c r="V767" s="91"/>
      <c r="W767" s="91"/>
      <c r="X767" s="91"/>
      <c r="Y767" s="91"/>
      <c r="Z767" s="91"/>
      <c r="AA767" s="91"/>
      <c r="AB767" s="91"/>
      <c r="AC767" s="91"/>
      <c r="AD767" s="91"/>
      <c r="AE767" s="91"/>
      <c r="AF767" s="91"/>
      <c r="AG767" s="91"/>
      <c r="AH767" s="91"/>
      <c r="AI767" s="91"/>
      <c r="AJ767" s="91"/>
      <c r="AK767" s="91"/>
      <c r="AL767" s="91"/>
      <c r="AM767" s="91"/>
      <c r="AN767" s="91"/>
      <c r="AO767" s="91"/>
      <c r="AP767" s="91"/>
    </row>
    <row r="768" spans="1:42" s="81" customFormat="1" ht="17.25" customHeight="1" x14ac:dyDescent="0.3">
      <c r="A768" s="89"/>
      <c r="B768" s="89"/>
      <c r="H768" s="91"/>
      <c r="I768" s="91"/>
      <c r="J768" s="91"/>
      <c r="K768" s="91"/>
      <c r="L768" s="91"/>
      <c r="M768" s="91"/>
      <c r="N768" s="91"/>
      <c r="O768" s="91"/>
      <c r="P768" s="91"/>
      <c r="Q768" s="91"/>
      <c r="R768" s="91"/>
      <c r="S768" s="91"/>
      <c r="T768" s="91"/>
      <c r="U768" s="91"/>
      <c r="V768" s="91"/>
      <c r="W768" s="91"/>
      <c r="X768" s="91"/>
      <c r="Y768" s="91"/>
      <c r="Z768" s="91"/>
      <c r="AA768" s="91"/>
      <c r="AB768" s="91"/>
      <c r="AC768" s="91"/>
      <c r="AD768" s="91"/>
      <c r="AE768" s="91"/>
      <c r="AF768" s="91"/>
      <c r="AG768" s="91"/>
      <c r="AH768" s="91"/>
      <c r="AI768" s="91"/>
      <c r="AJ768" s="91"/>
      <c r="AK768" s="91"/>
      <c r="AL768" s="91"/>
      <c r="AM768" s="91"/>
      <c r="AN768" s="91"/>
      <c r="AO768" s="91"/>
      <c r="AP768" s="91"/>
    </row>
    <row r="769" spans="1:42" s="81" customFormat="1" ht="17.25" customHeight="1" x14ac:dyDescent="0.3">
      <c r="A769" s="89"/>
      <c r="B769" s="89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  <c r="Z769" s="91"/>
      <c r="AA769" s="91"/>
      <c r="AB769" s="91"/>
      <c r="AC769" s="91"/>
      <c r="AD769" s="91"/>
      <c r="AE769" s="91"/>
      <c r="AF769" s="91"/>
      <c r="AG769" s="91"/>
      <c r="AH769" s="91"/>
      <c r="AI769" s="91"/>
      <c r="AJ769" s="91"/>
      <c r="AK769" s="91"/>
      <c r="AL769" s="91"/>
      <c r="AM769" s="91"/>
      <c r="AN769" s="91"/>
      <c r="AO769" s="91"/>
      <c r="AP769" s="91"/>
    </row>
    <row r="770" spans="1:42" s="81" customFormat="1" ht="17.25" customHeight="1" x14ac:dyDescent="0.3">
      <c r="A770" s="89"/>
      <c r="B770" s="89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  <c r="Z770" s="91"/>
      <c r="AA770" s="91"/>
      <c r="AB770" s="91"/>
      <c r="AC770" s="91"/>
      <c r="AD770" s="91"/>
      <c r="AE770" s="91"/>
      <c r="AF770" s="91"/>
      <c r="AG770" s="91"/>
      <c r="AH770" s="91"/>
      <c r="AI770" s="91"/>
      <c r="AJ770" s="91"/>
      <c r="AK770" s="91"/>
      <c r="AL770" s="91"/>
      <c r="AM770" s="91"/>
      <c r="AN770" s="91"/>
      <c r="AO770" s="91"/>
      <c r="AP770" s="91"/>
    </row>
    <row r="771" spans="1:42" s="81" customFormat="1" ht="17.25" customHeight="1" x14ac:dyDescent="0.3">
      <c r="A771" s="89"/>
      <c r="B771" s="89"/>
      <c r="H771" s="91"/>
      <c r="I771" s="91"/>
      <c r="J771" s="91"/>
      <c r="K771" s="91"/>
      <c r="L771" s="91"/>
      <c r="M771" s="91"/>
      <c r="N771" s="91"/>
      <c r="O771" s="91"/>
      <c r="P771" s="91"/>
      <c r="Q771" s="91"/>
      <c r="R771" s="91"/>
      <c r="S771" s="91"/>
      <c r="T771" s="91"/>
      <c r="U771" s="91"/>
      <c r="V771" s="91"/>
      <c r="W771" s="91"/>
      <c r="X771" s="91"/>
      <c r="Y771" s="91"/>
      <c r="Z771" s="91"/>
      <c r="AA771" s="91"/>
      <c r="AB771" s="91"/>
      <c r="AC771" s="91"/>
      <c r="AD771" s="91"/>
      <c r="AE771" s="91"/>
      <c r="AF771" s="91"/>
      <c r="AG771" s="91"/>
      <c r="AH771" s="91"/>
      <c r="AI771" s="91"/>
      <c r="AJ771" s="91"/>
      <c r="AK771" s="91"/>
      <c r="AL771" s="91"/>
      <c r="AM771" s="91"/>
      <c r="AN771" s="91"/>
      <c r="AO771" s="91"/>
      <c r="AP771" s="91"/>
    </row>
    <row r="772" spans="1:42" s="81" customFormat="1" ht="17.25" customHeight="1" x14ac:dyDescent="0.3">
      <c r="A772" s="89"/>
      <c r="B772" s="89"/>
      <c r="H772" s="91"/>
      <c r="I772" s="91"/>
      <c r="J772" s="91"/>
      <c r="K772" s="91"/>
      <c r="L772" s="91"/>
      <c r="M772" s="91"/>
      <c r="N772" s="91"/>
      <c r="O772" s="91"/>
      <c r="P772" s="91"/>
      <c r="Q772" s="91"/>
      <c r="R772" s="91"/>
      <c r="S772" s="91"/>
      <c r="T772" s="91"/>
      <c r="U772" s="91"/>
      <c r="V772" s="91"/>
      <c r="W772" s="91"/>
      <c r="X772" s="91"/>
      <c r="Y772" s="91"/>
      <c r="Z772" s="91"/>
      <c r="AA772" s="91"/>
      <c r="AB772" s="91"/>
      <c r="AC772" s="91"/>
      <c r="AD772" s="91"/>
      <c r="AE772" s="91"/>
      <c r="AF772" s="91"/>
      <c r="AG772" s="91"/>
      <c r="AH772" s="91"/>
      <c r="AI772" s="91"/>
      <c r="AJ772" s="91"/>
      <c r="AK772" s="91"/>
      <c r="AL772" s="91"/>
      <c r="AM772" s="91"/>
      <c r="AN772" s="91"/>
      <c r="AO772" s="91"/>
      <c r="AP772" s="91"/>
    </row>
    <row r="773" spans="1:42" s="81" customFormat="1" ht="17.25" customHeight="1" x14ac:dyDescent="0.3">
      <c r="A773" s="89"/>
      <c r="B773" s="89"/>
      <c r="H773" s="91"/>
      <c r="I773" s="91"/>
      <c r="J773" s="91"/>
      <c r="K773" s="91"/>
      <c r="L773" s="91"/>
      <c r="M773" s="91"/>
      <c r="N773" s="91"/>
      <c r="O773" s="91"/>
      <c r="P773" s="91"/>
      <c r="Q773" s="91"/>
      <c r="R773" s="91"/>
      <c r="S773" s="91"/>
      <c r="T773" s="91"/>
      <c r="U773" s="91"/>
      <c r="V773" s="91"/>
      <c r="W773" s="91"/>
      <c r="X773" s="91"/>
      <c r="Y773" s="91"/>
      <c r="Z773" s="91"/>
      <c r="AA773" s="91"/>
      <c r="AB773" s="91"/>
      <c r="AC773" s="91"/>
      <c r="AD773" s="91"/>
      <c r="AE773" s="91"/>
      <c r="AF773" s="91"/>
      <c r="AG773" s="91"/>
      <c r="AH773" s="91"/>
      <c r="AI773" s="91"/>
      <c r="AJ773" s="91"/>
      <c r="AK773" s="91"/>
      <c r="AL773" s="91"/>
      <c r="AM773" s="91"/>
      <c r="AN773" s="91"/>
      <c r="AO773" s="91"/>
      <c r="AP773" s="91"/>
    </row>
    <row r="774" spans="1:42" s="81" customFormat="1" ht="17.25" customHeight="1" x14ac:dyDescent="0.3">
      <c r="A774" s="89"/>
      <c r="B774" s="89"/>
      <c r="H774" s="91"/>
      <c r="I774" s="91"/>
      <c r="J774" s="91"/>
      <c r="K774" s="91"/>
      <c r="L774" s="91"/>
      <c r="M774" s="91"/>
      <c r="N774" s="91"/>
      <c r="O774" s="91"/>
      <c r="P774" s="91"/>
      <c r="Q774" s="91"/>
      <c r="R774" s="91"/>
      <c r="S774" s="91"/>
      <c r="T774" s="91"/>
      <c r="U774" s="91"/>
      <c r="V774" s="91"/>
      <c r="W774" s="91"/>
      <c r="X774" s="91"/>
      <c r="Y774" s="91"/>
      <c r="Z774" s="91"/>
      <c r="AA774" s="91"/>
      <c r="AB774" s="91"/>
      <c r="AC774" s="91"/>
      <c r="AD774" s="91"/>
      <c r="AE774" s="91"/>
      <c r="AF774" s="91"/>
      <c r="AG774" s="91"/>
      <c r="AH774" s="91"/>
      <c r="AI774" s="91"/>
      <c r="AJ774" s="91"/>
      <c r="AK774" s="91"/>
      <c r="AL774" s="91"/>
      <c r="AM774" s="91"/>
      <c r="AN774" s="91"/>
      <c r="AO774" s="91"/>
      <c r="AP774" s="91"/>
    </row>
    <row r="775" spans="1:42" s="81" customFormat="1" ht="17.25" customHeight="1" x14ac:dyDescent="0.3">
      <c r="A775" s="89"/>
      <c r="B775" s="89"/>
      <c r="H775" s="91"/>
      <c r="I775" s="91"/>
      <c r="J775" s="91"/>
      <c r="K775" s="91"/>
      <c r="L775" s="91"/>
      <c r="M775" s="91"/>
      <c r="N775" s="91"/>
      <c r="O775" s="91"/>
      <c r="P775" s="91"/>
      <c r="Q775" s="91"/>
      <c r="R775" s="91"/>
      <c r="S775" s="91"/>
      <c r="T775" s="91"/>
      <c r="U775" s="91"/>
      <c r="V775" s="91"/>
      <c r="W775" s="91"/>
      <c r="X775" s="91"/>
      <c r="Y775" s="91"/>
      <c r="Z775" s="91"/>
      <c r="AA775" s="91"/>
      <c r="AB775" s="91"/>
      <c r="AC775" s="91"/>
      <c r="AD775" s="91"/>
      <c r="AE775" s="91"/>
      <c r="AF775" s="91"/>
      <c r="AG775" s="91"/>
      <c r="AH775" s="91"/>
      <c r="AI775" s="91"/>
      <c r="AJ775" s="91"/>
      <c r="AK775" s="91"/>
      <c r="AL775" s="91"/>
      <c r="AM775" s="91"/>
      <c r="AN775" s="91"/>
      <c r="AO775" s="91"/>
      <c r="AP775" s="91"/>
    </row>
    <row r="776" spans="1:42" s="81" customFormat="1" ht="17.25" customHeight="1" x14ac:dyDescent="0.3">
      <c r="A776" s="89"/>
      <c r="B776" s="89"/>
      <c r="H776" s="91"/>
      <c r="I776" s="91"/>
      <c r="J776" s="91"/>
      <c r="K776" s="91"/>
      <c r="L776" s="91"/>
      <c r="M776" s="91"/>
      <c r="N776" s="91"/>
      <c r="O776" s="91"/>
      <c r="P776" s="91"/>
      <c r="Q776" s="91"/>
      <c r="R776" s="91"/>
      <c r="S776" s="91"/>
      <c r="T776" s="91"/>
      <c r="U776" s="91"/>
      <c r="V776" s="91"/>
      <c r="W776" s="91"/>
      <c r="X776" s="91"/>
      <c r="Y776" s="91"/>
      <c r="Z776" s="91"/>
      <c r="AA776" s="91"/>
      <c r="AB776" s="91"/>
      <c r="AC776" s="91"/>
      <c r="AD776" s="91"/>
      <c r="AE776" s="91"/>
      <c r="AF776" s="91"/>
      <c r="AG776" s="91"/>
      <c r="AH776" s="91"/>
      <c r="AI776" s="91"/>
      <c r="AJ776" s="91"/>
      <c r="AK776" s="91"/>
      <c r="AL776" s="91"/>
      <c r="AM776" s="91"/>
      <c r="AN776" s="91"/>
      <c r="AO776" s="91"/>
      <c r="AP776" s="91"/>
    </row>
    <row r="777" spans="1:42" s="81" customFormat="1" ht="17.25" customHeight="1" x14ac:dyDescent="0.3">
      <c r="A777" s="89"/>
      <c r="B777" s="89"/>
      <c r="H777" s="91"/>
      <c r="I777" s="91"/>
      <c r="J777" s="91"/>
      <c r="K777" s="91"/>
      <c r="L777" s="91"/>
      <c r="M777" s="91"/>
      <c r="N777" s="91"/>
      <c r="O777" s="91"/>
      <c r="P777" s="91"/>
      <c r="Q777" s="91"/>
      <c r="R777" s="91"/>
      <c r="S777" s="91"/>
      <c r="T777" s="91"/>
      <c r="U777" s="91"/>
      <c r="V777" s="91"/>
      <c r="W777" s="91"/>
      <c r="X777" s="91"/>
      <c r="Y777" s="91"/>
      <c r="Z777" s="91"/>
      <c r="AA777" s="91"/>
      <c r="AB777" s="91"/>
      <c r="AC777" s="91"/>
      <c r="AD777" s="91"/>
      <c r="AE777" s="91"/>
      <c r="AF777" s="91"/>
      <c r="AG777" s="91"/>
      <c r="AH777" s="91"/>
      <c r="AI777" s="91"/>
      <c r="AJ777" s="91"/>
      <c r="AK777" s="91"/>
      <c r="AL777" s="91"/>
      <c r="AM777" s="91"/>
      <c r="AN777" s="91"/>
      <c r="AO777" s="91"/>
      <c r="AP777" s="91"/>
    </row>
    <row r="778" spans="1:42" s="81" customFormat="1" ht="17.25" customHeight="1" x14ac:dyDescent="0.3">
      <c r="A778" s="89"/>
      <c r="B778" s="89"/>
      <c r="H778" s="91"/>
      <c r="I778" s="91"/>
      <c r="J778" s="91"/>
      <c r="K778" s="91"/>
      <c r="L778" s="91"/>
      <c r="M778" s="91"/>
      <c r="N778" s="91"/>
      <c r="O778" s="91"/>
      <c r="P778" s="91"/>
      <c r="Q778" s="91"/>
      <c r="R778" s="91"/>
      <c r="S778" s="91"/>
      <c r="T778" s="91"/>
      <c r="U778" s="91"/>
      <c r="V778" s="91"/>
      <c r="W778" s="91"/>
      <c r="X778" s="91"/>
      <c r="Y778" s="91"/>
      <c r="Z778" s="91"/>
      <c r="AA778" s="91"/>
      <c r="AB778" s="91"/>
      <c r="AC778" s="91"/>
      <c r="AD778" s="91"/>
      <c r="AE778" s="91"/>
      <c r="AF778" s="91"/>
      <c r="AG778" s="91"/>
      <c r="AH778" s="91"/>
      <c r="AI778" s="91"/>
      <c r="AJ778" s="91"/>
      <c r="AK778" s="91"/>
      <c r="AL778" s="91"/>
      <c r="AM778" s="91"/>
      <c r="AN778" s="91"/>
      <c r="AO778" s="91"/>
      <c r="AP778" s="91"/>
    </row>
    <row r="779" spans="1:42" s="81" customFormat="1" ht="17.25" customHeight="1" x14ac:dyDescent="0.3">
      <c r="A779" s="89"/>
      <c r="B779" s="89"/>
      <c r="H779" s="91"/>
      <c r="I779" s="91"/>
      <c r="J779" s="91"/>
      <c r="K779" s="91"/>
      <c r="L779" s="91"/>
      <c r="M779" s="91"/>
      <c r="N779" s="91"/>
      <c r="O779" s="91"/>
      <c r="P779" s="91"/>
      <c r="Q779" s="91"/>
      <c r="R779" s="91"/>
      <c r="S779" s="91"/>
      <c r="T779" s="91"/>
      <c r="U779" s="91"/>
      <c r="V779" s="91"/>
      <c r="W779" s="91"/>
      <c r="X779" s="91"/>
      <c r="Y779" s="91"/>
      <c r="Z779" s="91"/>
      <c r="AA779" s="91"/>
      <c r="AB779" s="91"/>
      <c r="AC779" s="91"/>
      <c r="AD779" s="91"/>
      <c r="AE779" s="91"/>
      <c r="AF779" s="91"/>
      <c r="AG779" s="91"/>
      <c r="AH779" s="91"/>
      <c r="AI779" s="91"/>
      <c r="AJ779" s="91"/>
      <c r="AK779" s="91"/>
      <c r="AL779" s="91"/>
      <c r="AM779" s="91"/>
      <c r="AN779" s="91"/>
      <c r="AO779" s="91"/>
      <c r="AP779" s="91"/>
    </row>
    <row r="780" spans="1:42" s="81" customFormat="1" ht="17.25" customHeight="1" x14ac:dyDescent="0.3">
      <c r="A780" s="89"/>
      <c r="B780" s="89"/>
      <c r="H780" s="91"/>
      <c r="I780" s="91"/>
      <c r="J780" s="91"/>
      <c r="K780" s="91"/>
      <c r="L780" s="91"/>
      <c r="M780" s="91"/>
      <c r="N780" s="91"/>
      <c r="O780" s="91"/>
      <c r="P780" s="91"/>
      <c r="Q780" s="91"/>
      <c r="R780" s="91"/>
      <c r="S780" s="91"/>
      <c r="T780" s="91"/>
      <c r="U780" s="91"/>
      <c r="V780" s="91"/>
      <c r="W780" s="91"/>
      <c r="X780" s="91"/>
      <c r="Y780" s="91"/>
      <c r="Z780" s="91"/>
      <c r="AA780" s="91"/>
      <c r="AB780" s="91"/>
      <c r="AC780" s="91"/>
      <c r="AD780" s="91"/>
      <c r="AE780" s="91"/>
      <c r="AF780" s="91"/>
      <c r="AG780" s="91"/>
      <c r="AH780" s="91"/>
      <c r="AI780" s="91"/>
      <c r="AJ780" s="91"/>
      <c r="AK780" s="91"/>
      <c r="AL780" s="91"/>
      <c r="AM780" s="91"/>
      <c r="AN780" s="91"/>
      <c r="AO780" s="91"/>
      <c r="AP780" s="91"/>
    </row>
    <row r="781" spans="1:42" s="81" customFormat="1" ht="17.25" customHeight="1" x14ac:dyDescent="0.3">
      <c r="A781" s="89"/>
      <c r="B781" s="89"/>
      <c r="H781" s="91"/>
      <c r="I781" s="91"/>
      <c r="J781" s="91"/>
      <c r="K781" s="91"/>
      <c r="L781" s="91"/>
      <c r="M781" s="91"/>
      <c r="N781" s="91"/>
      <c r="O781" s="91"/>
      <c r="P781" s="91"/>
      <c r="Q781" s="91"/>
      <c r="R781" s="91"/>
      <c r="S781" s="91"/>
      <c r="T781" s="91"/>
      <c r="U781" s="91"/>
      <c r="V781" s="91"/>
      <c r="W781" s="91"/>
      <c r="X781" s="91"/>
      <c r="Y781" s="91"/>
      <c r="Z781" s="91"/>
      <c r="AA781" s="91"/>
      <c r="AB781" s="91"/>
      <c r="AC781" s="91"/>
      <c r="AD781" s="91"/>
      <c r="AE781" s="91"/>
      <c r="AF781" s="91"/>
      <c r="AG781" s="91"/>
      <c r="AH781" s="91"/>
      <c r="AI781" s="91"/>
      <c r="AJ781" s="91"/>
      <c r="AK781" s="91"/>
      <c r="AL781" s="91"/>
      <c r="AM781" s="91"/>
      <c r="AN781" s="91"/>
      <c r="AO781" s="91"/>
      <c r="AP781" s="91"/>
    </row>
    <row r="782" spans="1:42" s="81" customFormat="1" ht="17.25" customHeight="1" x14ac:dyDescent="0.3">
      <c r="A782" s="89"/>
      <c r="B782" s="89"/>
      <c r="H782" s="91"/>
      <c r="I782" s="91"/>
      <c r="J782" s="91"/>
      <c r="K782" s="91"/>
      <c r="L782" s="91"/>
      <c r="M782" s="91"/>
      <c r="N782" s="91"/>
      <c r="O782" s="91"/>
      <c r="P782" s="91"/>
      <c r="Q782" s="91"/>
      <c r="R782" s="91"/>
      <c r="S782" s="91"/>
      <c r="T782" s="91"/>
      <c r="U782" s="91"/>
      <c r="V782" s="91"/>
      <c r="W782" s="91"/>
      <c r="X782" s="91"/>
      <c r="Y782" s="91"/>
      <c r="Z782" s="91"/>
      <c r="AA782" s="91"/>
      <c r="AB782" s="91"/>
      <c r="AC782" s="91"/>
      <c r="AD782" s="91"/>
      <c r="AE782" s="91"/>
      <c r="AF782" s="91"/>
      <c r="AG782" s="91"/>
      <c r="AH782" s="91"/>
      <c r="AI782" s="91"/>
      <c r="AJ782" s="91"/>
      <c r="AK782" s="91"/>
      <c r="AL782" s="91"/>
      <c r="AM782" s="91"/>
      <c r="AN782" s="91"/>
      <c r="AO782" s="91"/>
      <c r="AP782" s="91"/>
    </row>
    <row r="783" spans="1:42" s="81" customFormat="1" ht="17.25" customHeight="1" x14ac:dyDescent="0.3">
      <c r="A783" s="89"/>
      <c r="B783" s="89"/>
      <c r="H783" s="91"/>
      <c r="I783" s="91"/>
      <c r="J783" s="91"/>
      <c r="K783" s="91"/>
      <c r="L783" s="91"/>
      <c r="M783" s="91"/>
      <c r="N783" s="91"/>
      <c r="O783" s="91"/>
      <c r="P783" s="91"/>
      <c r="Q783" s="91"/>
      <c r="R783" s="91"/>
      <c r="S783" s="91"/>
      <c r="T783" s="91"/>
      <c r="U783" s="91"/>
      <c r="V783" s="91"/>
      <c r="W783" s="91"/>
      <c r="X783" s="91"/>
      <c r="Y783" s="91"/>
      <c r="Z783" s="91"/>
      <c r="AA783" s="91"/>
      <c r="AB783" s="91"/>
      <c r="AC783" s="91"/>
      <c r="AD783" s="91"/>
      <c r="AE783" s="91"/>
      <c r="AF783" s="91"/>
      <c r="AG783" s="91"/>
      <c r="AH783" s="91"/>
      <c r="AI783" s="91"/>
      <c r="AJ783" s="91"/>
      <c r="AK783" s="91"/>
      <c r="AL783" s="91"/>
      <c r="AM783" s="91"/>
      <c r="AN783" s="91"/>
      <c r="AO783" s="91"/>
      <c r="AP783" s="91"/>
    </row>
    <row r="784" spans="1:42" s="81" customFormat="1" ht="17.25" customHeight="1" x14ac:dyDescent="0.3">
      <c r="A784" s="89"/>
      <c r="B784" s="89"/>
      <c r="H784" s="91"/>
      <c r="I784" s="91"/>
      <c r="J784" s="91"/>
      <c r="K784" s="91"/>
      <c r="L784" s="91"/>
      <c r="M784" s="91"/>
      <c r="N784" s="91"/>
      <c r="O784" s="91"/>
      <c r="P784" s="91"/>
      <c r="Q784" s="91"/>
      <c r="R784" s="91"/>
      <c r="S784" s="91"/>
      <c r="T784" s="91"/>
      <c r="U784" s="91"/>
      <c r="V784" s="91"/>
      <c r="W784" s="91"/>
      <c r="X784" s="91"/>
      <c r="Y784" s="91"/>
      <c r="Z784" s="91"/>
      <c r="AA784" s="91"/>
      <c r="AB784" s="91"/>
      <c r="AC784" s="91"/>
      <c r="AD784" s="91"/>
      <c r="AE784" s="91"/>
      <c r="AF784" s="91"/>
      <c r="AG784" s="91"/>
      <c r="AH784" s="91"/>
      <c r="AI784" s="91"/>
      <c r="AJ784" s="91"/>
      <c r="AK784" s="91"/>
      <c r="AL784" s="91"/>
      <c r="AM784" s="91"/>
      <c r="AN784" s="91"/>
      <c r="AO784" s="91"/>
      <c r="AP784" s="91"/>
    </row>
    <row r="785" spans="1:42" s="81" customFormat="1" ht="17.25" customHeight="1" x14ac:dyDescent="0.3">
      <c r="A785" s="89"/>
      <c r="B785" s="89"/>
      <c r="H785" s="91"/>
      <c r="I785" s="91"/>
      <c r="J785" s="91"/>
      <c r="K785" s="91"/>
      <c r="L785" s="91"/>
      <c r="M785" s="91"/>
      <c r="N785" s="91"/>
      <c r="O785" s="91"/>
      <c r="P785" s="91"/>
      <c r="Q785" s="91"/>
      <c r="R785" s="91"/>
      <c r="S785" s="91"/>
      <c r="T785" s="91"/>
      <c r="U785" s="91"/>
      <c r="V785" s="91"/>
      <c r="W785" s="91"/>
      <c r="X785" s="91"/>
      <c r="Y785" s="91"/>
      <c r="Z785" s="91"/>
      <c r="AA785" s="91"/>
      <c r="AB785" s="91"/>
      <c r="AC785" s="91"/>
      <c r="AD785" s="91"/>
      <c r="AE785" s="91"/>
      <c r="AF785" s="91"/>
      <c r="AG785" s="91"/>
      <c r="AH785" s="91"/>
      <c r="AI785" s="91"/>
      <c r="AJ785" s="91"/>
      <c r="AK785" s="91"/>
      <c r="AL785" s="91"/>
      <c r="AM785" s="91"/>
      <c r="AN785" s="91"/>
      <c r="AO785" s="91"/>
      <c r="AP785" s="91"/>
    </row>
    <row r="786" spans="1:42" s="81" customFormat="1" ht="17.25" customHeight="1" x14ac:dyDescent="0.3">
      <c r="A786" s="89"/>
      <c r="B786" s="89"/>
      <c r="H786" s="91"/>
      <c r="I786" s="91"/>
      <c r="J786" s="91"/>
      <c r="K786" s="91"/>
      <c r="L786" s="91"/>
      <c r="M786" s="91"/>
      <c r="N786" s="91"/>
      <c r="O786" s="91"/>
      <c r="P786" s="91"/>
      <c r="Q786" s="91"/>
      <c r="R786" s="91"/>
      <c r="S786" s="91"/>
      <c r="T786" s="91"/>
      <c r="U786" s="91"/>
      <c r="V786" s="91"/>
      <c r="W786" s="91"/>
      <c r="X786" s="91"/>
      <c r="Y786" s="91"/>
      <c r="Z786" s="91"/>
      <c r="AA786" s="91"/>
      <c r="AB786" s="91"/>
      <c r="AC786" s="91"/>
      <c r="AD786" s="91"/>
      <c r="AE786" s="91"/>
      <c r="AF786" s="91"/>
      <c r="AG786" s="91"/>
      <c r="AH786" s="91"/>
      <c r="AI786" s="91"/>
      <c r="AJ786" s="91"/>
      <c r="AK786" s="91"/>
      <c r="AL786" s="91"/>
      <c r="AM786" s="91"/>
      <c r="AN786" s="91"/>
      <c r="AO786" s="91"/>
      <c r="AP786" s="91"/>
    </row>
    <row r="787" spans="1:42" s="81" customFormat="1" ht="17.25" customHeight="1" x14ac:dyDescent="0.3">
      <c r="A787" s="89"/>
      <c r="B787" s="89"/>
      <c r="H787" s="91"/>
      <c r="I787" s="91"/>
      <c r="J787" s="91"/>
      <c r="K787" s="91"/>
      <c r="L787" s="91"/>
      <c r="M787" s="91"/>
      <c r="N787" s="91"/>
      <c r="O787" s="91"/>
      <c r="P787" s="91"/>
      <c r="Q787" s="91"/>
      <c r="R787" s="91"/>
      <c r="S787" s="91"/>
      <c r="T787" s="91"/>
      <c r="U787" s="91"/>
      <c r="V787" s="91"/>
      <c r="W787" s="91"/>
      <c r="X787" s="91"/>
      <c r="Y787" s="91"/>
      <c r="Z787" s="91"/>
      <c r="AA787" s="91"/>
      <c r="AB787" s="91"/>
      <c r="AC787" s="91"/>
      <c r="AD787" s="91"/>
      <c r="AE787" s="91"/>
      <c r="AF787" s="91"/>
      <c r="AG787" s="91"/>
      <c r="AH787" s="91"/>
      <c r="AI787" s="91"/>
      <c r="AJ787" s="91"/>
      <c r="AK787" s="91"/>
      <c r="AL787" s="91"/>
      <c r="AM787" s="91"/>
      <c r="AN787" s="91"/>
      <c r="AO787" s="91"/>
      <c r="AP787" s="91"/>
    </row>
    <row r="788" spans="1:42" s="81" customFormat="1" ht="17.25" customHeight="1" x14ac:dyDescent="0.3">
      <c r="A788" s="89"/>
      <c r="B788" s="89"/>
      <c r="H788" s="91"/>
      <c r="I788" s="91"/>
      <c r="J788" s="91"/>
      <c r="K788" s="91"/>
      <c r="L788" s="91"/>
      <c r="M788" s="91"/>
      <c r="N788" s="91"/>
      <c r="O788" s="91"/>
      <c r="P788" s="91"/>
      <c r="Q788" s="91"/>
      <c r="R788" s="91"/>
      <c r="S788" s="91"/>
      <c r="T788" s="91"/>
      <c r="U788" s="91"/>
      <c r="V788" s="91"/>
      <c r="W788" s="91"/>
      <c r="X788" s="91"/>
      <c r="Y788" s="91"/>
      <c r="Z788" s="91"/>
      <c r="AA788" s="91"/>
      <c r="AB788" s="91"/>
      <c r="AC788" s="91"/>
      <c r="AD788" s="91"/>
      <c r="AE788" s="91"/>
      <c r="AF788" s="91"/>
      <c r="AG788" s="91"/>
      <c r="AH788" s="91"/>
      <c r="AI788" s="91"/>
      <c r="AJ788" s="91"/>
      <c r="AK788" s="91"/>
      <c r="AL788" s="91"/>
      <c r="AM788" s="91"/>
      <c r="AN788" s="91"/>
      <c r="AO788" s="91"/>
      <c r="AP788" s="91"/>
    </row>
    <row r="789" spans="1:42" s="81" customFormat="1" ht="17.25" customHeight="1" x14ac:dyDescent="0.3">
      <c r="A789" s="89"/>
      <c r="B789" s="89"/>
      <c r="H789" s="91"/>
      <c r="I789" s="91"/>
      <c r="J789" s="91"/>
      <c r="K789" s="91"/>
      <c r="L789" s="91"/>
      <c r="M789" s="91"/>
      <c r="N789" s="91"/>
      <c r="O789" s="91"/>
      <c r="P789" s="91"/>
      <c r="Q789" s="91"/>
      <c r="R789" s="91"/>
      <c r="S789" s="91"/>
      <c r="T789" s="91"/>
      <c r="U789" s="91"/>
      <c r="V789" s="91"/>
      <c r="W789" s="91"/>
      <c r="X789" s="91"/>
      <c r="Y789" s="91"/>
      <c r="Z789" s="91"/>
      <c r="AA789" s="91"/>
      <c r="AB789" s="91"/>
      <c r="AC789" s="91"/>
      <c r="AD789" s="91"/>
      <c r="AE789" s="91"/>
      <c r="AF789" s="91"/>
      <c r="AG789" s="91"/>
      <c r="AH789" s="91"/>
      <c r="AI789" s="91"/>
      <c r="AJ789" s="91"/>
      <c r="AK789" s="91"/>
      <c r="AL789" s="91"/>
      <c r="AM789" s="91"/>
      <c r="AN789" s="91"/>
      <c r="AO789" s="91"/>
      <c r="AP789" s="91"/>
    </row>
    <row r="790" spans="1:42" s="81" customFormat="1" ht="17.25" customHeight="1" x14ac:dyDescent="0.3">
      <c r="A790" s="89"/>
      <c r="B790" s="89"/>
      <c r="H790" s="91"/>
      <c r="I790" s="91"/>
      <c r="J790" s="91"/>
      <c r="K790" s="91"/>
      <c r="L790" s="91"/>
      <c r="M790" s="91"/>
      <c r="N790" s="91"/>
      <c r="O790" s="91"/>
      <c r="P790" s="91"/>
      <c r="Q790" s="91"/>
      <c r="R790" s="91"/>
      <c r="S790" s="91"/>
      <c r="T790" s="91"/>
      <c r="U790" s="91"/>
      <c r="V790" s="91"/>
      <c r="W790" s="91"/>
      <c r="X790" s="91"/>
      <c r="Y790" s="91"/>
      <c r="Z790" s="91"/>
      <c r="AA790" s="91"/>
      <c r="AB790" s="91"/>
      <c r="AC790" s="91"/>
      <c r="AD790" s="91"/>
      <c r="AE790" s="91"/>
      <c r="AF790" s="91"/>
      <c r="AG790" s="91"/>
      <c r="AH790" s="91"/>
      <c r="AI790" s="91"/>
      <c r="AJ790" s="91"/>
      <c r="AK790" s="91"/>
      <c r="AL790" s="91"/>
      <c r="AM790" s="91"/>
      <c r="AN790" s="91"/>
      <c r="AO790" s="91"/>
      <c r="AP790" s="91"/>
    </row>
    <row r="791" spans="1:42" s="81" customFormat="1" ht="17.25" customHeight="1" x14ac:dyDescent="0.3">
      <c r="A791" s="89"/>
      <c r="B791" s="89"/>
      <c r="H791" s="91"/>
      <c r="I791" s="91"/>
      <c r="J791" s="91"/>
      <c r="K791" s="91"/>
      <c r="L791" s="91"/>
      <c r="M791" s="91"/>
      <c r="N791" s="91"/>
      <c r="O791" s="91"/>
      <c r="P791" s="91"/>
      <c r="Q791" s="91"/>
      <c r="R791" s="91"/>
      <c r="S791" s="91"/>
      <c r="T791" s="91"/>
      <c r="U791" s="91"/>
      <c r="V791" s="91"/>
      <c r="W791" s="91"/>
      <c r="X791" s="91"/>
      <c r="Y791" s="91"/>
      <c r="Z791" s="91"/>
      <c r="AA791" s="91"/>
      <c r="AB791" s="91"/>
      <c r="AC791" s="91"/>
      <c r="AD791" s="91"/>
      <c r="AE791" s="91"/>
      <c r="AF791" s="91"/>
      <c r="AG791" s="91"/>
      <c r="AH791" s="91"/>
      <c r="AI791" s="91"/>
      <c r="AJ791" s="91"/>
      <c r="AK791" s="91"/>
      <c r="AL791" s="91"/>
      <c r="AM791" s="91"/>
      <c r="AN791" s="91"/>
      <c r="AO791" s="91"/>
      <c r="AP791" s="91"/>
    </row>
    <row r="792" spans="1:42" s="81" customFormat="1" ht="17.25" customHeight="1" x14ac:dyDescent="0.3">
      <c r="A792" s="89"/>
      <c r="B792" s="89"/>
      <c r="H792" s="91"/>
      <c r="I792" s="91"/>
      <c r="J792" s="91"/>
      <c r="K792" s="91"/>
      <c r="L792" s="91"/>
      <c r="M792" s="91"/>
      <c r="N792" s="91"/>
      <c r="O792" s="91"/>
      <c r="P792" s="91"/>
      <c r="Q792" s="91"/>
      <c r="R792" s="91"/>
      <c r="S792" s="91"/>
      <c r="T792" s="91"/>
      <c r="U792" s="91"/>
      <c r="V792" s="91"/>
      <c r="W792" s="91"/>
      <c r="X792" s="91"/>
      <c r="Y792" s="91"/>
      <c r="Z792" s="91"/>
      <c r="AA792" s="91"/>
      <c r="AB792" s="91"/>
      <c r="AC792" s="91"/>
      <c r="AD792" s="91"/>
      <c r="AE792" s="91"/>
      <c r="AF792" s="91"/>
      <c r="AG792" s="91"/>
      <c r="AH792" s="91"/>
      <c r="AI792" s="91"/>
      <c r="AJ792" s="91"/>
      <c r="AK792" s="91"/>
      <c r="AL792" s="91"/>
      <c r="AM792" s="91"/>
      <c r="AN792" s="91"/>
      <c r="AO792" s="91"/>
      <c r="AP792" s="91"/>
    </row>
    <row r="793" spans="1:42" s="81" customFormat="1" ht="17.25" customHeight="1" x14ac:dyDescent="0.3">
      <c r="A793" s="89"/>
      <c r="B793" s="89"/>
      <c r="H793" s="91"/>
      <c r="I793" s="91"/>
      <c r="J793" s="91"/>
      <c r="K793" s="91"/>
      <c r="L793" s="91"/>
      <c r="M793" s="91"/>
      <c r="N793" s="91"/>
      <c r="O793" s="91"/>
      <c r="P793" s="91"/>
      <c r="Q793" s="91"/>
      <c r="R793" s="91"/>
      <c r="S793" s="91"/>
      <c r="T793" s="91"/>
      <c r="U793" s="91"/>
      <c r="V793" s="91"/>
      <c r="W793" s="91"/>
      <c r="X793" s="91"/>
      <c r="Y793" s="91"/>
      <c r="Z793" s="91"/>
      <c r="AA793" s="91"/>
      <c r="AB793" s="91"/>
      <c r="AC793" s="91"/>
      <c r="AD793" s="91"/>
      <c r="AE793" s="91"/>
      <c r="AF793" s="91"/>
      <c r="AG793" s="91"/>
      <c r="AH793" s="91"/>
      <c r="AI793" s="91"/>
      <c r="AJ793" s="91"/>
      <c r="AK793" s="91"/>
      <c r="AL793" s="91"/>
      <c r="AM793" s="91"/>
      <c r="AN793" s="91"/>
      <c r="AO793" s="91"/>
      <c r="AP793" s="91"/>
    </row>
    <row r="794" spans="1:42" s="81" customFormat="1" ht="17.25" customHeight="1" x14ac:dyDescent="0.3">
      <c r="A794" s="89"/>
      <c r="B794" s="89"/>
      <c r="H794" s="91"/>
      <c r="I794" s="91"/>
      <c r="J794" s="91"/>
      <c r="K794" s="91"/>
      <c r="L794" s="91"/>
      <c r="M794" s="91"/>
      <c r="N794" s="91"/>
      <c r="O794" s="91"/>
      <c r="P794" s="91"/>
      <c r="Q794" s="91"/>
      <c r="R794" s="91"/>
      <c r="S794" s="91"/>
      <c r="T794" s="91"/>
      <c r="U794" s="91"/>
      <c r="V794" s="91"/>
      <c r="W794" s="91"/>
      <c r="X794" s="91"/>
      <c r="Y794" s="91"/>
      <c r="Z794" s="91"/>
      <c r="AA794" s="91"/>
      <c r="AB794" s="91"/>
      <c r="AC794" s="91"/>
      <c r="AD794" s="91"/>
      <c r="AE794" s="91"/>
      <c r="AF794" s="91"/>
      <c r="AG794" s="91"/>
      <c r="AH794" s="91"/>
      <c r="AI794" s="91"/>
      <c r="AJ794" s="91"/>
      <c r="AK794" s="91"/>
      <c r="AL794" s="91"/>
      <c r="AM794" s="91"/>
      <c r="AN794" s="91"/>
      <c r="AO794" s="91"/>
      <c r="AP794" s="91"/>
    </row>
    <row r="795" spans="1:42" s="81" customFormat="1" ht="17.25" customHeight="1" x14ac:dyDescent="0.3">
      <c r="A795" s="89"/>
      <c r="B795" s="89"/>
      <c r="H795" s="91"/>
      <c r="I795" s="91"/>
      <c r="J795" s="91"/>
      <c r="K795" s="91"/>
      <c r="L795" s="91"/>
      <c r="M795" s="91"/>
      <c r="N795" s="91"/>
      <c r="O795" s="91"/>
      <c r="P795" s="91"/>
      <c r="Q795" s="91"/>
      <c r="R795" s="91"/>
      <c r="S795" s="91"/>
      <c r="T795" s="91"/>
      <c r="U795" s="91"/>
      <c r="V795" s="91"/>
      <c r="W795" s="91"/>
      <c r="X795" s="91"/>
      <c r="Y795" s="91"/>
      <c r="Z795" s="91"/>
      <c r="AA795" s="91"/>
      <c r="AB795" s="91"/>
      <c r="AC795" s="91"/>
      <c r="AD795" s="91"/>
      <c r="AE795" s="91"/>
      <c r="AF795" s="91"/>
      <c r="AG795" s="91"/>
      <c r="AH795" s="91"/>
      <c r="AI795" s="91"/>
      <c r="AJ795" s="91"/>
      <c r="AK795" s="91"/>
      <c r="AL795" s="91"/>
      <c r="AM795" s="91"/>
      <c r="AN795" s="91"/>
      <c r="AO795" s="91"/>
      <c r="AP795" s="91"/>
    </row>
    <row r="796" spans="1:42" s="81" customFormat="1" ht="17.25" customHeight="1" x14ac:dyDescent="0.3">
      <c r="A796" s="89"/>
      <c r="B796" s="89"/>
      <c r="H796" s="91"/>
      <c r="I796" s="91"/>
      <c r="J796" s="91"/>
      <c r="K796" s="91"/>
      <c r="L796" s="91"/>
      <c r="M796" s="91"/>
      <c r="N796" s="91"/>
      <c r="O796" s="91"/>
      <c r="P796" s="91"/>
      <c r="Q796" s="91"/>
      <c r="R796" s="91"/>
      <c r="S796" s="91"/>
      <c r="T796" s="91"/>
      <c r="U796" s="91"/>
      <c r="V796" s="91"/>
      <c r="W796" s="91"/>
      <c r="X796" s="91"/>
      <c r="Y796" s="91"/>
      <c r="Z796" s="91"/>
      <c r="AA796" s="91"/>
      <c r="AB796" s="91"/>
      <c r="AC796" s="91"/>
      <c r="AD796" s="91"/>
      <c r="AE796" s="91"/>
      <c r="AF796" s="91"/>
      <c r="AG796" s="91"/>
      <c r="AH796" s="91"/>
      <c r="AI796" s="91"/>
      <c r="AJ796" s="91"/>
      <c r="AK796" s="91"/>
      <c r="AL796" s="91"/>
      <c r="AM796" s="91"/>
      <c r="AN796" s="91"/>
      <c r="AO796" s="91"/>
      <c r="AP796" s="91"/>
    </row>
    <row r="797" spans="1:42" s="81" customFormat="1" ht="17.25" customHeight="1" x14ac:dyDescent="0.3">
      <c r="A797" s="89"/>
      <c r="B797" s="89"/>
      <c r="H797" s="91"/>
      <c r="I797" s="91"/>
      <c r="J797" s="91"/>
      <c r="K797" s="91"/>
      <c r="L797" s="91"/>
      <c r="M797" s="91"/>
      <c r="N797" s="91"/>
      <c r="O797" s="91"/>
      <c r="P797" s="91"/>
      <c r="Q797" s="91"/>
      <c r="R797" s="91"/>
      <c r="S797" s="91"/>
      <c r="T797" s="91"/>
      <c r="U797" s="91"/>
      <c r="V797" s="91"/>
      <c r="W797" s="91"/>
      <c r="X797" s="91"/>
      <c r="Y797" s="91"/>
      <c r="Z797" s="91"/>
      <c r="AA797" s="91"/>
      <c r="AB797" s="91"/>
      <c r="AC797" s="91"/>
      <c r="AD797" s="91"/>
      <c r="AE797" s="91"/>
      <c r="AF797" s="91"/>
      <c r="AG797" s="91"/>
      <c r="AH797" s="91"/>
      <c r="AI797" s="91"/>
      <c r="AJ797" s="91"/>
      <c r="AK797" s="91"/>
      <c r="AL797" s="91"/>
      <c r="AM797" s="91"/>
      <c r="AN797" s="91"/>
      <c r="AO797" s="91"/>
      <c r="AP797" s="91"/>
    </row>
    <row r="798" spans="1:42" s="81" customFormat="1" ht="17.25" customHeight="1" x14ac:dyDescent="0.3">
      <c r="A798" s="89"/>
      <c r="B798" s="89"/>
      <c r="H798" s="91"/>
      <c r="I798" s="91"/>
      <c r="J798" s="91"/>
      <c r="K798" s="91"/>
      <c r="L798" s="91"/>
      <c r="M798" s="91"/>
      <c r="N798" s="91"/>
      <c r="O798" s="91"/>
      <c r="P798" s="91"/>
      <c r="Q798" s="91"/>
      <c r="R798" s="91"/>
      <c r="S798" s="91"/>
      <c r="T798" s="91"/>
      <c r="U798" s="91"/>
      <c r="V798" s="91"/>
      <c r="W798" s="91"/>
      <c r="X798" s="91"/>
      <c r="Y798" s="91"/>
      <c r="Z798" s="91"/>
      <c r="AA798" s="91"/>
      <c r="AB798" s="91"/>
      <c r="AC798" s="91"/>
      <c r="AD798" s="91"/>
      <c r="AE798" s="91"/>
      <c r="AF798" s="91"/>
      <c r="AG798" s="91"/>
      <c r="AH798" s="91"/>
      <c r="AI798" s="91"/>
      <c r="AJ798" s="91"/>
      <c r="AK798" s="91"/>
      <c r="AL798" s="91"/>
      <c r="AM798" s="91"/>
      <c r="AN798" s="91"/>
      <c r="AO798" s="91"/>
      <c r="AP798" s="91"/>
    </row>
    <row r="799" spans="1:42" s="81" customFormat="1" ht="17.25" customHeight="1" x14ac:dyDescent="0.3">
      <c r="A799" s="89"/>
      <c r="B799" s="89"/>
      <c r="H799" s="91"/>
      <c r="I799" s="91"/>
      <c r="J799" s="91"/>
      <c r="K799" s="91"/>
      <c r="L799" s="91"/>
      <c r="M799" s="91"/>
      <c r="N799" s="91"/>
      <c r="O799" s="91"/>
      <c r="P799" s="91"/>
      <c r="Q799" s="91"/>
      <c r="R799" s="91"/>
      <c r="S799" s="91"/>
      <c r="T799" s="91"/>
      <c r="U799" s="91"/>
      <c r="V799" s="91"/>
      <c r="W799" s="91"/>
      <c r="X799" s="91"/>
      <c r="Y799" s="91"/>
      <c r="Z799" s="91"/>
      <c r="AA799" s="91"/>
      <c r="AB799" s="91"/>
      <c r="AC799" s="91"/>
      <c r="AD799" s="91"/>
      <c r="AE799" s="91"/>
      <c r="AF799" s="91"/>
      <c r="AG799" s="91"/>
      <c r="AH799" s="91"/>
      <c r="AI799" s="91"/>
      <c r="AJ799" s="91"/>
      <c r="AK799" s="91"/>
      <c r="AL799" s="91"/>
      <c r="AM799" s="91"/>
      <c r="AN799" s="91"/>
      <c r="AO799" s="91"/>
      <c r="AP799" s="91"/>
    </row>
    <row r="800" spans="1:42" s="81" customFormat="1" ht="17.25" customHeight="1" x14ac:dyDescent="0.3">
      <c r="A800" s="89"/>
      <c r="B800" s="89"/>
      <c r="H800" s="91"/>
      <c r="I800" s="91"/>
      <c r="J800" s="91"/>
      <c r="K800" s="91"/>
      <c r="L800" s="91"/>
      <c r="M800" s="91"/>
      <c r="N800" s="91"/>
      <c r="O800" s="91"/>
      <c r="P800" s="91"/>
      <c r="Q800" s="91"/>
      <c r="R800" s="91"/>
      <c r="S800" s="91"/>
      <c r="T800" s="91"/>
      <c r="U800" s="91"/>
      <c r="V800" s="91"/>
      <c r="W800" s="91"/>
      <c r="X800" s="91"/>
      <c r="Y800" s="91"/>
      <c r="Z800" s="91"/>
      <c r="AA800" s="91"/>
      <c r="AB800" s="91"/>
      <c r="AC800" s="91"/>
      <c r="AD800" s="91"/>
      <c r="AE800" s="91"/>
      <c r="AF800" s="91"/>
      <c r="AG800" s="91"/>
      <c r="AH800" s="91"/>
      <c r="AI800" s="91"/>
      <c r="AJ800" s="91"/>
      <c r="AK800" s="91"/>
      <c r="AL800" s="91"/>
      <c r="AM800" s="91"/>
      <c r="AN800" s="91"/>
      <c r="AO800" s="91"/>
      <c r="AP800" s="91"/>
    </row>
    <row r="801" spans="1:42" s="81" customFormat="1" ht="17.25" customHeight="1" x14ac:dyDescent="0.3">
      <c r="A801" s="89"/>
      <c r="B801" s="89"/>
      <c r="H801" s="91"/>
      <c r="I801" s="91"/>
      <c r="J801" s="91"/>
      <c r="K801" s="91"/>
      <c r="L801" s="91"/>
      <c r="M801" s="91"/>
      <c r="N801" s="91"/>
      <c r="O801" s="91"/>
      <c r="P801" s="91"/>
      <c r="Q801" s="91"/>
      <c r="R801" s="91"/>
      <c r="S801" s="91"/>
      <c r="T801" s="91"/>
      <c r="U801" s="91"/>
      <c r="V801" s="91"/>
      <c r="W801" s="91"/>
      <c r="X801" s="91"/>
      <c r="Y801" s="91"/>
      <c r="Z801" s="91"/>
      <c r="AA801" s="91"/>
      <c r="AB801" s="91"/>
      <c r="AC801" s="91"/>
      <c r="AD801" s="91"/>
      <c r="AE801" s="91"/>
      <c r="AF801" s="91"/>
      <c r="AG801" s="91"/>
      <c r="AH801" s="91"/>
      <c r="AI801" s="91"/>
      <c r="AJ801" s="91"/>
      <c r="AK801" s="91"/>
      <c r="AL801" s="91"/>
      <c r="AM801" s="91"/>
      <c r="AN801" s="91"/>
      <c r="AO801" s="91"/>
      <c r="AP801" s="91"/>
    </row>
    <row r="802" spans="1:42" s="81" customFormat="1" ht="17.25" customHeight="1" x14ac:dyDescent="0.3">
      <c r="A802" s="89"/>
      <c r="B802" s="89"/>
      <c r="H802" s="91"/>
      <c r="I802" s="91"/>
      <c r="J802" s="91"/>
      <c r="K802" s="91"/>
      <c r="L802" s="91"/>
      <c r="M802" s="91"/>
      <c r="N802" s="91"/>
      <c r="O802" s="91"/>
      <c r="P802" s="91"/>
      <c r="Q802" s="91"/>
      <c r="R802" s="91"/>
      <c r="S802" s="91"/>
      <c r="T802" s="91"/>
      <c r="U802" s="91"/>
      <c r="V802" s="91"/>
      <c r="W802" s="91"/>
      <c r="X802" s="91"/>
      <c r="Y802" s="91"/>
      <c r="Z802" s="91"/>
      <c r="AA802" s="91"/>
      <c r="AB802" s="91"/>
      <c r="AC802" s="91"/>
      <c r="AD802" s="91"/>
      <c r="AE802" s="91"/>
      <c r="AF802" s="91"/>
      <c r="AG802" s="91"/>
      <c r="AH802" s="91"/>
      <c r="AI802" s="91"/>
      <c r="AJ802" s="91"/>
      <c r="AK802" s="91"/>
      <c r="AL802" s="91"/>
      <c r="AM802" s="91"/>
      <c r="AN802" s="91"/>
      <c r="AO802" s="91"/>
      <c r="AP802" s="91"/>
    </row>
    <row r="803" spans="1:42" s="81" customFormat="1" ht="17.25" customHeight="1" x14ac:dyDescent="0.3">
      <c r="A803" s="89"/>
      <c r="B803" s="89"/>
      <c r="H803" s="91"/>
      <c r="I803" s="91"/>
      <c r="J803" s="91"/>
      <c r="K803" s="91"/>
      <c r="L803" s="91"/>
      <c r="M803" s="91"/>
      <c r="N803" s="91"/>
      <c r="O803" s="91"/>
      <c r="P803" s="91"/>
      <c r="Q803" s="91"/>
      <c r="R803" s="91"/>
      <c r="S803" s="91"/>
      <c r="T803" s="91"/>
      <c r="U803" s="91"/>
      <c r="V803" s="91"/>
      <c r="W803" s="91"/>
      <c r="X803" s="91"/>
      <c r="Y803" s="91"/>
      <c r="Z803" s="91"/>
      <c r="AA803" s="91"/>
      <c r="AB803" s="91"/>
      <c r="AC803" s="91"/>
      <c r="AD803" s="91"/>
      <c r="AE803" s="91"/>
      <c r="AF803" s="91"/>
      <c r="AG803" s="91"/>
      <c r="AH803" s="91"/>
      <c r="AI803" s="91"/>
      <c r="AJ803" s="91"/>
      <c r="AK803" s="91"/>
      <c r="AL803" s="91"/>
      <c r="AM803" s="91"/>
      <c r="AN803" s="91"/>
      <c r="AO803" s="91"/>
      <c r="AP803" s="91"/>
    </row>
    <row r="804" spans="1:42" s="81" customFormat="1" ht="17.25" customHeight="1" x14ac:dyDescent="0.3">
      <c r="A804" s="89"/>
      <c r="B804" s="89"/>
      <c r="H804" s="91"/>
      <c r="I804" s="91"/>
      <c r="J804" s="91"/>
      <c r="K804" s="91"/>
      <c r="L804" s="91"/>
      <c r="M804" s="91"/>
      <c r="N804" s="91"/>
      <c r="O804" s="91"/>
      <c r="P804" s="91"/>
      <c r="Q804" s="91"/>
      <c r="R804" s="91"/>
      <c r="S804" s="91"/>
      <c r="T804" s="91"/>
      <c r="U804" s="91"/>
      <c r="V804" s="91"/>
      <c r="W804" s="91"/>
      <c r="X804" s="91"/>
      <c r="Y804" s="91"/>
      <c r="Z804" s="91"/>
      <c r="AA804" s="91"/>
      <c r="AB804" s="91"/>
      <c r="AC804" s="91"/>
      <c r="AD804" s="91"/>
      <c r="AE804" s="91"/>
      <c r="AF804" s="91"/>
      <c r="AG804" s="91"/>
      <c r="AH804" s="91"/>
      <c r="AI804" s="91"/>
      <c r="AJ804" s="91"/>
      <c r="AK804" s="91"/>
      <c r="AL804" s="91"/>
      <c r="AM804" s="91"/>
      <c r="AN804" s="91"/>
      <c r="AO804" s="91"/>
      <c r="AP804" s="91"/>
    </row>
    <row r="805" spans="1:42" s="81" customFormat="1" ht="17.25" customHeight="1" x14ac:dyDescent="0.3">
      <c r="A805" s="89"/>
      <c r="B805" s="89"/>
      <c r="H805" s="91"/>
      <c r="I805" s="91"/>
      <c r="J805" s="91"/>
      <c r="K805" s="91"/>
      <c r="L805" s="91"/>
      <c r="M805" s="91"/>
      <c r="N805" s="91"/>
      <c r="O805" s="91"/>
      <c r="P805" s="91"/>
      <c r="Q805" s="91"/>
      <c r="R805" s="91"/>
      <c r="S805" s="91"/>
      <c r="T805" s="91"/>
      <c r="U805" s="91"/>
      <c r="V805" s="91"/>
      <c r="W805" s="91"/>
      <c r="X805" s="91"/>
      <c r="Y805" s="91"/>
      <c r="Z805" s="91"/>
      <c r="AA805" s="91"/>
      <c r="AB805" s="91"/>
      <c r="AC805" s="91"/>
      <c r="AD805" s="91"/>
      <c r="AE805" s="91"/>
      <c r="AF805" s="91"/>
      <c r="AG805" s="91"/>
      <c r="AH805" s="91"/>
      <c r="AI805" s="91"/>
      <c r="AJ805" s="91"/>
      <c r="AK805" s="91"/>
      <c r="AL805" s="91"/>
      <c r="AM805" s="91"/>
      <c r="AN805" s="91"/>
      <c r="AO805" s="91"/>
      <c r="AP805" s="91"/>
    </row>
    <row r="806" spans="1:42" s="81" customFormat="1" ht="17.25" customHeight="1" x14ac:dyDescent="0.3">
      <c r="A806" s="89"/>
      <c r="B806" s="89"/>
      <c r="H806" s="91"/>
      <c r="I806" s="91"/>
      <c r="J806" s="91"/>
      <c r="K806" s="91"/>
      <c r="L806" s="91"/>
      <c r="M806" s="91"/>
      <c r="N806" s="91"/>
      <c r="O806" s="91"/>
      <c r="P806" s="91"/>
      <c r="Q806" s="91"/>
      <c r="R806" s="91"/>
      <c r="S806" s="91"/>
      <c r="T806" s="91"/>
      <c r="U806" s="91"/>
      <c r="V806" s="91"/>
      <c r="W806" s="91"/>
      <c r="X806" s="91"/>
      <c r="Y806" s="91"/>
      <c r="Z806" s="91"/>
      <c r="AA806" s="91"/>
      <c r="AB806" s="91"/>
      <c r="AC806" s="91"/>
      <c r="AD806" s="91"/>
      <c r="AE806" s="91"/>
      <c r="AF806" s="91"/>
      <c r="AG806" s="91"/>
      <c r="AH806" s="91"/>
      <c r="AI806" s="91"/>
      <c r="AJ806" s="91"/>
      <c r="AK806" s="91"/>
      <c r="AL806" s="91"/>
      <c r="AM806" s="91"/>
      <c r="AN806" s="91"/>
      <c r="AO806" s="91"/>
      <c r="AP806" s="91"/>
    </row>
    <row r="807" spans="1:42" s="81" customFormat="1" ht="17.25" customHeight="1" x14ac:dyDescent="0.3">
      <c r="A807" s="89"/>
      <c r="B807" s="89"/>
      <c r="H807" s="91"/>
      <c r="I807" s="91"/>
      <c r="J807" s="91"/>
      <c r="K807" s="91"/>
      <c r="L807" s="91"/>
      <c r="M807" s="91"/>
      <c r="N807" s="91"/>
      <c r="O807" s="91"/>
      <c r="P807" s="91"/>
      <c r="Q807" s="91"/>
      <c r="R807" s="91"/>
      <c r="S807" s="91"/>
      <c r="T807" s="91"/>
      <c r="U807" s="91"/>
      <c r="V807" s="91"/>
      <c r="W807" s="91"/>
      <c r="X807" s="91"/>
      <c r="Y807" s="91"/>
      <c r="Z807" s="91"/>
      <c r="AA807" s="91"/>
      <c r="AB807" s="91"/>
      <c r="AC807" s="91"/>
      <c r="AD807" s="91"/>
      <c r="AE807" s="91"/>
      <c r="AF807" s="91"/>
      <c r="AG807" s="91"/>
      <c r="AH807" s="91"/>
      <c r="AI807" s="91"/>
      <c r="AJ807" s="91"/>
      <c r="AK807" s="91"/>
      <c r="AL807" s="91"/>
      <c r="AM807" s="91"/>
      <c r="AN807" s="91"/>
      <c r="AO807" s="91"/>
      <c r="AP807" s="91"/>
    </row>
    <row r="808" spans="1:42" s="81" customFormat="1" ht="17.25" customHeight="1" x14ac:dyDescent="0.3">
      <c r="A808" s="89"/>
      <c r="B808" s="89"/>
      <c r="H808" s="91"/>
      <c r="I808" s="91"/>
      <c r="J808" s="91"/>
      <c r="K808" s="91"/>
      <c r="L808" s="91"/>
      <c r="M808" s="91"/>
      <c r="N808" s="91"/>
      <c r="O808" s="91"/>
      <c r="P808" s="91"/>
      <c r="Q808" s="91"/>
      <c r="R808" s="91"/>
      <c r="S808" s="91"/>
      <c r="T808" s="91"/>
      <c r="U808" s="91"/>
      <c r="V808" s="91"/>
      <c r="W808" s="91"/>
      <c r="X808" s="91"/>
      <c r="Y808" s="91"/>
      <c r="Z808" s="91"/>
      <c r="AA808" s="91"/>
      <c r="AB808" s="91"/>
      <c r="AC808" s="91"/>
      <c r="AD808" s="91"/>
      <c r="AE808" s="91"/>
      <c r="AF808" s="91"/>
      <c r="AG808" s="91"/>
      <c r="AH808" s="91"/>
      <c r="AI808" s="91"/>
      <c r="AJ808" s="91"/>
      <c r="AK808" s="91"/>
      <c r="AL808" s="91"/>
      <c r="AM808" s="91"/>
      <c r="AN808" s="91"/>
      <c r="AO808" s="91"/>
      <c r="AP808" s="91"/>
    </row>
    <row r="809" spans="1:42" s="81" customFormat="1" ht="17.25" customHeight="1" x14ac:dyDescent="0.3">
      <c r="A809" s="89"/>
      <c r="B809" s="89"/>
      <c r="H809" s="91"/>
      <c r="I809" s="91"/>
      <c r="J809" s="91"/>
      <c r="K809" s="91"/>
      <c r="L809" s="91"/>
      <c r="M809" s="91"/>
      <c r="N809" s="91"/>
      <c r="O809" s="91"/>
      <c r="P809" s="91"/>
      <c r="Q809" s="91"/>
      <c r="R809" s="91"/>
      <c r="S809" s="91"/>
      <c r="T809" s="91"/>
      <c r="U809" s="91"/>
      <c r="V809" s="91"/>
      <c r="W809" s="91"/>
      <c r="X809" s="91"/>
      <c r="Y809" s="91"/>
      <c r="Z809" s="91"/>
      <c r="AA809" s="91"/>
      <c r="AB809" s="91"/>
      <c r="AC809" s="91"/>
      <c r="AD809" s="91"/>
      <c r="AE809" s="91"/>
      <c r="AF809" s="91"/>
      <c r="AG809" s="91"/>
      <c r="AH809" s="91"/>
      <c r="AI809" s="91"/>
      <c r="AJ809" s="91"/>
      <c r="AK809" s="91"/>
      <c r="AL809" s="91"/>
      <c r="AM809" s="91"/>
      <c r="AN809" s="91"/>
      <c r="AO809" s="91"/>
      <c r="AP809" s="91"/>
    </row>
    <row r="810" spans="1:42" s="81" customFormat="1" ht="17.25" customHeight="1" x14ac:dyDescent="0.3">
      <c r="A810" s="89"/>
      <c r="B810" s="89"/>
      <c r="H810" s="91"/>
      <c r="I810" s="91"/>
      <c r="J810" s="91"/>
      <c r="K810" s="91"/>
      <c r="L810" s="91"/>
      <c r="M810" s="91"/>
      <c r="N810" s="91"/>
      <c r="O810" s="91"/>
      <c r="P810" s="91"/>
      <c r="Q810" s="91"/>
      <c r="R810" s="91"/>
      <c r="S810" s="91"/>
      <c r="T810" s="91"/>
      <c r="U810" s="91"/>
      <c r="V810" s="91"/>
      <c r="W810" s="91"/>
      <c r="X810" s="91"/>
      <c r="Y810" s="91"/>
      <c r="Z810" s="91"/>
      <c r="AA810" s="91"/>
      <c r="AB810" s="91"/>
      <c r="AC810" s="91"/>
      <c r="AD810" s="91"/>
      <c r="AE810" s="91"/>
      <c r="AF810" s="91"/>
      <c r="AG810" s="91"/>
      <c r="AH810" s="91"/>
      <c r="AI810" s="91"/>
      <c r="AJ810" s="91"/>
      <c r="AK810" s="91"/>
      <c r="AL810" s="91"/>
      <c r="AM810" s="91"/>
      <c r="AN810" s="91"/>
      <c r="AO810" s="91"/>
      <c r="AP810" s="91"/>
    </row>
    <row r="811" spans="1:42" s="81" customFormat="1" ht="17.25" customHeight="1" x14ac:dyDescent="0.3">
      <c r="A811" s="89"/>
      <c r="B811" s="89"/>
      <c r="H811" s="91"/>
      <c r="I811" s="91"/>
      <c r="J811" s="91"/>
      <c r="K811" s="91"/>
      <c r="L811" s="91"/>
      <c r="M811" s="91"/>
      <c r="N811" s="91"/>
      <c r="O811" s="91"/>
      <c r="P811" s="91"/>
      <c r="Q811" s="91"/>
      <c r="R811" s="91"/>
      <c r="S811" s="91"/>
      <c r="T811" s="91"/>
      <c r="U811" s="91"/>
      <c r="V811" s="91"/>
      <c r="W811" s="91"/>
      <c r="X811" s="91"/>
      <c r="Y811" s="91"/>
      <c r="Z811" s="91"/>
      <c r="AA811" s="91"/>
      <c r="AB811" s="91"/>
      <c r="AC811" s="91"/>
      <c r="AD811" s="91"/>
      <c r="AE811" s="91"/>
      <c r="AF811" s="91"/>
      <c r="AG811" s="91"/>
      <c r="AH811" s="91"/>
      <c r="AI811" s="91"/>
      <c r="AJ811" s="91"/>
      <c r="AK811" s="91"/>
      <c r="AL811" s="91"/>
      <c r="AM811" s="91"/>
      <c r="AN811" s="91"/>
      <c r="AO811" s="91"/>
      <c r="AP811" s="91"/>
    </row>
    <row r="812" spans="1:42" s="81" customFormat="1" ht="17.25" customHeight="1" x14ac:dyDescent="0.3">
      <c r="A812" s="89"/>
      <c r="B812" s="89"/>
      <c r="H812" s="91"/>
      <c r="I812" s="91"/>
      <c r="J812" s="91"/>
      <c r="K812" s="91"/>
      <c r="L812" s="91"/>
      <c r="M812" s="91"/>
      <c r="N812" s="91"/>
      <c r="O812" s="91"/>
      <c r="P812" s="91"/>
      <c r="Q812" s="91"/>
      <c r="R812" s="91"/>
      <c r="S812" s="91"/>
      <c r="T812" s="91"/>
      <c r="U812" s="91"/>
      <c r="V812" s="91"/>
      <c r="W812" s="91"/>
      <c r="X812" s="91"/>
      <c r="Y812" s="91"/>
      <c r="Z812" s="91"/>
      <c r="AA812" s="91"/>
      <c r="AB812" s="91"/>
      <c r="AC812" s="91"/>
      <c r="AD812" s="91"/>
      <c r="AE812" s="91"/>
      <c r="AF812" s="91"/>
      <c r="AG812" s="91"/>
      <c r="AH812" s="91"/>
      <c r="AI812" s="91"/>
      <c r="AJ812" s="91"/>
      <c r="AK812" s="91"/>
      <c r="AL812" s="91"/>
      <c r="AM812" s="91"/>
      <c r="AN812" s="91"/>
      <c r="AO812" s="91"/>
      <c r="AP812" s="91"/>
    </row>
    <row r="813" spans="1:42" s="81" customFormat="1" ht="17.25" customHeight="1" x14ac:dyDescent="0.3">
      <c r="A813" s="89"/>
      <c r="B813" s="89"/>
      <c r="H813" s="91"/>
      <c r="I813" s="91"/>
      <c r="J813" s="91"/>
      <c r="K813" s="91"/>
      <c r="L813" s="91"/>
      <c r="M813" s="91"/>
      <c r="N813" s="91"/>
      <c r="O813" s="91"/>
      <c r="P813" s="91"/>
      <c r="Q813" s="91"/>
      <c r="R813" s="91"/>
      <c r="S813" s="91"/>
      <c r="T813" s="91"/>
      <c r="U813" s="91"/>
      <c r="V813" s="91"/>
      <c r="W813" s="91"/>
      <c r="X813" s="91"/>
      <c r="Y813" s="91"/>
      <c r="Z813" s="91"/>
      <c r="AA813" s="91"/>
      <c r="AB813" s="91"/>
      <c r="AC813" s="91"/>
      <c r="AD813" s="91"/>
      <c r="AE813" s="91"/>
      <c r="AF813" s="91"/>
      <c r="AG813" s="91"/>
      <c r="AH813" s="91"/>
      <c r="AI813" s="91"/>
      <c r="AJ813" s="91"/>
      <c r="AK813" s="91"/>
      <c r="AL813" s="91"/>
      <c r="AM813" s="91"/>
      <c r="AN813" s="91"/>
      <c r="AO813" s="91"/>
      <c r="AP813" s="91"/>
    </row>
    <row r="814" spans="1:42" s="81" customFormat="1" ht="17.25" customHeight="1" x14ac:dyDescent="0.3">
      <c r="A814" s="89"/>
      <c r="B814" s="89"/>
      <c r="H814" s="91"/>
      <c r="I814" s="91"/>
      <c r="J814" s="91"/>
      <c r="K814" s="91"/>
      <c r="L814" s="91"/>
      <c r="M814" s="91"/>
      <c r="N814" s="91"/>
      <c r="O814" s="91"/>
      <c r="P814" s="91"/>
      <c r="Q814" s="91"/>
      <c r="R814" s="91"/>
      <c r="S814" s="91"/>
      <c r="T814" s="91"/>
      <c r="U814" s="91"/>
      <c r="V814" s="91"/>
      <c r="W814" s="91"/>
      <c r="X814" s="91"/>
      <c r="Y814" s="91"/>
      <c r="Z814" s="91"/>
      <c r="AA814" s="91"/>
      <c r="AB814" s="91"/>
      <c r="AC814" s="91"/>
      <c r="AD814" s="91"/>
      <c r="AE814" s="91"/>
      <c r="AF814" s="91"/>
      <c r="AG814" s="91"/>
      <c r="AH814" s="91"/>
      <c r="AI814" s="91"/>
      <c r="AJ814" s="91"/>
      <c r="AK814" s="91"/>
      <c r="AL814" s="91"/>
      <c r="AM814" s="91"/>
      <c r="AN814" s="91"/>
      <c r="AO814" s="91"/>
      <c r="AP814" s="91"/>
    </row>
    <row r="815" spans="1:42" s="81" customFormat="1" ht="17.25" customHeight="1" x14ac:dyDescent="0.3">
      <c r="A815" s="89"/>
      <c r="B815" s="89"/>
      <c r="H815" s="91"/>
      <c r="I815" s="91"/>
      <c r="J815" s="91"/>
      <c r="K815" s="91"/>
      <c r="L815" s="91"/>
      <c r="M815" s="91"/>
      <c r="N815" s="91"/>
      <c r="O815" s="91"/>
      <c r="P815" s="91"/>
      <c r="Q815" s="91"/>
      <c r="R815" s="91"/>
      <c r="S815" s="91"/>
      <c r="T815" s="91"/>
      <c r="U815" s="91"/>
      <c r="V815" s="91"/>
      <c r="W815" s="91"/>
      <c r="X815" s="91"/>
      <c r="Y815" s="91"/>
      <c r="Z815" s="91"/>
      <c r="AA815" s="91"/>
      <c r="AB815" s="91"/>
      <c r="AC815" s="91"/>
      <c r="AD815" s="91"/>
      <c r="AE815" s="91"/>
      <c r="AF815" s="91"/>
      <c r="AG815" s="91"/>
      <c r="AH815" s="91"/>
      <c r="AI815" s="91"/>
      <c r="AJ815" s="91"/>
      <c r="AK815" s="91"/>
      <c r="AL815" s="91"/>
      <c r="AM815" s="91"/>
      <c r="AN815" s="91"/>
      <c r="AO815" s="91"/>
      <c r="AP815" s="91"/>
    </row>
    <row r="816" spans="1:42" s="81" customFormat="1" ht="17.25" customHeight="1" x14ac:dyDescent="0.3">
      <c r="A816" s="89"/>
      <c r="B816" s="89"/>
      <c r="H816" s="91"/>
      <c r="I816" s="91"/>
      <c r="J816" s="91"/>
      <c r="K816" s="91"/>
      <c r="L816" s="91"/>
      <c r="M816" s="91"/>
      <c r="N816" s="91"/>
      <c r="O816" s="91"/>
      <c r="P816" s="91"/>
      <c r="Q816" s="91"/>
      <c r="R816" s="91"/>
      <c r="S816" s="91"/>
      <c r="T816" s="91"/>
      <c r="U816" s="91"/>
      <c r="V816" s="91"/>
      <c r="W816" s="91"/>
      <c r="X816" s="91"/>
      <c r="Y816" s="91"/>
      <c r="Z816" s="91"/>
      <c r="AA816" s="91"/>
      <c r="AB816" s="91"/>
      <c r="AC816" s="91"/>
      <c r="AD816" s="91"/>
      <c r="AE816" s="91"/>
      <c r="AF816" s="91"/>
      <c r="AG816" s="91"/>
      <c r="AH816" s="91"/>
      <c r="AI816" s="91"/>
      <c r="AJ816" s="91"/>
      <c r="AK816" s="91"/>
      <c r="AL816" s="91"/>
      <c r="AM816" s="91"/>
      <c r="AN816" s="91"/>
      <c r="AO816" s="91"/>
      <c r="AP816" s="91"/>
    </row>
    <row r="817" spans="1:42" s="81" customFormat="1" ht="17.25" customHeight="1" x14ac:dyDescent="0.3">
      <c r="A817" s="89"/>
      <c r="B817" s="89"/>
      <c r="H817" s="91"/>
      <c r="I817" s="91"/>
      <c r="J817" s="91"/>
      <c r="K817" s="91"/>
      <c r="L817" s="91"/>
      <c r="M817" s="91"/>
      <c r="N817" s="91"/>
      <c r="O817" s="91"/>
      <c r="P817" s="91"/>
      <c r="Q817" s="91"/>
      <c r="R817" s="91"/>
      <c r="S817" s="91"/>
      <c r="T817" s="91"/>
      <c r="U817" s="91"/>
      <c r="V817" s="91"/>
      <c r="W817" s="91"/>
      <c r="X817" s="91"/>
      <c r="Y817" s="91"/>
      <c r="Z817" s="91"/>
      <c r="AA817" s="91"/>
      <c r="AB817" s="91"/>
      <c r="AC817" s="91"/>
      <c r="AD817" s="91"/>
      <c r="AE817" s="91"/>
      <c r="AF817" s="91"/>
      <c r="AG817" s="91"/>
      <c r="AH817" s="91"/>
      <c r="AI817" s="91"/>
      <c r="AJ817" s="91"/>
      <c r="AK817" s="91"/>
      <c r="AL817" s="91"/>
      <c r="AM817" s="91"/>
      <c r="AN817" s="91"/>
      <c r="AO817" s="91"/>
      <c r="AP817" s="91"/>
    </row>
    <row r="818" spans="1:42" s="81" customFormat="1" ht="17.25" customHeight="1" x14ac:dyDescent="0.3">
      <c r="A818" s="89"/>
      <c r="B818" s="89"/>
      <c r="H818" s="91"/>
      <c r="I818" s="91"/>
      <c r="J818" s="91"/>
      <c r="K818" s="91"/>
      <c r="L818" s="91"/>
      <c r="M818" s="91"/>
      <c r="N818" s="91"/>
      <c r="O818" s="91"/>
      <c r="P818" s="91"/>
      <c r="Q818" s="91"/>
      <c r="R818" s="91"/>
      <c r="S818" s="91"/>
      <c r="T818" s="91"/>
      <c r="U818" s="91"/>
      <c r="V818" s="91"/>
      <c r="W818" s="91"/>
      <c r="X818" s="91"/>
      <c r="Y818" s="91"/>
      <c r="Z818" s="91"/>
      <c r="AA818" s="91"/>
      <c r="AB818" s="91"/>
      <c r="AC818" s="91"/>
      <c r="AD818" s="91"/>
      <c r="AE818" s="91"/>
      <c r="AF818" s="91"/>
      <c r="AG818" s="91"/>
      <c r="AH818" s="91"/>
      <c r="AI818" s="91"/>
      <c r="AJ818" s="91"/>
      <c r="AK818" s="91"/>
      <c r="AL818" s="91"/>
      <c r="AM818" s="91"/>
      <c r="AN818" s="91"/>
      <c r="AO818" s="91"/>
      <c r="AP818" s="91"/>
    </row>
    <row r="819" spans="1:42" s="81" customFormat="1" ht="17.25" customHeight="1" x14ac:dyDescent="0.3">
      <c r="A819" s="89"/>
      <c r="B819" s="89"/>
      <c r="H819" s="91"/>
      <c r="I819" s="91"/>
      <c r="J819" s="91"/>
      <c r="K819" s="91"/>
      <c r="L819" s="91"/>
      <c r="M819" s="91"/>
      <c r="N819" s="91"/>
      <c r="O819" s="91"/>
      <c r="P819" s="91"/>
      <c r="Q819" s="91"/>
      <c r="R819" s="91"/>
      <c r="S819" s="91"/>
      <c r="T819" s="91"/>
      <c r="U819" s="91"/>
      <c r="V819" s="91"/>
      <c r="W819" s="91"/>
      <c r="X819" s="91"/>
      <c r="Y819" s="91"/>
      <c r="Z819" s="91"/>
      <c r="AA819" s="91"/>
      <c r="AB819" s="91"/>
      <c r="AC819" s="91"/>
      <c r="AD819" s="91"/>
      <c r="AE819" s="91"/>
      <c r="AF819" s="91"/>
      <c r="AG819" s="91"/>
      <c r="AH819" s="91"/>
      <c r="AI819" s="91"/>
      <c r="AJ819" s="91"/>
      <c r="AK819" s="91"/>
      <c r="AL819" s="91"/>
      <c r="AM819" s="91"/>
      <c r="AN819" s="91"/>
      <c r="AO819" s="91"/>
      <c r="AP819" s="91"/>
    </row>
    <row r="820" spans="1:42" s="81" customFormat="1" ht="17.25" customHeight="1" x14ac:dyDescent="0.3">
      <c r="A820" s="89"/>
      <c r="B820" s="89"/>
      <c r="H820" s="91"/>
      <c r="I820" s="91"/>
      <c r="J820" s="91"/>
      <c r="K820" s="91"/>
      <c r="L820" s="91"/>
      <c r="M820" s="91"/>
      <c r="N820" s="91"/>
      <c r="O820" s="91"/>
      <c r="P820" s="91"/>
      <c r="Q820" s="91"/>
      <c r="R820" s="91"/>
      <c r="S820" s="91"/>
      <c r="T820" s="91"/>
      <c r="U820" s="91"/>
      <c r="V820" s="91"/>
      <c r="W820" s="91"/>
      <c r="X820" s="91"/>
      <c r="Y820" s="91"/>
      <c r="Z820" s="91"/>
      <c r="AA820" s="91"/>
      <c r="AB820" s="91"/>
      <c r="AC820" s="91"/>
      <c r="AD820" s="91"/>
      <c r="AE820" s="91"/>
      <c r="AF820" s="91"/>
      <c r="AG820" s="91"/>
      <c r="AH820" s="91"/>
      <c r="AI820" s="91"/>
      <c r="AJ820" s="91"/>
      <c r="AK820" s="91"/>
      <c r="AL820" s="91"/>
      <c r="AM820" s="91"/>
      <c r="AN820" s="91"/>
      <c r="AO820" s="91"/>
      <c r="AP820" s="91"/>
    </row>
    <row r="821" spans="1:42" s="81" customFormat="1" ht="17.25" customHeight="1" x14ac:dyDescent="0.3">
      <c r="A821" s="89"/>
      <c r="B821" s="89"/>
      <c r="H821" s="91"/>
      <c r="I821" s="91"/>
      <c r="J821" s="91"/>
      <c r="K821" s="91"/>
      <c r="L821" s="91"/>
      <c r="M821" s="91"/>
      <c r="N821" s="91"/>
      <c r="O821" s="91"/>
      <c r="P821" s="91"/>
      <c r="Q821" s="91"/>
      <c r="R821" s="91"/>
      <c r="S821" s="91"/>
      <c r="T821" s="91"/>
      <c r="U821" s="91"/>
      <c r="V821" s="91"/>
      <c r="W821" s="91"/>
      <c r="X821" s="91"/>
      <c r="Y821" s="91"/>
      <c r="Z821" s="91"/>
      <c r="AA821" s="91"/>
      <c r="AB821" s="91"/>
      <c r="AC821" s="91"/>
      <c r="AD821" s="91"/>
      <c r="AE821" s="91"/>
      <c r="AF821" s="91"/>
      <c r="AG821" s="91"/>
      <c r="AH821" s="91"/>
      <c r="AI821" s="91"/>
      <c r="AJ821" s="91"/>
      <c r="AK821" s="91"/>
      <c r="AL821" s="91"/>
      <c r="AM821" s="91"/>
      <c r="AN821" s="91"/>
      <c r="AO821" s="91"/>
      <c r="AP821" s="91"/>
    </row>
    <row r="822" spans="1:42" s="81" customFormat="1" ht="17.25" customHeight="1" x14ac:dyDescent="0.3">
      <c r="A822" s="89"/>
      <c r="B822" s="89"/>
      <c r="H822" s="91"/>
      <c r="I822" s="91"/>
      <c r="J822" s="91"/>
      <c r="K822" s="91"/>
      <c r="L822" s="91"/>
      <c r="M822" s="91"/>
      <c r="N822" s="91"/>
      <c r="O822" s="91"/>
      <c r="P822" s="91"/>
      <c r="Q822" s="91"/>
      <c r="R822" s="91"/>
      <c r="S822" s="91"/>
      <c r="T822" s="91"/>
      <c r="U822" s="91"/>
      <c r="V822" s="91"/>
      <c r="W822" s="91"/>
      <c r="X822" s="91"/>
      <c r="Y822" s="91"/>
      <c r="Z822" s="91"/>
      <c r="AA822" s="91"/>
      <c r="AB822" s="91"/>
      <c r="AC822" s="91"/>
      <c r="AD822" s="91"/>
      <c r="AE822" s="91"/>
      <c r="AF822" s="91"/>
      <c r="AG822" s="91"/>
      <c r="AH822" s="91"/>
      <c r="AI822" s="91"/>
      <c r="AJ822" s="91"/>
      <c r="AK822" s="91"/>
      <c r="AL822" s="91"/>
      <c r="AM822" s="91"/>
      <c r="AN822" s="91"/>
      <c r="AO822" s="91"/>
      <c r="AP822" s="91"/>
    </row>
    <row r="823" spans="1:42" s="81" customFormat="1" ht="17.25" customHeight="1" x14ac:dyDescent="0.3">
      <c r="A823" s="89"/>
      <c r="B823" s="89"/>
      <c r="H823" s="91"/>
      <c r="I823" s="91"/>
      <c r="J823" s="91"/>
      <c r="K823" s="91"/>
      <c r="L823" s="91"/>
      <c r="M823" s="91"/>
      <c r="N823" s="91"/>
      <c r="O823" s="91"/>
      <c r="P823" s="91"/>
      <c r="Q823" s="91"/>
      <c r="R823" s="91"/>
      <c r="S823" s="91"/>
      <c r="T823" s="91"/>
      <c r="U823" s="91"/>
      <c r="V823" s="91"/>
      <c r="W823" s="91"/>
      <c r="X823" s="91"/>
      <c r="Y823" s="91"/>
      <c r="Z823" s="91"/>
      <c r="AA823" s="91"/>
      <c r="AB823" s="91"/>
      <c r="AC823" s="91"/>
      <c r="AD823" s="91"/>
      <c r="AE823" s="91"/>
      <c r="AF823" s="91"/>
      <c r="AG823" s="91"/>
      <c r="AH823" s="91"/>
      <c r="AI823" s="91"/>
      <c r="AJ823" s="91"/>
      <c r="AK823" s="91"/>
      <c r="AL823" s="91"/>
      <c r="AM823" s="91"/>
      <c r="AN823" s="91"/>
      <c r="AO823" s="91"/>
      <c r="AP823" s="91"/>
    </row>
    <row r="824" spans="1:42" s="81" customFormat="1" ht="17.25" customHeight="1" x14ac:dyDescent="0.3">
      <c r="A824" s="89"/>
      <c r="B824" s="89"/>
      <c r="H824" s="91"/>
      <c r="I824" s="91"/>
      <c r="J824" s="91"/>
      <c r="K824" s="91"/>
      <c r="L824" s="91"/>
      <c r="M824" s="91"/>
      <c r="N824" s="91"/>
      <c r="O824" s="91"/>
      <c r="P824" s="91"/>
      <c r="Q824" s="91"/>
      <c r="R824" s="91"/>
      <c r="S824" s="91"/>
      <c r="T824" s="91"/>
      <c r="U824" s="91"/>
      <c r="V824" s="91"/>
      <c r="W824" s="91"/>
      <c r="X824" s="91"/>
      <c r="Y824" s="91"/>
      <c r="Z824" s="91"/>
      <c r="AA824" s="91"/>
      <c r="AB824" s="91"/>
      <c r="AC824" s="91"/>
      <c r="AD824" s="91"/>
      <c r="AE824" s="91"/>
      <c r="AF824" s="91"/>
      <c r="AG824" s="91"/>
      <c r="AH824" s="91"/>
      <c r="AI824" s="91"/>
      <c r="AJ824" s="91"/>
      <c r="AK824" s="91"/>
      <c r="AL824" s="91"/>
      <c r="AM824" s="91"/>
      <c r="AN824" s="91"/>
      <c r="AO824" s="91"/>
      <c r="AP824" s="91"/>
    </row>
    <row r="825" spans="1:42" s="81" customFormat="1" ht="17.25" customHeight="1" x14ac:dyDescent="0.3">
      <c r="A825" s="89"/>
      <c r="B825" s="89"/>
      <c r="H825" s="91"/>
      <c r="I825" s="91"/>
      <c r="J825" s="91"/>
      <c r="K825" s="91"/>
      <c r="L825" s="91"/>
      <c r="M825" s="91"/>
      <c r="N825" s="91"/>
      <c r="O825" s="91"/>
      <c r="P825" s="91"/>
      <c r="Q825" s="91"/>
      <c r="R825" s="91"/>
      <c r="S825" s="91"/>
      <c r="T825" s="91"/>
      <c r="U825" s="91"/>
      <c r="V825" s="91"/>
      <c r="W825" s="91"/>
      <c r="X825" s="91"/>
      <c r="Y825" s="91"/>
      <c r="Z825" s="91"/>
      <c r="AA825" s="91"/>
      <c r="AB825" s="91"/>
      <c r="AC825" s="91"/>
      <c r="AD825" s="91"/>
      <c r="AE825" s="91"/>
      <c r="AF825" s="91"/>
      <c r="AG825" s="91"/>
      <c r="AH825" s="91"/>
      <c r="AI825" s="91"/>
      <c r="AJ825" s="91"/>
      <c r="AK825" s="91"/>
      <c r="AL825" s="91"/>
      <c r="AM825" s="91"/>
      <c r="AN825" s="91"/>
      <c r="AO825" s="91"/>
      <c r="AP825" s="91"/>
    </row>
    <row r="826" spans="1:42" s="81" customFormat="1" ht="17.25" customHeight="1" x14ac:dyDescent="0.3">
      <c r="A826" s="89"/>
      <c r="B826" s="89"/>
      <c r="H826" s="91"/>
      <c r="I826" s="91"/>
      <c r="J826" s="91"/>
      <c r="K826" s="91"/>
      <c r="L826" s="91"/>
      <c r="M826" s="91"/>
      <c r="N826" s="91"/>
      <c r="O826" s="91"/>
      <c r="P826" s="91"/>
      <c r="Q826" s="91"/>
      <c r="R826" s="91"/>
      <c r="S826" s="91"/>
      <c r="T826" s="91"/>
      <c r="U826" s="91"/>
      <c r="V826" s="91"/>
      <c r="W826" s="91"/>
      <c r="X826" s="91"/>
      <c r="Y826" s="91"/>
      <c r="Z826" s="91"/>
      <c r="AA826" s="91"/>
      <c r="AB826" s="91"/>
      <c r="AC826" s="91"/>
      <c r="AD826" s="91"/>
      <c r="AE826" s="91"/>
      <c r="AF826" s="91"/>
      <c r="AG826" s="91"/>
      <c r="AH826" s="91"/>
      <c r="AI826" s="91"/>
      <c r="AJ826" s="91"/>
      <c r="AK826" s="91"/>
      <c r="AL826" s="91"/>
      <c r="AM826" s="91"/>
      <c r="AN826" s="91"/>
      <c r="AO826" s="91"/>
      <c r="AP826" s="91"/>
    </row>
    <row r="827" spans="1:42" s="81" customFormat="1" ht="17.25" customHeight="1" x14ac:dyDescent="0.3">
      <c r="A827" s="89"/>
      <c r="B827" s="89"/>
      <c r="H827" s="91"/>
      <c r="I827" s="91"/>
      <c r="J827" s="91"/>
      <c r="K827" s="91"/>
      <c r="L827" s="91"/>
      <c r="M827" s="91"/>
      <c r="N827" s="91"/>
      <c r="O827" s="91"/>
      <c r="P827" s="91"/>
      <c r="Q827" s="91"/>
      <c r="R827" s="91"/>
      <c r="S827" s="91"/>
      <c r="T827" s="91"/>
      <c r="U827" s="91"/>
      <c r="V827" s="91"/>
      <c r="W827" s="91"/>
      <c r="X827" s="91"/>
      <c r="Y827" s="91"/>
      <c r="Z827" s="91"/>
      <c r="AA827" s="91"/>
      <c r="AB827" s="91"/>
      <c r="AC827" s="91"/>
      <c r="AD827" s="91"/>
      <c r="AE827" s="91"/>
      <c r="AF827" s="91"/>
      <c r="AG827" s="91"/>
      <c r="AH827" s="91"/>
      <c r="AI827" s="91"/>
      <c r="AJ827" s="91"/>
      <c r="AK827" s="91"/>
      <c r="AL827" s="91"/>
      <c r="AM827" s="91"/>
      <c r="AN827" s="91"/>
      <c r="AO827" s="91"/>
      <c r="AP827" s="91"/>
    </row>
    <row r="828" spans="1:42" s="81" customFormat="1" ht="17.25" customHeight="1" x14ac:dyDescent="0.3">
      <c r="A828" s="89"/>
      <c r="B828" s="89"/>
      <c r="H828" s="91"/>
      <c r="I828" s="91"/>
      <c r="J828" s="91"/>
      <c r="K828" s="91"/>
      <c r="L828" s="91"/>
      <c r="M828" s="91"/>
      <c r="N828" s="91"/>
      <c r="O828" s="91"/>
      <c r="P828" s="91"/>
      <c r="Q828" s="91"/>
      <c r="R828" s="91"/>
      <c r="S828" s="91"/>
      <c r="T828" s="91"/>
      <c r="U828" s="91"/>
      <c r="V828" s="91"/>
      <c r="W828" s="91"/>
      <c r="X828" s="91"/>
      <c r="Y828" s="91"/>
      <c r="Z828" s="91"/>
      <c r="AA828" s="91"/>
      <c r="AB828" s="91"/>
      <c r="AC828" s="91"/>
      <c r="AD828" s="91"/>
      <c r="AE828" s="91"/>
      <c r="AF828" s="91"/>
      <c r="AG828" s="91"/>
      <c r="AH828" s="91"/>
      <c r="AI828" s="91"/>
      <c r="AJ828" s="91"/>
      <c r="AK828" s="91"/>
      <c r="AL828" s="91"/>
      <c r="AM828" s="91"/>
      <c r="AN828" s="91"/>
      <c r="AO828" s="91"/>
      <c r="AP828" s="91"/>
    </row>
    <row r="829" spans="1:42" s="81" customFormat="1" ht="17.25" customHeight="1" x14ac:dyDescent="0.3">
      <c r="A829" s="89"/>
      <c r="B829" s="89"/>
      <c r="H829" s="91"/>
      <c r="I829" s="91"/>
      <c r="J829" s="91"/>
      <c r="K829" s="91"/>
      <c r="L829" s="91"/>
      <c r="M829" s="91"/>
      <c r="N829" s="91"/>
      <c r="O829" s="91"/>
      <c r="P829" s="91"/>
      <c r="Q829" s="91"/>
      <c r="R829" s="91"/>
      <c r="S829" s="91"/>
      <c r="T829" s="91"/>
      <c r="U829" s="91"/>
      <c r="V829" s="91"/>
      <c r="W829" s="91"/>
      <c r="X829" s="91"/>
      <c r="Y829" s="91"/>
      <c r="Z829" s="91"/>
      <c r="AA829" s="91"/>
      <c r="AB829" s="91"/>
      <c r="AC829" s="91"/>
      <c r="AD829" s="91"/>
      <c r="AE829" s="91"/>
      <c r="AF829" s="91"/>
      <c r="AG829" s="91"/>
      <c r="AH829" s="91"/>
      <c r="AI829" s="91"/>
      <c r="AJ829" s="91"/>
      <c r="AK829" s="91"/>
      <c r="AL829" s="91"/>
      <c r="AM829" s="91"/>
      <c r="AN829" s="91"/>
      <c r="AO829" s="91"/>
      <c r="AP829" s="91"/>
    </row>
    <row r="830" spans="1:42" s="81" customFormat="1" ht="17.25" customHeight="1" x14ac:dyDescent="0.3">
      <c r="A830" s="89"/>
      <c r="B830" s="89"/>
      <c r="H830" s="91"/>
      <c r="I830" s="91"/>
      <c r="J830" s="91"/>
      <c r="K830" s="91"/>
      <c r="L830" s="91"/>
      <c r="M830" s="91"/>
      <c r="N830" s="91"/>
      <c r="O830" s="91"/>
      <c r="P830" s="91"/>
      <c r="Q830" s="91"/>
      <c r="R830" s="91"/>
      <c r="S830" s="91"/>
      <c r="T830" s="91"/>
      <c r="U830" s="91"/>
      <c r="V830" s="91"/>
      <c r="W830" s="91"/>
      <c r="X830" s="91"/>
      <c r="Y830" s="91"/>
      <c r="Z830" s="91"/>
      <c r="AA830" s="91"/>
      <c r="AB830" s="91"/>
      <c r="AC830" s="91"/>
      <c r="AD830" s="91"/>
      <c r="AE830" s="91"/>
      <c r="AF830" s="91"/>
      <c r="AG830" s="91"/>
      <c r="AH830" s="91"/>
      <c r="AI830" s="91"/>
      <c r="AJ830" s="91"/>
      <c r="AK830" s="91"/>
      <c r="AL830" s="91"/>
      <c r="AM830" s="91"/>
      <c r="AN830" s="91"/>
      <c r="AO830" s="91"/>
      <c r="AP830" s="91"/>
    </row>
    <row r="831" spans="1:42" s="81" customFormat="1" ht="17.25" customHeight="1" x14ac:dyDescent="0.3">
      <c r="A831" s="89"/>
      <c r="B831" s="89"/>
      <c r="H831" s="91"/>
      <c r="I831" s="91"/>
      <c r="J831" s="91"/>
      <c r="K831" s="91"/>
      <c r="L831" s="91"/>
      <c r="M831" s="91"/>
      <c r="N831" s="91"/>
      <c r="O831" s="91"/>
      <c r="P831" s="91"/>
      <c r="Q831" s="91"/>
      <c r="R831" s="91"/>
      <c r="S831" s="91"/>
      <c r="T831" s="91"/>
      <c r="U831" s="91"/>
      <c r="V831" s="91"/>
      <c r="W831" s="91"/>
      <c r="X831" s="91"/>
      <c r="Y831" s="91"/>
      <c r="Z831" s="91"/>
      <c r="AA831" s="91"/>
      <c r="AB831" s="91"/>
      <c r="AC831" s="91"/>
      <c r="AD831" s="91"/>
      <c r="AE831" s="91"/>
      <c r="AF831" s="91"/>
      <c r="AG831" s="91"/>
      <c r="AH831" s="91"/>
      <c r="AI831" s="91"/>
      <c r="AJ831" s="91"/>
      <c r="AK831" s="91"/>
      <c r="AL831" s="91"/>
      <c r="AM831" s="91"/>
      <c r="AN831" s="91"/>
      <c r="AO831" s="91"/>
      <c r="AP831" s="91"/>
    </row>
    <row r="832" spans="1:42" s="81" customFormat="1" ht="17.25" customHeight="1" x14ac:dyDescent="0.3">
      <c r="A832" s="89"/>
      <c r="B832" s="89"/>
      <c r="H832" s="91"/>
      <c r="I832" s="91"/>
      <c r="J832" s="91"/>
      <c r="K832" s="91"/>
      <c r="L832" s="91"/>
      <c r="M832" s="91"/>
      <c r="N832" s="91"/>
      <c r="O832" s="91"/>
      <c r="P832" s="91"/>
      <c r="Q832" s="91"/>
      <c r="R832" s="91"/>
      <c r="S832" s="91"/>
      <c r="T832" s="91"/>
      <c r="U832" s="91"/>
      <c r="V832" s="91"/>
      <c r="W832" s="91"/>
      <c r="X832" s="91"/>
      <c r="Y832" s="91"/>
      <c r="Z832" s="91"/>
      <c r="AA832" s="91"/>
      <c r="AB832" s="91"/>
      <c r="AC832" s="91"/>
      <c r="AD832" s="91"/>
      <c r="AE832" s="91"/>
      <c r="AF832" s="91"/>
      <c r="AG832" s="91"/>
      <c r="AH832" s="91"/>
      <c r="AI832" s="91"/>
      <c r="AJ832" s="91"/>
      <c r="AK832" s="91"/>
      <c r="AL832" s="91"/>
      <c r="AM832" s="91"/>
      <c r="AN832" s="91"/>
      <c r="AO832" s="91"/>
      <c r="AP832" s="91"/>
    </row>
    <row r="833" spans="1:42" s="81" customFormat="1" ht="17.25" customHeight="1" x14ac:dyDescent="0.3">
      <c r="A833" s="89"/>
      <c r="B833" s="89"/>
      <c r="H833" s="91"/>
      <c r="I833" s="91"/>
      <c r="J833" s="91"/>
      <c r="K833" s="91"/>
      <c r="L833" s="91"/>
      <c r="M833" s="91"/>
      <c r="N833" s="91"/>
      <c r="O833" s="91"/>
      <c r="P833" s="91"/>
      <c r="Q833" s="91"/>
      <c r="R833" s="91"/>
      <c r="S833" s="91"/>
      <c r="T833" s="91"/>
      <c r="U833" s="91"/>
      <c r="V833" s="91"/>
      <c r="W833" s="91"/>
      <c r="X833" s="91"/>
      <c r="Y833" s="91"/>
      <c r="Z833" s="91"/>
      <c r="AA833" s="91"/>
      <c r="AB833" s="91"/>
      <c r="AC833" s="91"/>
      <c r="AD833" s="91"/>
      <c r="AE833" s="91"/>
      <c r="AF833" s="91"/>
      <c r="AG833" s="91"/>
      <c r="AH833" s="91"/>
      <c r="AI833" s="91"/>
      <c r="AJ833" s="91"/>
      <c r="AK833" s="91"/>
      <c r="AL833" s="91"/>
      <c r="AM833" s="91"/>
      <c r="AN833" s="91"/>
      <c r="AO833" s="91"/>
      <c r="AP833" s="91"/>
    </row>
    <row r="834" spans="1:42" s="81" customFormat="1" ht="17.25" customHeight="1" x14ac:dyDescent="0.3">
      <c r="A834" s="89"/>
      <c r="B834" s="89"/>
      <c r="H834" s="91"/>
      <c r="I834" s="91"/>
      <c r="J834" s="91"/>
      <c r="K834" s="91"/>
      <c r="L834" s="91"/>
      <c r="M834" s="91"/>
      <c r="N834" s="91"/>
      <c r="O834" s="91"/>
      <c r="P834" s="91"/>
      <c r="Q834" s="91"/>
      <c r="R834" s="91"/>
      <c r="S834" s="91"/>
      <c r="T834" s="91"/>
      <c r="U834" s="91"/>
      <c r="V834" s="91"/>
      <c r="W834" s="91"/>
      <c r="X834" s="91"/>
      <c r="Y834" s="91"/>
      <c r="Z834" s="91"/>
      <c r="AA834" s="91"/>
      <c r="AB834" s="91"/>
      <c r="AC834" s="91"/>
      <c r="AD834" s="91"/>
      <c r="AE834" s="91"/>
      <c r="AF834" s="91"/>
      <c r="AG834" s="91"/>
      <c r="AH834" s="91"/>
      <c r="AI834" s="91"/>
      <c r="AJ834" s="91"/>
      <c r="AK834" s="91"/>
      <c r="AL834" s="91"/>
      <c r="AM834" s="91"/>
      <c r="AN834" s="91"/>
      <c r="AO834" s="91"/>
      <c r="AP834" s="91"/>
    </row>
    <row r="835" spans="1:42" s="81" customFormat="1" ht="17.25" customHeight="1" x14ac:dyDescent="0.3">
      <c r="A835" s="89"/>
      <c r="B835" s="89"/>
      <c r="H835" s="91"/>
      <c r="I835" s="91"/>
      <c r="J835" s="91"/>
      <c r="K835" s="91"/>
      <c r="L835" s="91"/>
      <c r="M835" s="91"/>
      <c r="N835" s="91"/>
      <c r="O835" s="91"/>
      <c r="P835" s="91"/>
      <c r="Q835" s="91"/>
      <c r="R835" s="91"/>
      <c r="S835" s="91"/>
      <c r="T835" s="91"/>
      <c r="U835" s="91"/>
      <c r="V835" s="91"/>
      <c r="W835" s="91"/>
      <c r="X835" s="91"/>
      <c r="Y835" s="91"/>
      <c r="Z835" s="91"/>
      <c r="AA835" s="91"/>
      <c r="AB835" s="91"/>
      <c r="AC835" s="91"/>
      <c r="AD835" s="91"/>
      <c r="AE835" s="91"/>
      <c r="AF835" s="91"/>
      <c r="AG835" s="91"/>
      <c r="AH835" s="91"/>
      <c r="AI835" s="91"/>
      <c r="AJ835" s="91"/>
      <c r="AK835" s="91"/>
      <c r="AL835" s="91"/>
      <c r="AM835" s="91"/>
      <c r="AN835" s="91"/>
      <c r="AO835" s="91"/>
      <c r="AP835" s="91"/>
    </row>
    <row r="836" spans="1:42" s="81" customFormat="1" ht="17.25" customHeight="1" x14ac:dyDescent="0.3">
      <c r="A836" s="89"/>
      <c r="B836" s="89"/>
      <c r="H836" s="91"/>
      <c r="I836" s="91"/>
      <c r="J836" s="91"/>
      <c r="K836" s="91"/>
      <c r="L836" s="91"/>
      <c r="M836" s="91"/>
      <c r="N836" s="91"/>
      <c r="O836" s="91"/>
      <c r="P836" s="91"/>
      <c r="Q836" s="91"/>
      <c r="R836" s="91"/>
      <c r="S836" s="91"/>
      <c r="T836" s="91"/>
      <c r="U836" s="91"/>
      <c r="V836" s="91"/>
      <c r="W836" s="91"/>
      <c r="X836" s="91"/>
      <c r="Y836" s="91"/>
      <c r="Z836" s="91"/>
      <c r="AA836" s="91"/>
      <c r="AB836" s="91"/>
      <c r="AC836" s="91"/>
      <c r="AD836" s="91"/>
      <c r="AE836" s="91"/>
      <c r="AF836" s="91"/>
      <c r="AG836" s="91"/>
      <c r="AH836" s="91"/>
      <c r="AI836" s="91"/>
      <c r="AJ836" s="91"/>
      <c r="AK836" s="91"/>
      <c r="AL836" s="91"/>
      <c r="AM836" s="91"/>
      <c r="AN836" s="91"/>
      <c r="AO836" s="91"/>
      <c r="AP836" s="91"/>
    </row>
    <row r="837" spans="1:42" s="81" customFormat="1" ht="17.25" customHeight="1" x14ac:dyDescent="0.3">
      <c r="A837" s="89"/>
      <c r="B837" s="89"/>
      <c r="H837" s="91"/>
      <c r="I837" s="91"/>
      <c r="J837" s="91"/>
      <c r="K837" s="91"/>
      <c r="L837" s="91"/>
      <c r="M837" s="91"/>
      <c r="N837" s="91"/>
      <c r="O837" s="91"/>
      <c r="P837" s="91"/>
      <c r="Q837" s="91"/>
      <c r="R837" s="91"/>
      <c r="S837" s="91"/>
      <c r="T837" s="91"/>
      <c r="U837" s="91"/>
      <c r="V837" s="91"/>
      <c r="W837" s="91"/>
      <c r="X837" s="91"/>
      <c r="Y837" s="91"/>
      <c r="Z837" s="91"/>
      <c r="AA837" s="91"/>
      <c r="AB837" s="91"/>
      <c r="AC837" s="91"/>
      <c r="AD837" s="91"/>
      <c r="AE837" s="91"/>
      <c r="AF837" s="91"/>
      <c r="AG837" s="91"/>
      <c r="AH837" s="91"/>
      <c r="AI837" s="91"/>
      <c r="AJ837" s="91"/>
      <c r="AK837" s="91"/>
      <c r="AL837" s="91"/>
      <c r="AM837" s="91"/>
      <c r="AN837" s="91"/>
      <c r="AO837" s="91"/>
      <c r="AP837" s="91"/>
    </row>
    <row r="838" spans="1:42" s="81" customFormat="1" ht="17.25" customHeight="1" x14ac:dyDescent="0.3">
      <c r="A838" s="89"/>
      <c r="B838" s="89"/>
      <c r="H838" s="91"/>
      <c r="I838" s="91"/>
      <c r="J838" s="91"/>
      <c r="K838" s="91"/>
      <c r="L838" s="91"/>
      <c r="M838" s="91"/>
      <c r="N838" s="91"/>
      <c r="O838" s="91"/>
      <c r="P838" s="91"/>
      <c r="Q838" s="91"/>
      <c r="R838" s="91"/>
      <c r="S838" s="91"/>
      <c r="T838" s="91"/>
      <c r="U838" s="91"/>
      <c r="V838" s="91"/>
      <c r="W838" s="91"/>
      <c r="X838" s="91"/>
      <c r="Y838" s="91"/>
      <c r="Z838" s="91"/>
      <c r="AA838" s="91"/>
      <c r="AB838" s="91"/>
      <c r="AC838" s="91"/>
      <c r="AD838" s="91"/>
      <c r="AE838" s="91"/>
      <c r="AF838" s="91"/>
      <c r="AG838" s="91"/>
      <c r="AH838" s="91"/>
      <c r="AI838" s="91"/>
      <c r="AJ838" s="91"/>
      <c r="AK838" s="91"/>
      <c r="AL838" s="91"/>
      <c r="AM838" s="91"/>
      <c r="AN838" s="91"/>
      <c r="AO838" s="91"/>
      <c r="AP838" s="91"/>
    </row>
    <row r="839" spans="1:42" s="81" customFormat="1" ht="17.25" customHeight="1" x14ac:dyDescent="0.3">
      <c r="A839" s="89"/>
      <c r="B839" s="89"/>
      <c r="H839" s="91"/>
      <c r="I839" s="91"/>
      <c r="J839" s="91"/>
      <c r="K839" s="91"/>
      <c r="L839" s="91"/>
      <c r="M839" s="91"/>
      <c r="N839" s="91"/>
      <c r="O839" s="91"/>
      <c r="P839" s="91"/>
      <c r="Q839" s="91"/>
      <c r="R839" s="91"/>
      <c r="S839" s="91"/>
      <c r="T839" s="91"/>
      <c r="U839" s="91"/>
      <c r="V839" s="91"/>
      <c r="W839" s="91"/>
      <c r="X839" s="91"/>
      <c r="Y839" s="91"/>
      <c r="Z839" s="91"/>
      <c r="AA839" s="91"/>
      <c r="AB839" s="91"/>
      <c r="AC839" s="91"/>
      <c r="AD839" s="91"/>
      <c r="AE839" s="91"/>
      <c r="AF839" s="91"/>
      <c r="AG839" s="91"/>
      <c r="AH839" s="91"/>
      <c r="AI839" s="91"/>
      <c r="AJ839" s="91"/>
      <c r="AK839" s="91"/>
      <c r="AL839" s="91"/>
      <c r="AM839" s="91"/>
      <c r="AN839" s="91"/>
      <c r="AO839" s="91"/>
      <c r="AP839" s="91"/>
    </row>
    <row r="840" spans="1:42" s="81" customFormat="1" ht="17.25" customHeight="1" x14ac:dyDescent="0.3">
      <c r="A840" s="89"/>
      <c r="B840" s="89"/>
      <c r="H840" s="91"/>
      <c r="I840" s="91"/>
      <c r="J840" s="91"/>
      <c r="K840" s="91"/>
      <c r="L840" s="91"/>
      <c r="M840" s="91"/>
      <c r="N840" s="91"/>
      <c r="O840" s="91"/>
      <c r="P840" s="91"/>
      <c r="Q840" s="91"/>
      <c r="R840" s="91"/>
      <c r="S840" s="91"/>
      <c r="T840" s="91"/>
      <c r="U840" s="91"/>
      <c r="V840" s="91"/>
      <c r="W840" s="91"/>
      <c r="X840" s="91"/>
      <c r="Y840" s="91"/>
      <c r="Z840" s="91"/>
      <c r="AA840" s="91"/>
      <c r="AB840" s="91"/>
      <c r="AC840" s="91"/>
      <c r="AD840" s="91"/>
      <c r="AE840" s="91"/>
      <c r="AF840" s="91"/>
      <c r="AG840" s="91"/>
      <c r="AH840" s="91"/>
      <c r="AI840" s="91"/>
      <c r="AJ840" s="91"/>
      <c r="AK840" s="91"/>
      <c r="AL840" s="91"/>
      <c r="AM840" s="91"/>
      <c r="AN840" s="91"/>
      <c r="AO840" s="91"/>
      <c r="AP840" s="91"/>
    </row>
    <row r="841" spans="1:42" s="81" customFormat="1" ht="17.25" customHeight="1" x14ac:dyDescent="0.3">
      <c r="A841" s="89"/>
      <c r="H841" s="91"/>
      <c r="I841" s="91"/>
      <c r="J841" s="91"/>
      <c r="K841" s="91"/>
      <c r="L841" s="91"/>
      <c r="M841" s="91"/>
      <c r="N841" s="91"/>
      <c r="O841" s="91"/>
      <c r="P841" s="91"/>
      <c r="Q841" s="91"/>
      <c r="R841" s="91"/>
      <c r="S841" s="91"/>
      <c r="T841" s="91"/>
      <c r="U841" s="91"/>
      <c r="V841" s="91"/>
      <c r="W841" s="91"/>
      <c r="X841" s="91"/>
      <c r="Y841" s="91"/>
      <c r="Z841" s="91"/>
      <c r="AA841" s="91"/>
      <c r="AB841" s="91"/>
      <c r="AC841" s="91"/>
      <c r="AD841" s="91"/>
      <c r="AE841" s="91"/>
      <c r="AF841" s="91"/>
      <c r="AG841" s="91"/>
      <c r="AH841" s="91"/>
      <c r="AI841" s="91"/>
      <c r="AJ841" s="91"/>
      <c r="AK841" s="91"/>
      <c r="AL841" s="91"/>
      <c r="AM841" s="91"/>
      <c r="AN841" s="91"/>
      <c r="AO841" s="91"/>
      <c r="AP841" s="91"/>
    </row>
    <row r="842" spans="1:42" s="81" customFormat="1" ht="17.25" customHeight="1" x14ac:dyDescent="0.3">
      <c r="A842" s="89"/>
      <c r="B842" s="90"/>
    </row>
    <row r="843" spans="1:42" s="81" customFormat="1" ht="17.25" customHeight="1" x14ac:dyDescent="0.3">
      <c r="A843" s="89"/>
      <c r="B843" s="90"/>
    </row>
    <row r="844" spans="1:42" s="81" customFormat="1" ht="17.25" customHeight="1" x14ac:dyDescent="0.3">
      <c r="A844" s="89"/>
      <c r="B844" s="90"/>
    </row>
    <row r="845" spans="1:42" s="81" customFormat="1" ht="17.25" customHeight="1" x14ac:dyDescent="0.3">
      <c r="A845" s="89"/>
      <c r="B845" s="90"/>
    </row>
    <row r="846" spans="1:42" s="81" customFormat="1" ht="17.25" customHeight="1" x14ac:dyDescent="0.3">
      <c r="A846" s="89"/>
      <c r="B846" s="90"/>
    </row>
    <row r="847" spans="1:42" s="81" customFormat="1" ht="17.25" customHeight="1" x14ac:dyDescent="0.3">
      <c r="A847" s="89"/>
      <c r="B847" s="90"/>
    </row>
    <row r="848" spans="1:42" s="81" customFormat="1" ht="17.25" customHeight="1" x14ac:dyDescent="0.3">
      <c r="A848" s="89"/>
      <c r="B848" s="90"/>
    </row>
    <row r="849" spans="1:2" s="81" customFormat="1" ht="17.25" customHeight="1" x14ac:dyDescent="0.3">
      <c r="A849" s="89"/>
      <c r="B849" s="90"/>
    </row>
    <row r="850" spans="1:2" s="81" customFormat="1" ht="17.25" customHeight="1" x14ac:dyDescent="0.3">
      <c r="A850" s="89"/>
      <c r="B850" s="90"/>
    </row>
    <row r="851" spans="1:2" s="81" customFormat="1" ht="17.25" customHeight="1" x14ac:dyDescent="0.3">
      <c r="A851" s="89"/>
      <c r="B851" s="90"/>
    </row>
    <row r="852" spans="1:2" s="81" customFormat="1" ht="17.25" customHeight="1" x14ac:dyDescent="0.3">
      <c r="A852" s="89"/>
      <c r="B852" s="90"/>
    </row>
    <row r="853" spans="1:2" s="81" customFormat="1" ht="17.25" customHeight="1" x14ac:dyDescent="0.3">
      <c r="A853" s="89"/>
      <c r="B853" s="90"/>
    </row>
    <row r="854" spans="1:2" s="81" customFormat="1" ht="17.25" customHeight="1" x14ac:dyDescent="0.3">
      <c r="A854" s="89"/>
      <c r="B854" s="90"/>
    </row>
    <row r="855" spans="1:2" s="81" customFormat="1" ht="17.25" customHeight="1" x14ac:dyDescent="0.3">
      <c r="A855" s="89"/>
      <c r="B855" s="90"/>
    </row>
    <row r="856" spans="1:2" s="81" customFormat="1" ht="17.25" customHeight="1" x14ac:dyDescent="0.3">
      <c r="A856" s="89"/>
      <c r="B856" s="90"/>
    </row>
    <row r="857" spans="1:2" s="81" customFormat="1" ht="17.25" customHeight="1" x14ac:dyDescent="0.3">
      <c r="A857" s="89"/>
      <c r="B857" s="90"/>
    </row>
    <row r="858" spans="1:2" s="81" customFormat="1" ht="17.25" customHeight="1" x14ac:dyDescent="0.3">
      <c r="A858" s="89"/>
      <c r="B858" s="90"/>
    </row>
    <row r="859" spans="1:2" s="81" customFormat="1" ht="17.25" customHeight="1" x14ac:dyDescent="0.3">
      <c r="A859" s="89"/>
      <c r="B859" s="90"/>
    </row>
    <row r="860" spans="1:2" s="81" customFormat="1" ht="17.25" customHeight="1" x14ac:dyDescent="0.3">
      <c r="A860" s="89"/>
      <c r="B860" s="90"/>
    </row>
    <row r="861" spans="1:2" s="81" customFormat="1" ht="17.25" customHeight="1" x14ac:dyDescent="0.3">
      <c r="A861" s="89"/>
      <c r="B861" s="90"/>
    </row>
    <row r="862" spans="1:2" s="81" customFormat="1" ht="17.25" customHeight="1" x14ac:dyDescent="0.3">
      <c r="A862" s="89"/>
      <c r="B862" s="90"/>
    </row>
    <row r="863" spans="1:2" s="81" customFormat="1" ht="17.25" customHeight="1" x14ac:dyDescent="0.3">
      <c r="A863" s="89"/>
      <c r="B863" s="90"/>
    </row>
    <row r="864" spans="1:2" s="81" customFormat="1" ht="17.25" customHeight="1" x14ac:dyDescent="0.3">
      <c r="A864" s="89"/>
      <c r="B864" s="90"/>
    </row>
    <row r="865" spans="1:2" s="81" customFormat="1" ht="17.25" customHeight="1" x14ac:dyDescent="0.3">
      <c r="A865" s="89"/>
      <c r="B865" s="90"/>
    </row>
    <row r="866" spans="1:2" s="81" customFormat="1" ht="17.25" customHeight="1" x14ac:dyDescent="0.3">
      <c r="A866" s="89"/>
      <c r="B866" s="90"/>
    </row>
    <row r="867" spans="1:2" s="81" customFormat="1" ht="17.25" customHeight="1" x14ac:dyDescent="0.3">
      <c r="A867" s="89"/>
      <c r="B867" s="90"/>
    </row>
    <row r="868" spans="1:2" s="81" customFormat="1" ht="17.25" customHeight="1" x14ac:dyDescent="0.3">
      <c r="A868" s="89"/>
      <c r="B868" s="90"/>
    </row>
    <row r="869" spans="1:2" s="81" customFormat="1" ht="17.25" customHeight="1" x14ac:dyDescent="0.3">
      <c r="A869" s="89"/>
      <c r="B869" s="90"/>
    </row>
    <row r="870" spans="1:2" s="81" customFormat="1" ht="17.25" customHeight="1" x14ac:dyDescent="0.3">
      <c r="A870" s="89"/>
      <c r="B870" s="90"/>
    </row>
    <row r="871" spans="1:2" s="81" customFormat="1" ht="17.25" customHeight="1" x14ac:dyDescent="0.3">
      <c r="A871" s="89"/>
      <c r="B871" s="90"/>
    </row>
    <row r="872" spans="1:2" s="81" customFormat="1" ht="17.25" customHeight="1" x14ac:dyDescent="0.3">
      <c r="A872" s="89"/>
      <c r="B872" s="90"/>
    </row>
    <row r="873" spans="1:2" s="81" customFormat="1" ht="17.25" customHeight="1" x14ac:dyDescent="0.3">
      <c r="A873" s="89"/>
      <c r="B873" s="90"/>
    </row>
    <row r="874" spans="1:2" s="81" customFormat="1" ht="17.25" customHeight="1" x14ac:dyDescent="0.3">
      <c r="A874" s="89"/>
      <c r="B874" s="90"/>
    </row>
    <row r="875" spans="1:2" s="81" customFormat="1" ht="17.25" customHeight="1" x14ac:dyDescent="0.3">
      <c r="A875" s="89"/>
      <c r="B875" s="90"/>
    </row>
    <row r="876" spans="1:2" s="81" customFormat="1" ht="17.25" customHeight="1" x14ac:dyDescent="0.3">
      <c r="A876" s="89"/>
      <c r="B876" s="90"/>
    </row>
    <row r="877" spans="1:2" s="81" customFormat="1" ht="17.25" customHeight="1" x14ac:dyDescent="0.3">
      <c r="A877" s="89"/>
      <c r="B877" s="90"/>
    </row>
    <row r="878" spans="1:2" s="81" customFormat="1" ht="17.25" customHeight="1" x14ac:dyDescent="0.3">
      <c r="A878" s="89"/>
      <c r="B878" s="90"/>
    </row>
    <row r="879" spans="1:2" s="81" customFormat="1" ht="17.25" customHeight="1" x14ac:dyDescent="0.3">
      <c r="A879" s="89"/>
      <c r="B879" s="90"/>
    </row>
    <row r="880" spans="1:2" s="81" customFormat="1" ht="17.25" customHeight="1" x14ac:dyDescent="0.3">
      <c r="A880" s="89"/>
      <c r="B880" s="90"/>
    </row>
    <row r="881" spans="1:42" s="81" customFormat="1" ht="17.25" customHeight="1" x14ac:dyDescent="0.3">
      <c r="A881" s="89"/>
      <c r="B881" s="90"/>
    </row>
    <row r="882" spans="1:42" ht="17.25" customHeight="1" x14ac:dyDescent="0.3">
      <c r="B882" s="90"/>
      <c r="C882" s="81"/>
      <c r="D882" s="81"/>
      <c r="E882" s="81"/>
      <c r="F882" s="81"/>
      <c r="G882" s="81"/>
      <c r="H882" s="81"/>
      <c r="I882" s="81"/>
      <c r="J882" s="81"/>
      <c r="K882" s="81"/>
      <c r="L882" s="81"/>
      <c r="M882" s="81"/>
      <c r="N882" s="81"/>
      <c r="O882" s="81"/>
      <c r="P882" s="81"/>
      <c r="Q882" s="81"/>
      <c r="R882" s="81"/>
      <c r="S882" s="81"/>
      <c r="T882" s="81"/>
      <c r="U882" s="81"/>
      <c r="V882" s="81"/>
      <c r="W882" s="81"/>
      <c r="X882" s="81"/>
      <c r="Y882" s="81"/>
      <c r="Z882" s="81"/>
      <c r="AA882" s="81"/>
      <c r="AB882" s="81"/>
      <c r="AC882" s="81"/>
      <c r="AD882" s="81"/>
      <c r="AE882" s="81"/>
      <c r="AF882" s="81"/>
      <c r="AG882" s="81"/>
      <c r="AH882" s="81"/>
      <c r="AI882" s="81"/>
      <c r="AJ882" s="81"/>
      <c r="AK882" s="81"/>
      <c r="AL882" s="81"/>
      <c r="AM882" s="81"/>
      <c r="AN882" s="81"/>
      <c r="AO882" s="81"/>
      <c r="AP882" s="81"/>
    </row>
    <row r="883" spans="1:42" ht="17.25" customHeight="1" x14ac:dyDescent="0.3">
      <c r="B883" s="90"/>
      <c r="C883" s="81"/>
      <c r="D883" s="81"/>
      <c r="E883" s="81"/>
      <c r="F883" s="81"/>
      <c r="G883" s="81"/>
      <c r="H883" s="81"/>
      <c r="I883" s="81"/>
      <c r="J883" s="81"/>
      <c r="K883" s="81"/>
      <c r="L883" s="81"/>
      <c r="M883" s="81"/>
      <c r="N883" s="81"/>
      <c r="O883" s="81"/>
      <c r="P883" s="81"/>
      <c r="Q883" s="81"/>
      <c r="R883" s="81"/>
      <c r="S883" s="81"/>
      <c r="T883" s="81"/>
      <c r="U883" s="81"/>
      <c r="V883" s="81"/>
      <c r="W883" s="81"/>
      <c r="X883" s="81"/>
      <c r="Y883" s="81"/>
      <c r="Z883" s="81"/>
      <c r="AA883" s="81"/>
      <c r="AB883" s="81"/>
      <c r="AC883" s="81"/>
      <c r="AD883" s="81"/>
      <c r="AE883" s="81"/>
      <c r="AF883" s="81"/>
      <c r="AG883" s="81"/>
      <c r="AH883" s="81"/>
      <c r="AI883" s="81"/>
      <c r="AJ883" s="81"/>
      <c r="AK883" s="81"/>
      <c r="AL883" s="81"/>
      <c r="AM883" s="81"/>
      <c r="AN883" s="81"/>
      <c r="AO883" s="81"/>
      <c r="AP883" s="81"/>
    </row>
    <row r="884" spans="1:42" ht="17.25" customHeight="1" x14ac:dyDescent="0.3">
      <c r="B884" s="90"/>
      <c r="C884" s="81"/>
      <c r="D884" s="81"/>
      <c r="E884" s="81"/>
      <c r="F884" s="81"/>
      <c r="G884" s="81"/>
      <c r="H884" s="81"/>
      <c r="I884" s="81"/>
      <c r="J884" s="81"/>
      <c r="K884" s="81"/>
      <c r="L884" s="81"/>
      <c r="M884" s="81"/>
      <c r="N884" s="81"/>
      <c r="O884" s="81"/>
      <c r="P884" s="81"/>
      <c r="Q884" s="81"/>
      <c r="R884" s="81"/>
      <c r="S884" s="81"/>
      <c r="T884" s="81"/>
      <c r="U884" s="81"/>
      <c r="V884" s="81"/>
      <c r="W884" s="81"/>
      <c r="X884" s="81"/>
      <c r="Y884" s="81"/>
      <c r="Z884" s="81"/>
      <c r="AA884" s="81"/>
      <c r="AB884" s="81"/>
      <c r="AC884" s="81"/>
      <c r="AD884" s="81"/>
      <c r="AE884" s="81"/>
      <c r="AF884" s="81"/>
      <c r="AG884" s="81"/>
      <c r="AH884" s="81"/>
      <c r="AI884" s="81"/>
      <c r="AJ884" s="81"/>
      <c r="AK884" s="81"/>
      <c r="AL884" s="81"/>
      <c r="AM884" s="81"/>
      <c r="AN884" s="81"/>
      <c r="AO884" s="81"/>
      <c r="AP884" s="81"/>
    </row>
    <row r="885" spans="1:42" ht="17.25" customHeight="1" x14ac:dyDescent="0.3">
      <c r="B885" s="90"/>
      <c r="C885" s="81"/>
      <c r="D885" s="81"/>
      <c r="E885" s="81"/>
      <c r="F885" s="81"/>
      <c r="G885" s="81"/>
      <c r="H885" s="81"/>
      <c r="I885" s="81"/>
      <c r="J885" s="81"/>
      <c r="K885" s="81"/>
      <c r="L885" s="81"/>
      <c r="M885" s="81"/>
      <c r="N885" s="81"/>
      <c r="O885" s="81"/>
      <c r="P885" s="81"/>
      <c r="Q885" s="81"/>
      <c r="R885" s="81"/>
      <c r="S885" s="81"/>
      <c r="T885" s="81"/>
      <c r="U885" s="81"/>
      <c r="V885" s="81"/>
      <c r="W885" s="81"/>
      <c r="X885" s="81"/>
      <c r="Y885" s="81"/>
      <c r="Z885" s="81"/>
      <c r="AA885" s="81"/>
      <c r="AB885" s="81"/>
      <c r="AC885" s="81"/>
      <c r="AD885" s="81"/>
      <c r="AE885" s="81"/>
      <c r="AF885" s="81"/>
      <c r="AG885" s="81"/>
      <c r="AH885" s="81"/>
      <c r="AI885" s="81"/>
      <c r="AJ885" s="81"/>
      <c r="AK885" s="81"/>
      <c r="AL885" s="81"/>
      <c r="AM885" s="81"/>
      <c r="AN885" s="81"/>
      <c r="AO885" s="81"/>
      <c r="AP885" s="81"/>
    </row>
    <row r="886" spans="1:42" ht="17.25" customHeight="1" x14ac:dyDescent="0.3">
      <c r="B886" s="90"/>
      <c r="C886" s="81"/>
      <c r="D886" s="81"/>
      <c r="E886" s="81"/>
      <c r="F886" s="81"/>
      <c r="G886" s="81"/>
      <c r="H886" s="81"/>
      <c r="I886" s="81"/>
      <c r="J886" s="81"/>
      <c r="K886" s="81"/>
      <c r="L886" s="81"/>
      <c r="M886" s="81"/>
      <c r="N886" s="81"/>
      <c r="O886" s="81"/>
      <c r="P886" s="81"/>
      <c r="Q886" s="81"/>
      <c r="R886" s="81"/>
      <c r="S886" s="81"/>
      <c r="T886" s="81"/>
      <c r="U886" s="81"/>
      <c r="V886" s="81"/>
      <c r="W886" s="81"/>
      <c r="X886" s="81"/>
      <c r="Y886" s="81"/>
      <c r="Z886" s="81"/>
      <c r="AA886" s="81"/>
      <c r="AB886" s="81"/>
      <c r="AC886" s="81"/>
      <c r="AD886" s="81"/>
      <c r="AE886" s="81"/>
      <c r="AF886" s="81"/>
      <c r="AG886" s="81"/>
      <c r="AH886" s="81"/>
      <c r="AI886" s="81"/>
      <c r="AJ886" s="81"/>
      <c r="AK886" s="81"/>
      <c r="AL886" s="81"/>
      <c r="AM886" s="81"/>
      <c r="AN886" s="81"/>
      <c r="AO886" s="81"/>
      <c r="AP886" s="81"/>
    </row>
    <row r="887" spans="1:42" ht="17.25" customHeight="1" x14ac:dyDescent="0.3">
      <c r="B887" s="90"/>
      <c r="C887" s="81"/>
      <c r="D887" s="81"/>
      <c r="E887" s="81"/>
      <c r="F887" s="81"/>
      <c r="G887" s="81"/>
      <c r="H887" s="81"/>
      <c r="I887" s="81"/>
      <c r="J887" s="81"/>
      <c r="K887" s="81"/>
      <c r="L887" s="81"/>
      <c r="M887" s="81"/>
      <c r="N887" s="81"/>
      <c r="O887" s="81"/>
      <c r="P887" s="81"/>
      <c r="Q887" s="81"/>
      <c r="R887" s="81"/>
      <c r="S887" s="81"/>
      <c r="T887" s="81"/>
      <c r="U887" s="81"/>
      <c r="V887" s="81"/>
      <c r="W887" s="81"/>
      <c r="X887" s="81"/>
      <c r="Y887" s="81"/>
      <c r="Z887" s="81"/>
      <c r="AA887" s="81"/>
      <c r="AB887" s="81"/>
      <c r="AC887" s="81"/>
      <c r="AD887" s="81"/>
      <c r="AE887" s="81"/>
      <c r="AF887" s="81"/>
      <c r="AG887" s="81"/>
      <c r="AH887" s="81"/>
      <c r="AI887" s="81"/>
      <c r="AJ887" s="81"/>
      <c r="AK887" s="81"/>
      <c r="AL887" s="81"/>
      <c r="AM887" s="81"/>
      <c r="AN887" s="81"/>
      <c r="AO887" s="81"/>
      <c r="AP887" s="81"/>
    </row>
    <row r="888" spans="1:42" ht="17.25" customHeight="1" x14ac:dyDescent="0.3">
      <c r="B888" s="90"/>
      <c r="C888" s="81"/>
      <c r="D888" s="81"/>
      <c r="E888" s="81"/>
      <c r="F888" s="81"/>
      <c r="G888" s="81"/>
      <c r="H888" s="81"/>
      <c r="I888" s="81"/>
      <c r="J888" s="81"/>
      <c r="K888" s="81"/>
      <c r="L888" s="81"/>
      <c r="M888" s="81"/>
      <c r="N888" s="81"/>
      <c r="O888" s="81"/>
      <c r="P888" s="81"/>
      <c r="Q888" s="81"/>
      <c r="R888" s="81"/>
      <c r="S888" s="81"/>
      <c r="T888" s="81"/>
      <c r="U888" s="81"/>
      <c r="V888" s="81"/>
      <c r="W888" s="81"/>
      <c r="X888" s="81"/>
      <c r="Y888" s="81"/>
      <c r="Z888" s="81"/>
      <c r="AA888" s="81"/>
      <c r="AB888" s="81"/>
      <c r="AC888" s="81"/>
      <c r="AD888" s="81"/>
      <c r="AE888" s="81"/>
      <c r="AF888" s="81"/>
      <c r="AG888" s="81"/>
      <c r="AH888" s="81"/>
      <c r="AI888" s="81"/>
      <c r="AJ888" s="81"/>
      <c r="AK888" s="81"/>
      <c r="AL888" s="81"/>
      <c r="AM888" s="81"/>
      <c r="AN888" s="81"/>
      <c r="AO888" s="81"/>
      <c r="AP888" s="81"/>
    </row>
    <row r="889" spans="1:42" ht="17.25" customHeight="1" x14ac:dyDescent="0.3">
      <c r="B889" s="90"/>
      <c r="C889" s="81"/>
      <c r="D889" s="81"/>
      <c r="E889" s="81"/>
      <c r="F889" s="81"/>
      <c r="G889" s="81"/>
      <c r="H889" s="81"/>
      <c r="I889" s="81"/>
      <c r="J889" s="81"/>
      <c r="K889" s="81"/>
      <c r="L889" s="81"/>
      <c r="M889" s="81"/>
      <c r="N889" s="81"/>
      <c r="O889" s="81"/>
      <c r="P889" s="81"/>
      <c r="Q889" s="81"/>
      <c r="R889" s="81"/>
      <c r="S889" s="81"/>
      <c r="T889" s="81"/>
      <c r="U889" s="81"/>
      <c r="V889" s="81"/>
      <c r="W889" s="81"/>
      <c r="X889" s="81"/>
      <c r="Y889" s="81"/>
      <c r="Z889" s="81"/>
      <c r="AA889" s="81"/>
      <c r="AB889" s="81"/>
      <c r="AC889" s="81"/>
      <c r="AD889" s="81"/>
      <c r="AE889" s="81"/>
      <c r="AF889" s="81"/>
      <c r="AG889" s="81"/>
      <c r="AH889" s="81"/>
      <c r="AI889" s="81"/>
      <c r="AJ889" s="81"/>
      <c r="AK889" s="81"/>
      <c r="AL889" s="81"/>
      <c r="AM889" s="81"/>
      <c r="AN889" s="81"/>
      <c r="AO889" s="81"/>
      <c r="AP889" s="81"/>
    </row>
    <row r="890" spans="1:42" ht="17.25" customHeight="1" x14ac:dyDescent="0.3">
      <c r="B890" s="90"/>
      <c r="C890" s="81"/>
      <c r="D890" s="81"/>
      <c r="E890" s="81"/>
      <c r="F890" s="81"/>
      <c r="G890" s="81"/>
      <c r="H890" s="81"/>
      <c r="I890" s="81"/>
      <c r="J890" s="81"/>
      <c r="K890" s="81"/>
      <c r="L890" s="81"/>
      <c r="M890" s="81"/>
      <c r="N890" s="81"/>
      <c r="O890" s="81"/>
      <c r="P890" s="81"/>
      <c r="Q890" s="81"/>
      <c r="R890" s="81"/>
      <c r="S890" s="81"/>
      <c r="T890" s="81"/>
      <c r="U890" s="81"/>
      <c r="V890" s="81"/>
      <c r="W890" s="81"/>
      <c r="X890" s="81"/>
      <c r="Y890" s="81"/>
      <c r="Z890" s="81"/>
      <c r="AA890" s="81"/>
      <c r="AB890" s="81"/>
      <c r="AC890" s="81"/>
      <c r="AD890" s="81"/>
      <c r="AE890" s="81"/>
      <c r="AF890" s="81"/>
      <c r="AG890" s="81"/>
      <c r="AH890" s="81"/>
      <c r="AI890" s="81"/>
      <c r="AJ890" s="81"/>
      <c r="AK890" s="81"/>
      <c r="AL890" s="81"/>
      <c r="AM890" s="81"/>
      <c r="AN890" s="81"/>
      <c r="AO890" s="81"/>
      <c r="AP890" s="81"/>
    </row>
    <row r="891" spans="1:42" ht="17.25" customHeight="1" x14ac:dyDescent="0.3">
      <c r="B891" s="90"/>
      <c r="C891" s="81"/>
      <c r="D891" s="81"/>
      <c r="E891" s="81"/>
      <c r="F891" s="81"/>
      <c r="G891" s="81"/>
      <c r="H891" s="81"/>
      <c r="I891" s="81"/>
      <c r="J891" s="81"/>
      <c r="K891" s="81"/>
      <c r="L891" s="81"/>
      <c r="M891" s="81"/>
      <c r="N891" s="81"/>
      <c r="O891" s="81"/>
      <c r="P891" s="81"/>
      <c r="Q891" s="81"/>
      <c r="R891" s="81"/>
      <c r="S891" s="81"/>
      <c r="T891" s="81"/>
      <c r="U891" s="81"/>
      <c r="V891" s="81"/>
      <c r="W891" s="81"/>
      <c r="X891" s="81"/>
      <c r="Y891" s="81"/>
      <c r="Z891" s="81"/>
      <c r="AA891" s="81"/>
      <c r="AB891" s="81"/>
      <c r="AC891" s="81"/>
      <c r="AD891" s="81"/>
      <c r="AE891" s="81"/>
      <c r="AF891" s="81"/>
      <c r="AG891" s="81"/>
      <c r="AH891" s="81"/>
      <c r="AI891" s="81"/>
      <c r="AJ891" s="81"/>
      <c r="AK891" s="81"/>
      <c r="AL891" s="81"/>
      <c r="AM891" s="81"/>
      <c r="AN891" s="81"/>
      <c r="AO891" s="81"/>
      <c r="AP891" s="81"/>
    </row>
    <row r="892" spans="1:42" ht="17.25" customHeight="1" x14ac:dyDescent="0.3">
      <c r="B892" s="90"/>
      <c r="C892" s="81"/>
      <c r="D892" s="81"/>
      <c r="E892" s="81"/>
      <c r="F892" s="81"/>
      <c r="G892" s="81"/>
      <c r="H892" s="81"/>
      <c r="I892" s="81"/>
      <c r="J892" s="81"/>
      <c r="K892" s="81"/>
      <c r="L892" s="81"/>
      <c r="M892" s="81"/>
      <c r="N892" s="81"/>
      <c r="O892" s="81"/>
      <c r="P892" s="81"/>
      <c r="Q892" s="81"/>
      <c r="R892" s="81"/>
      <c r="S892" s="81"/>
      <c r="T892" s="81"/>
      <c r="U892" s="81"/>
      <c r="V892" s="81"/>
      <c r="W892" s="81"/>
      <c r="X892" s="81"/>
      <c r="Y892" s="81"/>
      <c r="Z892" s="81"/>
      <c r="AA892" s="81"/>
      <c r="AB892" s="81"/>
      <c r="AC892" s="81"/>
      <c r="AD892" s="81"/>
      <c r="AE892" s="81"/>
      <c r="AF892" s="81"/>
      <c r="AG892" s="81"/>
      <c r="AH892" s="81"/>
      <c r="AI892" s="81"/>
      <c r="AJ892" s="81"/>
      <c r="AK892" s="81"/>
      <c r="AL892" s="81"/>
      <c r="AM892" s="81"/>
      <c r="AN892" s="81"/>
      <c r="AO892" s="81"/>
      <c r="AP892" s="81"/>
    </row>
    <row r="893" spans="1:42" s="81" customFormat="1" ht="17.25" customHeight="1" x14ac:dyDescent="0.3">
      <c r="A893" s="89"/>
      <c r="B893" s="89"/>
      <c r="H893" s="91"/>
      <c r="I893" s="91"/>
      <c r="J893" s="91"/>
      <c r="K893" s="91"/>
      <c r="L893" s="91"/>
      <c r="M893" s="91"/>
      <c r="N893" s="91"/>
      <c r="O893" s="91"/>
      <c r="P893" s="91"/>
      <c r="Q893" s="91"/>
      <c r="R893" s="91"/>
      <c r="S893" s="91"/>
      <c r="T893" s="91"/>
      <c r="U893" s="91"/>
      <c r="V893" s="91"/>
      <c r="W893" s="91"/>
      <c r="X893" s="91"/>
      <c r="Y893" s="91"/>
      <c r="Z893" s="91"/>
      <c r="AA893" s="91"/>
      <c r="AB893" s="91"/>
      <c r="AC893" s="91"/>
      <c r="AD893" s="91"/>
      <c r="AE893" s="91"/>
      <c r="AF893" s="91"/>
      <c r="AG893" s="91"/>
      <c r="AH893" s="91"/>
      <c r="AI893" s="91"/>
      <c r="AJ893" s="91"/>
      <c r="AK893" s="91"/>
      <c r="AL893" s="91"/>
      <c r="AM893" s="91"/>
      <c r="AN893" s="91"/>
      <c r="AO893" s="91"/>
      <c r="AP893" s="91"/>
    </row>
    <row r="894" spans="1:42" s="81" customFormat="1" ht="17.25" customHeight="1" x14ac:dyDescent="0.3">
      <c r="A894" s="89"/>
      <c r="B894" s="89"/>
      <c r="H894" s="91"/>
      <c r="I894" s="91"/>
      <c r="J894" s="91"/>
      <c r="K894" s="91"/>
      <c r="L894" s="91"/>
      <c r="M894" s="91"/>
      <c r="N894" s="91"/>
      <c r="O894" s="91"/>
      <c r="P894" s="91"/>
      <c r="Q894" s="91"/>
      <c r="R894" s="91"/>
      <c r="S894" s="91"/>
      <c r="T894" s="91"/>
      <c r="U894" s="91"/>
      <c r="V894" s="91"/>
      <c r="W894" s="91"/>
      <c r="X894" s="91"/>
      <c r="Y894" s="91"/>
      <c r="Z894" s="91"/>
      <c r="AA894" s="91"/>
      <c r="AB894" s="91"/>
      <c r="AC894" s="91"/>
      <c r="AD894" s="91"/>
      <c r="AE894" s="91"/>
      <c r="AF894" s="91"/>
      <c r="AG894" s="91"/>
      <c r="AH894" s="91"/>
      <c r="AI894" s="91"/>
      <c r="AJ894" s="91"/>
      <c r="AK894" s="91"/>
      <c r="AL894" s="91"/>
      <c r="AM894" s="91"/>
      <c r="AN894" s="91"/>
      <c r="AO894" s="91"/>
      <c r="AP894" s="91"/>
    </row>
    <row r="895" spans="1:42" s="81" customFormat="1" ht="17.25" customHeight="1" x14ac:dyDescent="0.3">
      <c r="A895" s="89"/>
      <c r="B895" s="89"/>
      <c r="H895" s="91"/>
      <c r="I895" s="91"/>
      <c r="J895" s="91"/>
      <c r="K895" s="91"/>
      <c r="L895" s="91"/>
      <c r="M895" s="91"/>
      <c r="N895" s="91"/>
      <c r="O895" s="91"/>
      <c r="P895" s="91"/>
      <c r="Q895" s="91"/>
      <c r="R895" s="91"/>
      <c r="S895" s="91"/>
      <c r="T895" s="91"/>
      <c r="U895" s="91"/>
      <c r="V895" s="91"/>
      <c r="W895" s="91"/>
      <c r="X895" s="91"/>
      <c r="Y895" s="91"/>
      <c r="Z895" s="91"/>
      <c r="AA895" s="91"/>
      <c r="AB895" s="91"/>
      <c r="AC895" s="91"/>
      <c r="AD895" s="91"/>
      <c r="AE895" s="91"/>
      <c r="AF895" s="91"/>
      <c r="AG895" s="91"/>
      <c r="AH895" s="91"/>
      <c r="AI895" s="91"/>
      <c r="AJ895" s="91"/>
      <c r="AK895" s="91"/>
      <c r="AL895" s="91"/>
      <c r="AM895" s="91"/>
      <c r="AN895" s="91"/>
      <c r="AO895" s="91"/>
      <c r="AP895" s="91"/>
    </row>
    <row r="896" spans="1:42" s="81" customFormat="1" ht="17.25" customHeight="1" x14ac:dyDescent="0.3">
      <c r="A896" s="89"/>
      <c r="B896" s="89"/>
      <c r="H896" s="91"/>
      <c r="I896" s="91"/>
      <c r="J896" s="91"/>
      <c r="K896" s="91"/>
      <c r="L896" s="91"/>
      <c r="M896" s="91"/>
      <c r="N896" s="91"/>
      <c r="O896" s="91"/>
      <c r="P896" s="91"/>
      <c r="Q896" s="91"/>
      <c r="R896" s="91"/>
      <c r="S896" s="91"/>
      <c r="T896" s="91"/>
      <c r="U896" s="91"/>
      <c r="V896" s="91"/>
      <c r="W896" s="91"/>
      <c r="X896" s="91"/>
      <c r="Y896" s="91"/>
      <c r="Z896" s="91"/>
      <c r="AA896" s="91"/>
      <c r="AB896" s="91"/>
      <c r="AC896" s="91"/>
      <c r="AD896" s="91"/>
      <c r="AE896" s="91"/>
      <c r="AF896" s="91"/>
      <c r="AG896" s="91"/>
      <c r="AH896" s="91"/>
      <c r="AI896" s="91"/>
      <c r="AJ896" s="91"/>
      <c r="AK896" s="91"/>
      <c r="AL896" s="91"/>
      <c r="AM896" s="91"/>
      <c r="AN896" s="91"/>
      <c r="AO896" s="91"/>
      <c r="AP896" s="91"/>
    </row>
    <row r="897" spans="1:42" s="81" customFormat="1" ht="17.25" customHeight="1" x14ac:dyDescent="0.3">
      <c r="A897" s="89"/>
      <c r="B897" s="89"/>
      <c r="H897" s="91"/>
      <c r="I897" s="91"/>
      <c r="J897" s="91"/>
      <c r="K897" s="91"/>
      <c r="L897" s="91"/>
      <c r="M897" s="91"/>
      <c r="N897" s="91"/>
      <c r="O897" s="91"/>
      <c r="P897" s="91"/>
      <c r="Q897" s="91"/>
      <c r="R897" s="91"/>
      <c r="S897" s="91"/>
      <c r="T897" s="91"/>
      <c r="U897" s="91"/>
      <c r="V897" s="91"/>
      <c r="W897" s="91"/>
      <c r="X897" s="91"/>
      <c r="Y897" s="91"/>
      <c r="Z897" s="91"/>
      <c r="AA897" s="91"/>
      <c r="AB897" s="91"/>
      <c r="AC897" s="91"/>
      <c r="AD897" s="91"/>
      <c r="AE897" s="91"/>
      <c r="AF897" s="91"/>
      <c r="AG897" s="91"/>
      <c r="AH897" s="91"/>
      <c r="AI897" s="91"/>
      <c r="AJ897" s="91"/>
      <c r="AK897" s="91"/>
      <c r="AL897" s="91"/>
      <c r="AM897" s="91"/>
      <c r="AN897" s="91"/>
      <c r="AO897" s="91"/>
      <c r="AP897" s="91"/>
    </row>
    <row r="898" spans="1:42" s="81" customFormat="1" ht="17.25" customHeight="1" x14ac:dyDescent="0.3">
      <c r="A898" s="89"/>
      <c r="B898" s="89"/>
      <c r="H898" s="91"/>
      <c r="I898" s="91"/>
      <c r="J898" s="91"/>
      <c r="K898" s="91"/>
      <c r="L898" s="91"/>
      <c r="M898" s="91"/>
      <c r="N898" s="91"/>
      <c r="O898" s="91"/>
      <c r="P898" s="91"/>
      <c r="Q898" s="91"/>
      <c r="R898" s="91"/>
      <c r="S898" s="91"/>
      <c r="T898" s="91"/>
      <c r="U898" s="91"/>
      <c r="V898" s="91"/>
      <c r="W898" s="91"/>
      <c r="X898" s="91"/>
      <c r="Y898" s="91"/>
      <c r="Z898" s="91"/>
      <c r="AA898" s="91"/>
      <c r="AB898" s="91"/>
      <c r="AC898" s="91"/>
      <c r="AD898" s="91"/>
      <c r="AE898" s="91"/>
      <c r="AF898" s="91"/>
      <c r="AG898" s="91"/>
      <c r="AH898" s="91"/>
      <c r="AI898" s="91"/>
      <c r="AJ898" s="91"/>
      <c r="AK898" s="91"/>
      <c r="AL898" s="91"/>
      <c r="AM898" s="91"/>
      <c r="AN898" s="91"/>
      <c r="AO898" s="91"/>
      <c r="AP898" s="91"/>
    </row>
    <row r="899" spans="1:42" s="81" customFormat="1" ht="17.25" customHeight="1" x14ac:dyDescent="0.3">
      <c r="A899" s="89"/>
      <c r="B899" s="89"/>
      <c r="H899" s="91"/>
      <c r="I899" s="91"/>
      <c r="J899" s="91"/>
      <c r="K899" s="91"/>
      <c r="L899" s="91"/>
      <c r="M899" s="91"/>
      <c r="N899" s="91"/>
      <c r="O899" s="91"/>
      <c r="P899" s="91"/>
      <c r="Q899" s="91"/>
      <c r="R899" s="91"/>
      <c r="S899" s="91"/>
      <c r="T899" s="91"/>
      <c r="U899" s="91"/>
      <c r="V899" s="91"/>
      <c r="W899" s="91"/>
      <c r="X899" s="91"/>
      <c r="Y899" s="91"/>
      <c r="Z899" s="91"/>
      <c r="AA899" s="91"/>
      <c r="AB899" s="91"/>
      <c r="AC899" s="91"/>
      <c r="AD899" s="91"/>
      <c r="AE899" s="91"/>
      <c r="AF899" s="91"/>
      <c r="AG899" s="91"/>
      <c r="AH899" s="91"/>
      <c r="AI899" s="91"/>
      <c r="AJ899" s="91"/>
      <c r="AK899" s="91"/>
      <c r="AL899" s="91"/>
      <c r="AM899" s="91"/>
      <c r="AN899" s="91"/>
      <c r="AO899" s="91"/>
      <c r="AP899" s="91"/>
    </row>
    <row r="900" spans="1:42" s="81" customFormat="1" ht="17.25" customHeight="1" x14ac:dyDescent="0.3">
      <c r="A900" s="89"/>
      <c r="B900" s="89"/>
      <c r="H900" s="91"/>
      <c r="I900" s="91"/>
      <c r="J900" s="91"/>
      <c r="K900" s="91"/>
      <c r="L900" s="91"/>
      <c r="M900" s="91"/>
      <c r="N900" s="91"/>
      <c r="O900" s="91"/>
      <c r="P900" s="91"/>
      <c r="Q900" s="91"/>
      <c r="R900" s="91"/>
      <c r="S900" s="91"/>
      <c r="T900" s="91"/>
      <c r="U900" s="91"/>
      <c r="V900" s="91"/>
      <c r="W900" s="91"/>
      <c r="X900" s="91"/>
      <c r="Y900" s="91"/>
      <c r="Z900" s="91"/>
      <c r="AA900" s="91"/>
      <c r="AB900" s="91"/>
      <c r="AC900" s="91"/>
      <c r="AD900" s="91"/>
      <c r="AE900" s="91"/>
      <c r="AF900" s="91"/>
      <c r="AG900" s="91"/>
      <c r="AH900" s="91"/>
      <c r="AI900" s="91"/>
      <c r="AJ900" s="91"/>
      <c r="AK900" s="91"/>
      <c r="AL900" s="91"/>
      <c r="AM900" s="91"/>
      <c r="AN900" s="91"/>
      <c r="AO900" s="91"/>
      <c r="AP900" s="91"/>
    </row>
    <row r="901" spans="1:42" s="81" customFormat="1" ht="17.25" customHeight="1" x14ac:dyDescent="0.3">
      <c r="A901" s="89"/>
      <c r="B901" s="89"/>
      <c r="H901" s="91"/>
      <c r="I901" s="91"/>
      <c r="J901" s="91"/>
      <c r="K901" s="91"/>
      <c r="L901" s="91"/>
      <c r="M901" s="91"/>
      <c r="N901" s="91"/>
      <c r="O901" s="91"/>
      <c r="P901" s="91"/>
      <c r="Q901" s="91"/>
      <c r="R901" s="91"/>
      <c r="S901" s="91"/>
      <c r="T901" s="91"/>
      <c r="U901" s="91"/>
      <c r="V901" s="91"/>
      <c r="W901" s="91"/>
      <c r="X901" s="91"/>
      <c r="Y901" s="91"/>
      <c r="Z901" s="91"/>
      <c r="AA901" s="91"/>
      <c r="AB901" s="91"/>
      <c r="AC901" s="91"/>
      <c r="AD901" s="91"/>
      <c r="AE901" s="91"/>
      <c r="AF901" s="91"/>
      <c r="AG901" s="91"/>
      <c r="AH901" s="91"/>
      <c r="AI901" s="91"/>
      <c r="AJ901" s="91"/>
      <c r="AK901" s="91"/>
      <c r="AL901" s="91"/>
      <c r="AM901" s="91"/>
      <c r="AN901" s="91"/>
      <c r="AO901" s="91"/>
      <c r="AP901" s="91"/>
    </row>
    <row r="902" spans="1:42" s="81" customFormat="1" ht="17.25" customHeight="1" x14ac:dyDescent="0.3">
      <c r="A902" s="89"/>
      <c r="B902" s="89"/>
      <c r="H902" s="91"/>
      <c r="I902" s="91"/>
      <c r="J902" s="91"/>
      <c r="K902" s="91"/>
      <c r="L902" s="91"/>
      <c r="M902" s="91"/>
      <c r="N902" s="91"/>
      <c r="O902" s="91"/>
      <c r="P902" s="91"/>
      <c r="Q902" s="91"/>
      <c r="R902" s="91"/>
      <c r="S902" s="91"/>
      <c r="T902" s="91"/>
      <c r="U902" s="91"/>
      <c r="V902" s="91"/>
      <c r="W902" s="91"/>
      <c r="X902" s="91"/>
      <c r="Y902" s="91"/>
      <c r="Z902" s="91"/>
      <c r="AA902" s="91"/>
      <c r="AB902" s="91"/>
      <c r="AC902" s="91"/>
      <c r="AD902" s="91"/>
      <c r="AE902" s="91"/>
      <c r="AF902" s="91"/>
      <c r="AG902" s="91"/>
      <c r="AH902" s="91"/>
      <c r="AI902" s="91"/>
      <c r="AJ902" s="91"/>
      <c r="AK902" s="91"/>
      <c r="AL902" s="91"/>
      <c r="AM902" s="91"/>
      <c r="AN902" s="91"/>
      <c r="AO902" s="91"/>
      <c r="AP902" s="91"/>
    </row>
    <row r="903" spans="1:42" s="81" customFormat="1" ht="17.25" customHeight="1" x14ac:dyDescent="0.3">
      <c r="A903" s="89"/>
      <c r="B903" s="89"/>
      <c r="H903" s="91"/>
      <c r="I903" s="91"/>
      <c r="J903" s="91"/>
      <c r="K903" s="91"/>
      <c r="L903" s="91"/>
      <c r="M903" s="91"/>
      <c r="N903" s="91"/>
      <c r="O903" s="91"/>
      <c r="P903" s="91"/>
      <c r="Q903" s="91"/>
      <c r="R903" s="91"/>
      <c r="S903" s="91"/>
      <c r="T903" s="91"/>
      <c r="U903" s="91"/>
      <c r="V903" s="91"/>
      <c r="W903" s="91"/>
      <c r="X903" s="91"/>
      <c r="Y903" s="91"/>
      <c r="Z903" s="91"/>
      <c r="AA903" s="91"/>
      <c r="AB903" s="91"/>
      <c r="AC903" s="91"/>
      <c r="AD903" s="91"/>
      <c r="AE903" s="91"/>
      <c r="AF903" s="91"/>
      <c r="AG903" s="91"/>
      <c r="AH903" s="91"/>
      <c r="AI903" s="91"/>
      <c r="AJ903" s="91"/>
      <c r="AK903" s="91"/>
      <c r="AL903" s="91"/>
      <c r="AM903" s="91"/>
      <c r="AN903" s="91"/>
      <c r="AO903" s="91"/>
      <c r="AP903" s="91"/>
    </row>
    <row r="904" spans="1:42" s="81" customFormat="1" ht="17.25" customHeight="1" x14ac:dyDescent="0.3">
      <c r="A904" s="89"/>
      <c r="B904" s="89"/>
      <c r="H904" s="91"/>
      <c r="I904" s="91"/>
      <c r="J904" s="91"/>
      <c r="K904" s="91"/>
      <c r="L904" s="91"/>
      <c r="M904" s="91"/>
      <c r="N904" s="91"/>
      <c r="O904" s="91"/>
      <c r="P904" s="91"/>
      <c r="Q904" s="91"/>
      <c r="R904" s="91"/>
      <c r="S904" s="91"/>
      <c r="T904" s="91"/>
      <c r="U904" s="91"/>
      <c r="V904" s="91"/>
      <c r="W904" s="91"/>
      <c r="X904" s="91"/>
      <c r="Y904" s="91"/>
      <c r="Z904" s="91"/>
      <c r="AA904" s="91"/>
      <c r="AB904" s="91"/>
      <c r="AC904" s="91"/>
      <c r="AD904" s="91"/>
      <c r="AE904" s="91"/>
      <c r="AF904" s="91"/>
      <c r="AG904" s="91"/>
      <c r="AH904" s="91"/>
      <c r="AI904" s="91"/>
      <c r="AJ904" s="91"/>
      <c r="AK904" s="91"/>
      <c r="AL904" s="91"/>
      <c r="AM904" s="91"/>
      <c r="AN904" s="91"/>
      <c r="AO904" s="91"/>
      <c r="AP904" s="91"/>
    </row>
    <row r="905" spans="1:42" s="81" customFormat="1" ht="17.25" customHeight="1" x14ac:dyDescent="0.3">
      <c r="A905" s="89"/>
      <c r="B905" s="89"/>
      <c r="H905" s="91"/>
      <c r="I905" s="91"/>
      <c r="J905" s="91"/>
      <c r="K905" s="91"/>
      <c r="L905" s="91"/>
      <c r="M905" s="91"/>
      <c r="N905" s="91"/>
      <c r="O905" s="91"/>
      <c r="P905" s="91"/>
      <c r="Q905" s="91"/>
      <c r="R905" s="91"/>
      <c r="S905" s="91"/>
      <c r="T905" s="91"/>
      <c r="U905" s="91"/>
      <c r="V905" s="91"/>
      <c r="W905" s="91"/>
      <c r="X905" s="91"/>
      <c r="Y905" s="91"/>
      <c r="Z905" s="91"/>
      <c r="AA905" s="91"/>
      <c r="AB905" s="91"/>
      <c r="AC905" s="91"/>
      <c r="AD905" s="91"/>
      <c r="AE905" s="91"/>
      <c r="AF905" s="91"/>
      <c r="AG905" s="91"/>
      <c r="AH905" s="91"/>
      <c r="AI905" s="91"/>
      <c r="AJ905" s="91"/>
      <c r="AK905" s="91"/>
      <c r="AL905" s="91"/>
      <c r="AM905" s="91"/>
      <c r="AN905" s="91"/>
      <c r="AO905" s="91"/>
      <c r="AP905" s="91"/>
    </row>
    <row r="906" spans="1:42" s="81" customFormat="1" ht="17.25" customHeight="1" x14ac:dyDescent="0.3">
      <c r="A906" s="89"/>
      <c r="B906" s="89"/>
      <c r="H906" s="91"/>
      <c r="I906" s="91"/>
      <c r="J906" s="91"/>
      <c r="K906" s="91"/>
      <c r="L906" s="91"/>
      <c r="M906" s="91"/>
      <c r="N906" s="91"/>
      <c r="O906" s="91"/>
      <c r="P906" s="91"/>
      <c r="Q906" s="91"/>
      <c r="R906" s="91"/>
      <c r="S906" s="91"/>
      <c r="T906" s="91"/>
      <c r="U906" s="91"/>
      <c r="V906" s="91"/>
      <c r="W906" s="91"/>
      <c r="X906" s="91"/>
      <c r="Y906" s="91"/>
      <c r="Z906" s="91"/>
      <c r="AA906" s="91"/>
      <c r="AB906" s="91"/>
      <c r="AC906" s="91"/>
      <c r="AD906" s="91"/>
      <c r="AE906" s="91"/>
      <c r="AF906" s="91"/>
      <c r="AG906" s="91"/>
      <c r="AH906" s="91"/>
      <c r="AI906" s="91"/>
      <c r="AJ906" s="91"/>
      <c r="AK906" s="91"/>
      <c r="AL906" s="91"/>
      <c r="AM906" s="91"/>
      <c r="AN906" s="91"/>
      <c r="AO906" s="91"/>
      <c r="AP906" s="91"/>
    </row>
    <row r="907" spans="1:42" s="81" customFormat="1" ht="17.25" customHeight="1" x14ac:dyDescent="0.3">
      <c r="A907" s="89"/>
      <c r="B907" s="89"/>
      <c r="H907" s="91"/>
      <c r="I907" s="91"/>
      <c r="J907" s="91"/>
      <c r="K907" s="91"/>
      <c r="L907" s="91"/>
      <c r="M907" s="91"/>
      <c r="N907" s="91"/>
      <c r="O907" s="91"/>
      <c r="P907" s="91"/>
      <c r="Q907" s="91"/>
      <c r="R907" s="91"/>
      <c r="S907" s="91"/>
      <c r="T907" s="91"/>
      <c r="U907" s="91"/>
      <c r="V907" s="91"/>
      <c r="W907" s="91"/>
      <c r="X907" s="91"/>
      <c r="Y907" s="91"/>
      <c r="Z907" s="91"/>
      <c r="AA907" s="91"/>
      <c r="AB907" s="91"/>
      <c r="AC907" s="91"/>
      <c r="AD907" s="91"/>
      <c r="AE907" s="91"/>
      <c r="AF907" s="91"/>
      <c r="AG907" s="91"/>
      <c r="AH907" s="91"/>
      <c r="AI907" s="91"/>
      <c r="AJ907" s="91"/>
      <c r="AK907" s="91"/>
      <c r="AL907" s="91"/>
      <c r="AM907" s="91"/>
      <c r="AN907" s="91"/>
      <c r="AO907" s="91"/>
      <c r="AP907" s="91"/>
    </row>
    <row r="908" spans="1:42" s="81" customFormat="1" ht="17.25" customHeight="1" x14ac:dyDescent="0.3">
      <c r="A908" s="89"/>
      <c r="B908" s="89"/>
      <c r="H908" s="91"/>
      <c r="I908" s="91"/>
      <c r="J908" s="91"/>
      <c r="K908" s="91"/>
      <c r="L908" s="91"/>
      <c r="M908" s="91"/>
      <c r="N908" s="91"/>
      <c r="O908" s="91"/>
      <c r="P908" s="91"/>
      <c r="Q908" s="91"/>
      <c r="R908" s="91"/>
      <c r="S908" s="91"/>
      <c r="T908" s="91"/>
      <c r="U908" s="91"/>
      <c r="V908" s="91"/>
      <c r="W908" s="91"/>
      <c r="X908" s="91"/>
      <c r="Y908" s="91"/>
      <c r="Z908" s="91"/>
      <c r="AA908" s="91"/>
      <c r="AB908" s="91"/>
      <c r="AC908" s="91"/>
      <c r="AD908" s="91"/>
      <c r="AE908" s="91"/>
      <c r="AF908" s="91"/>
      <c r="AG908" s="91"/>
      <c r="AH908" s="91"/>
      <c r="AI908" s="91"/>
      <c r="AJ908" s="91"/>
      <c r="AK908" s="91"/>
      <c r="AL908" s="91"/>
      <c r="AM908" s="91"/>
      <c r="AN908" s="91"/>
      <c r="AO908" s="91"/>
      <c r="AP908" s="91"/>
    </row>
    <row r="909" spans="1:42" s="81" customFormat="1" ht="17.25" customHeight="1" x14ac:dyDescent="0.3">
      <c r="A909" s="89"/>
      <c r="B909" s="89"/>
      <c r="H909" s="91"/>
      <c r="I909" s="91"/>
      <c r="J909" s="91"/>
      <c r="K909" s="91"/>
      <c r="L909" s="91"/>
      <c r="M909" s="91"/>
      <c r="N909" s="91"/>
      <c r="O909" s="91"/>
      <c r="P909" s="91"/>
      <c r="Q909" s="91"/>
      <c r="R909" s="91"/>
      <c r="S909" s="91"/>
      <c r="T909" s="91"/>
      <c r="U909" s="91"/>
      <c r="V909" s="91"/>
      <c r="W909" s="91"/>
      <c r="X909" s="91"/>
      <c r="Y909" s="91"/>
      <c r="Z909" s="91"/>
      <c r="AA909" s="91"/>
      <c r="AB909" s="91"/>
      <c r="AC909" s="91"/>
      <c r="AD909" s="91"/>
      <c r="AE909" s="91"/>
      <c r="AF909" s="91"/>
      <c r="AG909" s="91"/>
      <c r="AH909" s="91"/>
      <c r="AI909" s="91"/>
      <c r="AJ909" s="91"/>
      <c r="AK909" s="91"/>
      <c r="AL909" s="91"/>
      <c r="AM909" s="91"/>
      <c r="AN909" s="91"/>
      <c r="AO909" s="91"/>
      <c r="AP909" s="91"/>
    </row>
    <row r="910" spans="1:42" s="81" customFormat="1" ht="17.25" customHeight="1" x14ac:dyDescent="0.3">
      <c r="A910" s="89"/>
      <c r="B910" s="89"/>
      <c r="H910" s="91"/>
      <c r="I910" s="91"/>
      <c r="J910" s="91"/>
      <c r="K910" s="91"/>
      <c r="L910" s="91"/>
      <c r="M910" s="91"/>
      <c r="N910" s="91"/>
      <c r="O910" s="91"/>
      <c r="P910" s="91"/>
      <c r="Q910" s="91"/>
      <c r="R910" s="91"/>
      <c r="S910" s="91"/>
      <c r="T910" s="91"/>
      <c r="U910" s="91"/>
      <c r="V910" s="91"/>
      <c r="W910" s="91"/>
      <c r="X910" s="91"/>
      <c r="Y910" s="91"/>
      <c r="Z910" s="91"/>
      <c r="AA910" s="91"/>
      <c r="AB910" s="91"/>
      <c r="AC910" s="91"/>
      <c r="AD910" s="91"/>
      <c r="AE910" s="91"/>
      <c r="AF910" s="91"/>
      <c r="AG910" s="91"/>
      <c r="AH910" s="91"/>
      <c r="AI910" s="91"/>
      <c r="AJ910" s="91"/>
      <c r="AK910" s="91"/>
      <c r="AL910" s="91"/>
      <c r="AM910" s="91"/>
      <c r="AN910" s="91"/>
      <c r="AO910" s="91"/>
      <c r="AP910" s="91"/>
    </row>
    <row r="911" spans="1:42" s="81" customFormat="1" ht="17.25" customHeight="1" x14ac:dyDescent="0.3">
      <c r="A911" s="89"/>
      <c r="B911" s="89"/>
      <c r="H911" s="91"/>
      <c r="I911" s="91"/>
      <c r="J911" s="91"/>
      <c r="K911" s="91"/>
      <c r="L911" s="91"/>
      <c r="M911" s="91"/>
      <c r="N911" s="91"/>
      <c r="O911" s="91"/>
      <c r="P911" s="91"/>
      <c r="Q911" s="91"/>
      <c r="R911" s="91"/>
      <c r="S911" s="91"/>
      <c r="T911" s="91"/>
      <c r="U911" s="91"/>
      <c r="V911" s="91"/>
      <c r="W911" s="91"/>
      <c r="X911" s="91"/>
      <c r="Y911" s="91"/>
      <c r="Z911" s="91"/>
      <c r="AA911" s="91"/>
      <c r="AB911" s="91"/>
      <c r="AC911" s="91"/>
      <c r="AD911" s="91"/>
      <c r="AE911" s="91"/>
      <c r="AF911" s="91"/>
      <c r="AG911" s="91"/>
      <c r="AH911" s="91"/>
      <c r="AI911" s="91"/>
      <c r="AJ911" s="91"/>
      <c r="AK911" s="91"/>
      <c r="AL911" s="91"/>
      <c r="AM911" s="91"/>
      <c r="AN911" s="91"/>
      <c r="AO911" s="91"/>
      <c r="AP911" s="91"/>
    </row>
    <row r="912" spans="1:42" s="81" customFormat="1" ht="17.25" customHeight="1" x14ac:dyDescent="0.3">
      <c r="A912" s="89"/>
      <c r="B912" s="89"/>
      <c r="H912" s="91"/>
      <c r="I912" s="91"/>
      <c r="J912" s="91"/>
      <c r="K912" s="91"/>
      <c r="L912" s="91"/>
      <c r="M912" s="91"/>
      <c r="N912" s="91"/>
      <c r="O912" s="91"/>
      <c r="P912" s="91"/>
      <c r="Q912" s="91"/>
      <c r="R912" s="91"/>
      <c r="S912" s="91"/>
      <c r="T912" s="91"/>
      <c r="U912" s="91"/>
      <c r="V912" s="91"/>
      <c r="W912" s="91"/>
      <c r="X912" s="91"/>
      <c r="Y912" s="91"/>
      <c r="Z912" s="91"/>
      <c r="AA912" s="91"/>
      <c r="AB912" s="91"/>
      <c r="AC912" s="91"/>
      <c r="AD912" s="91"/>
      <c r="AE912" s="91"/>
      <c r="AF912" s="91"/>
      <c r="AG912" s="91"/>
      <c r="AH912" s="91"/>
      <c r="AI912" s="91"/>
      <c r="AJ912" s="91"/>
      <c r="AK912" s="91"/>
      <c r="AL912" s="91"/>
      <c r="AM912" s="91"/>
      <c r="AN912" s="91"/>
      <c r="AO912" s="91"/>
      <c r="AP912" s="91"/>
    </row>
    <row r="913" spans="1:42" s="81" customFormat="1" ht="17.25" customHeight="1" x14ac:dyDescent="0.3">
      <c r="A913" s="89"/>
      <c r="B913" s="89"/>
      <c r="H913" s="91"/>
      <c r="I913" s="91"/>
      <c r="J913" s="91"/>
      <c r="K913" s="91"/>
      <c r="L913" s="91"/>
      <c r="M913" s="91"/>
      <c r="N913" s="91"/>
      <c r="O913" s="91"/>
      <c r="P913" s="91"/>
      <c r="Q913" s="91"/>
      <c r="R913" s="91"/>
      <c r="S913" s="91"/>
      <c r="T913" s="91"/>
      <c r="U913" s="91"/>
      <c r="V913" s="91"/>
      <c r="W913" s="91"/>
      <c r="X913" s="91"/>
      <c r="Y913" s="91"/>
      <c r="Z913" s="91"/>
      <c r="AA913" s="91"/>
      <c r="AB913" s="91"/>
      <c r="AC913" s="91"/>
      <c r="AD913" s="91"/>
      <c r="AE913" s="91"/>
      <c r="AF913" s="91"/>
      <c r="AG913" s="91"/>
      <c r="AH913" s="91"/>
      <c r="AI913" s="91"/>
      <c r="AJ913" s="91"/>
      <c r="AK913" s="91"/>
      <c r="AL913" s="91"/>
      <c r="AM913" s="91"/>
      <c r="AN913" s="91"/>
      <c r="AO913" s="91"/>
      <c r="AP913" s="91"/>
    </row>
    <row r="914" spans="1:42" s="81" customFormat="1" ht="17.25" customHeight="1" x14ac:dyDescent="0.3">
      <c r="A914" s="89"/>
      <c r="B914" s="89"/>
      <c r="H914" s="91"/>
      <c r="I914" s="91"/>
      <c r="J914" s="91"/>
      <c r="K914" s="91"/>
      <c r="L914" s="91"/>
      <c r="M914" s="91"/>
      <c r="N914" s="91"/>
      <c r="O914" s="91"/>
      <c r="P914" s="91"/>
      <c r="Q914" s="91"/>
      <c r="R914" s="91"/>
      <c r="S914" s="91"/>
      <c r="T914" s="91"/>
      <c r="U914" s="91"/>
      <c r="V914" s="91"/>
      <c r="W914" s="91"/>
      <c r="X914" s="91"/>
      <c r="Y914" s="91"/>
      <c r="Z914" s="91"/>
      <c r="AA914" s="91"/>
      <c r="AB914" s="91"/>
      <c r="AC914" s="91"/>
      <c r="AD914" s="91"/>
      <c r="AE914" s="91"/>
      <c r="AF914" s="91"/>
      <c r="AG914" s="91"/>
      <c r="AH914" s="91"/>
      <c r="AI914" s="91"/>
      <c r="AJ914" s="91"/>
      <c r="AK914" s="91"/>
      <c r="AL914" s="91"/>
      <c r="AM914" s="91"/>
      <c r="AN914" s="91"/>
      <c r="AO914" s="91"/>
      <c r="AP914" s="91"/>
    </row>
    <row r="915" spans="1:42" s="81" customFormat="1" ht="17.25" customHeight="1" x14ac:dyDescent="0.3">
      <c r="A915" s="89"/>
      <c r="B915" s="89"/>
      <c r="H915" s="91"/>
      <c r="I915" s="91"/>
      <c r="J915" s="91"/>
      <c r="K915" s="91"/>
      <c r="L915" s="91"/>
      <c r="M915" s="91"/>
      <c r="N915" s="91"/>
      <c r="O915" s="91"/>
      <c r="P915" s="91"/>
      <c r="Q915" s="91"/>
      <c r="R915" s="91"/>
      <c r="S915" s="91"/>
      <c r="T915" s="91"/>
      <c r="U915" s="91"/>
      <c r="V915" s="91"/>
      <c r="W915" s="91"/>
      <c r="X915" s="91"/>
      <c r="Y915" s="91"/>
      <c r="Z915" s="91"/>
      <c r="AA915" s="91"/>
      <c r="AB915" s="91"/>
      <c r="AC915" s="91"/>
      <c r="AD915" s="91"/>
      <c r="AE915" s="91"/>
      <c r="AF915" s="91"/>
      <c r="AG915" s="91"/>
      <c r="AH915" s="91"/>
      <c r="AI915" s="91"/>
      <c r="AJ915" s="91"/>
      <c r="AK915" s="91"/>
      <c r="AL915" s="91"/>
      <c r="AM915" s="91"/>
      <c r="AN915" s="91"/>
      <c r="AO915" s="91"/>
      <c r="AP915" s="91"/>
    </row>
    <row r="916" spans="1:42" s="81" customFormat="1" ht="17.25" customHeight="1" x14ac:dyDescent="0.3">
      <c r="A916" s="89"/>
      <c r="B916" s="89"/>
      <c r="H916" s="91"/>
      <c r="I916" s="91"/>
      <c r="J916" s="91"/>
      <c r="K916" s="91"/>
      <c r="L916" s="91"/>
      <c r="M916" s="91"/>
      <c r="N916" s="91"/>
      <c r="O916" s="91"/>
      <c r="P916" s="91"/>
      <c r="Q916" s="91"/>
      <c r="R916" s="91"/>
      <c r="S916" s="91"/>
      <c r="T916" s="91"/>
      <c r="U916" s="91"/>
      <c r="V916" s="91"/>
      <c r="W916" s="91"/>
      <c r="X916" s="91"/>
      <c r="Y916" s="91"/>
      <c r="Z916" s="91"/>
      <c r="AA916" s="91"/>
      <c r="AB916" s="91"/>
      <c r="AC916" s="91"/>
      <c r="AD916" s="91"/>
      <c r="AE916" s="91"/>
      <c r="AF916" s="91"/>
      <c r="AG916" s="91"/>
      <c r="AH916" s="91"/>
      <c r="AI916" s="91"/>
      <c r="AJ916" s="91"/>
      <c r="AK916" s="91"/>
      <c r="AL916" s="91"/>
      <c r="AM916" s="91"/>
      <c r="AN916" s="91"/>
      <c r="AO916" s="91"/>
      <c r="AP916" s="91"/>
    </row>
    <row r="917" spans="1:42" s="81" customFormat="1" ht="17.25" customHeight="1" x14ac:dyDescent="0.3">
      <c r="A917" s="89"/>
      <c r="B917" s="89"/>
      <c r="H917" s="91"/>
      <c r="I917" s="91"/>
      <c r="J917" s="91"/>
      <c r="K917" s="91"/>
      <c r="L917" s="91"/>
      <c r="M917" s="91"/>
      <c r="N917" s="91"/>
      <c r="O917" s="91"/>
      <c r="P917" s="91"/>
      <c r="Q917" s="91"/>
      <c r="R917" s="91"/>
      <c r="S917" s="91"/>
      <c r="T917" s="91"/>
      <c r="U917" s="91"/>
      <c r="V917" s="91"/>
      <c r="W917" s="91"/>
      <c r="X917" s="91"/>
      <c r="Y917" s="91"/>
      <c r="Z917" s="91"/>
      <c r="AA917" s="91"/>
      <c r="AB917" s="91"/>
      <c r="AC917" s="91"/>
      <c r="AD917" s="91"/>
      <c r="AE917" s="91"/>
      <c r="AF917" s="91"/>
      <c r="AG917" s="91"/>
      <c r="AH917" s="91"/>
      <c r="AI917" s="91"/>
      <c r="AJ917" s="91"/>
      <c r="AK917" s="91"/>
      <c r="AL917" s="91"/>
      <c r="AM917" s="91"/>
      <c r="AN917" s="91"/>
      <c r="AO917" s="91"/>
      <c r="AP917" s="91"/>
    </row>
    <row r="918" spans="1:42" s="81" customFormat="1" ht="17.25" customHeight="1" x14ac:dyDescent="0.3">
      <c r="A918" s="89"/>
      <c r="B918" s="89"/>
      <c r="H918" s="91"/>
      <c r="I918" s="91"/>
      <c r="J918" s="91"/>
      <c r="K918" s="91"/>
      <c r="L918" s="91"/>
      <c r="M918" s="91"/>
      <c r="N918" s="91"/>
      <c r="O918" s="91"/>
      <c r="P918" s="91"/>
      <c r="Q918" s="91"/>
      <c r="R918" s="91"/>
      <c r="S918" s="91"/>
      <c r="T918" s="91"/>
      <c r="U918" s="91"/>
      <c r="V918" s="91"/>
      <c r="W918" s="91"/>
      <c r="X918" s="91"/>
      <c r="Y918" s="91"/>
      <c r="Z918" s="91"/>
      <c r="AA918" s="91"/>
      <c r="AB918" s="91"/>
      <c r="AC918" s="91"/>
      <c r="AD918" s="91"/>
      <c r="AE918" s="91"/>
      <c r="AF918" s="91"/>
      <c r="AG918" s="91"/>
      <c r="AH918" s="91"/>
      <c r="AI918" s="91"/>
      <c r="AJ918" s="91"/>
      <c r="AK918" s="91"/>
      <c r="AL918" s="91"/>
      <c r="AM918" s="91"/>
      <c r="AN918" s="91"/>
      <c r="AO918" s="91"/>
      <c r="AP918" s="91"/>
    </row>
    <row r="919" spans="1:42" s="81" customFormat="1" ht="17.25" customHeight="1" x14ac:dyDescent="0.3">
      <c r="A919" s="89"/>
      <c r="B919" s="89"/>
      <c r="H919" s="91"/>
      <c r="I919" s="91"/>
      <c r="J919" s="91"/>
      <c r="K919" s="91"/>
      <c r="L919" s="91"/>
      <c r="M919" s="91"/>
      <c r="N919" s="91"/>
      <c r="O919" s="91"/>
      <c r="P919" s="91"/>
      <c r="Q919" s="91"/>
      <c r="R919" s="91"/>
      <c r="S919" s="91"/>
      <c r="T919" s="91"/>
      <c r="U919" s="91"/>
      <c r="V919" s="91"/>
      <c r="W919" s="91"/>
      <c r="X919" s="91"/>
      <c r="Y919" s="91"/>
      <c r="Z919" s="91"/>
      <c r="AA919" s="91"/>
      <c r="AB919" s="91"/>
      <c r="AC919" s="91"/>
      <c r="AD919" s="91"/>
      <c r="AE919" s="91"/>
      <c r="AF919" s="91"/>
      <c r="AG919" s="91"/>
      <c r="AH919" s="91"/>
      <c r="AI919" s="91"/>
      <c r="AJ919" s="91"/>
      <c r="AK919" s="91"/>
      <c r="AL919" s="91"/>
      <c r="AM919" s="91"/>
      <c r="AN919" s="91"/>
      <c r="AO919" s="91"/>
      <c r="AP919" s="91"/>
    </row>
    <row r="920" spans="1:42" s="81" customFormat="1" ht="17.25" customHeight="1" x14ac:dyDescent="0.3">
      <c r="A920" s="89"/>
      <c r="B920" s="89"/>
      <c r="H920" s="91"/>
      <c r="I920" s="91"/>
      <c r="J920" s="91"/>
      <c r="K920" s="91"/>
      <c r="L920" s="91"/>
      <c r="M920" s="91"/>
      <c r="N920" s="91"/>
      <c r="O920" s="91"/>
      <c r="P920" s="91"/>
      <c r="Q920" s="91"/>
      <c r="R920" s="91"/>
      <c r="S920" s="91"/>
      <c r="T920" s="91"/>
      <c r="U920" s="91"/>
      <c r="V920" s="91"/>
      <c r="W920" s="91"/>
      <c r="X920" s="91"/>
      <c r="Y920" s="91"/>
      <c r="Z920" s="91"/>
      <c r="AA920" s="91"/>
      <c r="AB920" s="91"/>
      <c r="AC920" s="91"/>
      <c r="AD920" s="91"/>
      <c r="AE920" s="91"/>
      <c r="AF920" s="91"/>
      <c r="AG920" s="91"/>
      <c r="AH920" s="91"/>
      <c r="AI920" s="91"/>
      <c r="AJ920" s="91"/>
      <c r="AK920" s="91"/>
      <c r="AL920" s="91"/>
      <c r="AM920" s="91"/>
      <c r="AN920" s="91"/>
      <c r="AO920" s="91"/>
      <c r="AP920" s="91"/>
    </row>
    <row r="921" spans="1:42" s="81" customFormat="1" ht="17.25" customHeight="1" x14ac:dyDescent="0.3">
      <c r="A921" s="89"/>
      <c r="B921" s="89"/>
      <c r="H921" s="91"/>
      <c r="I921" s="91"/>
      <c r="J921" s="91"/>
      <c r="K921" s="91"/>
      <c r="L921" s="91"/>
      <c r="M921" s="91"/>
      <c r="N921" s="91"/>
      <c r="O921" s="91"/>
      <c r="P921" s="91"/>
      <c r="Q921" s="91"/>
      <c r="R921" s="91"/>
      <c r="S921" s="91"/>
      <c r="T921" s="91"/>
      <c r="U921" s="91"/>
      <c r="V921" s="91"/>
      <c r="W921" s="91"/>
      <c r="X921" s="91"/>
      <c r="Y921" s="91"/>
      <c r="Z921" s="91"/>
      <c r="AA921" s="91"/>
      <c r="AB921" s="91"/>
      <c r="AC921" s="91"/>
      <c r="AD921" s="91"/>
      <c r="AE921" s="91"/>
      <c r="AF921" s="91"/>
      <c r="AG921" s="91"/>
      <c r="AH921" s="91"/>
      <c r="AI921" s="91"/>
      <c r="AJ921" s="91"/>
      <c r="AK921" s="91"/>
      <c r="AL921" s="91"/>
      <c r="AM921" s="91"/>
      <c r="AN921" s="91"/>
      <c r="AO921" s="91"/>
      <c r="AP921" s="91"/>
    </row>
    <row r="922" spans="1:42" s="81" customFormat="1" ht="17.25" customHeight="1" x14ac:dyDescent="0.3">
      <c r="A922" s="89"/>
      <c r="B922" s="89"/>
      <c r="H922" s="91"/>
      <c r="I922" s="91"/>
      <c r="J922" s="91"/>
      <c r="K922" s="91"/>
      <c r="L922" s="91"/>
      <c r="M922" s="91"/>
      <c r="N922" s="91"/>
      <c r="O922" s="91"/>
      <c r="P922" s="91"/>
      <c r="Q922" s="91"/>
      <c r="R922" s="91"/>
      <c r="S922" s="91"/>
      <c r="T922" s="91"/>
      <c r="U922" s="91"/>
      <c r="V922" s="91"/>
      <c r="W922" s="91"/>
      <c r="X922" s="91"/>
      <c r="Y922" s="91"/>
      <c r="Z922" s="91"/>
      <c r="AA922" s="91"/>
      <c r="AB922" s="91"/>
      <c r="AC922" s="91"/>
      <c r="AD922" s="91"/>
      <c r="AE922" s="91"/>
      <c r="AF922" s="91"/>
      <c r="AG922" s="91"/>
      <c r="AH922" s="91"/>
      <c r="AI922" s="91"/>
      <c r="AJ922" s="91"/>
      <c r="AK922" s="91"/>
      <c r="AL922" s="91"/>
      <c r="AM922" s="91"/>
      <c r="AN922" s="91"/>
      <c r="AO922" s="91"/>
      <c r="AP922" s="91"/>
    </row>
    <row r="923" spans="1:42" s="81" customFormat="1" ht="17.25" customHeight="1" x14ac:dyDescent="0.3">
      <c r="A923" s="89"/>
      <c r="B923" s="89"/>
      <c r="H923" s="91"/>
      <c r="I923" s="91"/>
      <c r="J923" s="91"/>
      <c r="K923" s="91"/>
      <c r="L923" s="91"/>
      <c r="M923" s="91"/>
      <c r="N923" s="91"/>
      <c r="O923" s="91"/>
      <c r="P923" s="91"/>
      <c r="Q923" s="91"/>
      <c r="R923" s="91"/>
      <c r="S923" s="91"/>
      <c r="T923" s="91"/>
      <c r="U923" s="91"/>
      <c r="V923" s="91"/>
      <c r="W923" s="91"/>
      <c r="X923" s="91"/>
      <c r="Y923" s="91"/>
      <c r="Z923" s="91"/>
      <c r="AA923" s="91"/>
      <c r="AB923" s="91"/>
      <c r="AC923" s="91"/>
      <c r="AD923" s="91"/>
      <c r="AE923" s="91"/>
      <c r="AF923" s="91"/>
      <c r="AG923" s="91"/>
      <c r="AH923" s="91"/>
      <c r="AI923" s="91"/>
      <c r="AJ923" s="91"/>
      <c r="AK923" s="91"/>
      <c r="AL923" s="91"/>
      <c r="AM923" s="91"/>
      <c r="AN923" s="91"/>
      <c r="AO923" s="91"/>
      <c r="AP923" s="91"/>
    </row>
    <row r="924" spans="1:42" s="81" customFormat="1" ht="17.25" customHeight="1" x14ac:dyDescent="0.3">
      <c r="A924" s="89"/>
      <c r="B924" s="89"/>
      <c r="H924" s="91"/>
      <c r="I924" s="91"/>
      <c r="J924" s="91"/>
      <c r="K924" s="91"/>
      <c r="L924" s="91"/>
      <c r="M924" s="91"/>
      <c r="N924" s="91"/>
      <c r="O924" s="91"/>
      <c r="P924" s="91"/>
      <c r="Q924" s="91"/>
      <c r="R924" s="91"/>
      <c r="S924" s="91"/>
      <c r="T924" s="91"/>
      <c r="U924" s="91"/>
      <c r="V924" s="91"/>
      <c r="W924" s="91"/>
      <c r="X924" s="91"/>
      <c r="Y924" s="91"/>
      <c r="Z924" s="91"/>
      <c r="AA924" s="91"/>
      <c r="AB924" s="91"/>
      <c r="AC924" s="91"/>
      <c r="AD924" s="91"/>
      <c r="AE924" s="91"/>
      <c r="AF924" s="91"/>
      <c r="AG924" s="91"/>
      <c r="AH924" s="91"/>
      <c r="AI924" s="91"/>
      <c r="AJ924" s="91"/>
      <c r="AK924" s="91"/>
      <c r="AL924" s="91"/>
      <c r="AM924" s="91"/>
      <c r="AN924" s="91"/>
      <c r="AO924" s="91"/>
      <c r="AP924" s="91"/>
    </row>
    <row r="925" spans="1:42" s="81" customFormat="1" ht="17.25" customHeight="1" x14ac:dyDescent="0.3">
      <c r="A925" s="89"/>
      <c r="B925" s="89"/>
      <c r="H925" s="91"/>
      <c r="I925" s="91"/>
      <c r="J925" s="91"/>
      <c r="K925" s="91"/>
      <c r="L925" s="91"/>
      <c r="M925" s="91"/>
      <c r="N925" s="91"/>
      <c r="O925" s="91"/>
      <c r="P925" s="91"/>
      <c r="Q925" s="91"/>
      <c r="R925" s="91"/>
      <c r="S925" s="91"/>
      <c r="T925" s="91"/>
      <c r="U925" s="91"/>
      <c r="V925" s="91"/>
      <c r="W925" s="91"/>
      <c r="X925" s="91"/>
      <c r="Y925" s="91"/>
      <c r="Z925" s="91"/>
      <c r="AA925" s="91"/>
      <c r="AB925" s="91"/>
      <c r="AC925" s="91"/>
      <c r="AD925" s="91"/>
      <c r="AE925" s="91"/>
      <c r="AF925" s="91"/>
      <c r="AG925" s="91"/>
      <c r="AH925" s="91"/>
      <c r="AI925" s="91"/>
      <c r="AJ925" s="91"/>
      <c r="AK925" s="91"/>
      <c r="AL925" s="91"/>
      <c r="AM925" s="91"/>
      <c r="AN925" s="91"/>
      <c r="AO925" s="91"/>
      <c r="AP925" s="91"/>
    </row>
    <row r="926" spans="1:42" s="81" customFormat="1" ht="17.25" customHeight="1" x14ac:dyDescent="0.3">
      <c r="A926" s="89"/>
      <c r="B926" s="89"/>
      <c r="H926" s="91"/>
      <c r="I926" s="91"/>
      <c r="J926" s="91"/>
      <c r="K926" s="91"/>
      <c r="L926" s="91"/>
      <c r="M926" s="91"/>
      <c r="N926" s="91"/>
      <c r="O926" s="91"/>
      <c r="P926" s="91"/>
      <c r="Q926" s="91"/>
      <c r="R926" s="91"/>
      <c r="S926" s="91"/>
      <c r="T926" s="91"/>
      <c r="U926" s="91"/>
      <c r="V926" s="91"/>
      <c r="W926" s="91"/>
      <c r="X926" s="91"/>
      <c r="Y926" s="91"/>
      <c r="Z926" s="91"/>
      <c r="AA926" s="91"/>
      <c r="AB926" s="91"/>
      <c r="AC926" s="91"/>
      <c r="AD926" s="91"/>
      <c r="AE926" s="91"/>
      <c r="AF926" s="91"/>
      <c r="AG926" s="91"/>
      <c r="AH926" s="91"/>
      <c r="AI926" s="91"/>
      <c r="AJ926" s="91"/>
      <c r="AK926" s="91"/>
      <c r="AL926" s="91"/>
      <c r="AM926" s="91"/>
      <c r="AN926" s="91"/>
      <c r="AO926" s="91"/>
      <c r="AP926" s="91"/>
    </row>
    <row r="927" spans="1:42" s="81" customFormat="1" ht="17.25" customHeight="1" x14ac:dyDescent="0.3">
      <c r="A927" s="89"/>
      <c r="B927" s="89"/>
      <c r="H927" s="91"/>
      <c r="I927" s="91"/>
      <c r="J927" s="91"/>
      <c r="K927" s="91"/>
      <c r="L927" s="91"/>
      <c r="M927" s="91"/>
      <c r="N927" s="91"/>
      <c r="O927" s="91"/>
      <c r="P927" s="91"/>
      <c r="Q927" s="91"/>
      <c r="R927" s="91"/>
      <c r="S927" s="91"/>
      <c r="T927" s="91"/>
      <c r="U927" s="91"/>
      <c r="V927" s="91"/>
      <c r="W927" s="91"/>
      <c r="X927" s="91"/>
      <c r="Y927" s="91"/>
      <c r="Z927" s="91"/>
      <c r="AA927" s="91"/>
      <c r="AB927" s="91"/>
      <c r="AC927" s="91"/>
      <c r="AD927" s="91"/>
      <c r="AE927" s="91"/>
      <c r="AF927" s="91"/>
      <c r="AG927" s="91"/>
      <c r="AH927" s="91"/>
      <c r="AI927" s="91"/>
      <c r="AJ927" s="91"/>
      <c r="AK927" s="91"/>
      <c r="AL927" s="91"/>
      <c r="AM927" s="91"/>
      <c r="AN927" s="91"/>
      <c r="AO927" s="91"/>
      <c r="AP927" s="91"/>
    </row>
    <row r="928" spans="1:42" s="81" customFormat="1" ht="17.25" customHeight="1" x14ac:dyDescent="0.3">
      <c r="A928" s="89"/>
      <c r="B928" s="89"/>
      <c r="H928" s="91"/>
      <c r="I928" s="91"/>
      <c r="J928" s="91"/>
      <c r="K928" s="91"/>
      <c r="L928" s="91"/>
      <c r="M928" s="91"/>
      <c r="N928" s="91"/>
      <c r="O928" s="91"/>
      <c r="P928" s="91"/>
      <c r="Q928" s="91"/>
      <c r="R928" s="91"/>
      <c r="S928" s="91"/>
      <c r="T928" s="91"/>
      <c r="U928" s="91"/>
      <c r="V928" s="91"/>
      <c r="W928" s="91"/>
      <c r="X928" s="91"/>
      <c r="Y928" s="91"/>
      <c r="Z928" s="91"/>
      <c r="AA928" s="91"/>
      <c r="AB928" s="91"/>
      <c r="AC928" s="91"/>
      <c r="AD928" s="91"/>
      <c r="AE928" s="91"/>
      <c r="AF928" s="91"/>
      <c r="AG928" s="91"/>
      <c r="AH928" s="91"/>
      <c r="AI928" s="91"/>
      <c r="AJ928" s="91"/>
      <c r="AK928" s="91"/>
      <c r="AL928" s="91"/>
      <c r="AM928" s="91"/>
      <c r="AN928" s="91"/>
      <c r="AO928" s="91"/>
      <c r="AP928" s="91"/>
    </row>
    <row r="929" spans="1:42" s="81" customFormat="1" ht="17.25" customHeight="1" x14ac:dyDescent="0.3">
      <c r="A929" s="89"/>
      <c r="B929" s="89"/>
      <c r="H929" s="91"/>
      <c r="I929" s="91"/>
      <c r="J929" s="91"/>
      <c r="K929" s="91"/>
      <c r="L929" s="91"/>
      <c r="M929" s="91"/>
      <c r="N929" s="91"/>
      <c r="O929" s="91"/>
      <c r="P929" s="91"/>
      <c r="Q929" s="91"/>
      <c r="R929" s="91"/>
      <c r="S929" s="91"/>
      <c r="T929" s="91"/>
      <c r="U929" s="91"/>
      <c r="V929" s="91"/>
      <c r="W929" s="91"/>
      <c r="X929" s="91"/>
      <c r="Y929" s="91"/>
      <c r="Z929" s="91"/>
      <c r="AA929" s="91"/>
      <c r="AB929" s="91"/>
      <c r="AC929" s="91"/>
      <c r="AD929" s="91"/>
      <c r="AE929" s="91"/>
      <c r="AF929" s="91"/>
      <c r="AG929" s="91"/>
      <c r="AH929" s="91"/>
      <c r="AI929" s="91"/>
      <c r="AJ929" s="91"/>
      <c r="AK929" s="91"/>
      <c r="AL929" s="91"/>
      <c r="AM929" s="91"/>
      <c r="AN929" s="91"/>
      <c r="AO929" s="91"/>
      <c r="AP929" s="91"/>
    </row>
    <row r="930" spans="1:42" s="81" customFormat="1" ht="17.25" customHeight="1" x14ac:dyDescent="0.3">
      <c r="A930" s="89"/>
      <c r="B930" s="89"/>
      <c r="H930" s="91"/>
      <c r="I930" s="91"/>
      <c r="J930" s="91"/>
      <c r="K930" s="91"/>
      <c r="L930" s="91"/>
      <c r="M930" s="91"/>
      <c r="N930" s="91"/>
      <c r="O930" s="91"/>
      <c r="P930" s="91"/>
      <c r="Q930" s="91"/>
      <c r="R930" s="91"/>
      <c r="S930" s="91"/>
      <c r="T930" s="91"/>
      <c r="U930" s="91"/>
      <c r="V930" s="91"/>
      <c r="W930" s="91"/>
      <c r="X930" s="91"/>
      <c r="Y930" s="91"/>
      <c r="Z930" s="91"/>
      <c r="AA930" s="91"/>
      <c r="AB930" s="91"/>
      <c r="AC930" s="91"/>
      <c r="AD930" s="91"/>
      <c r="AE930" s="91"/>
      <c r="AF930" s="91"/>
      <c r="AG930" s="91"/>
      <c r="AH930" s="91"/>
      <c r="AI930" s="91"/>
      <c r="AJ930" s="91"/>
      <c r="AK930" s="91"/>
      <c r="AL930" s="91"/>
      <c r="AM930" s="91"/>
      <c r="AN930" s="91"/>
      <c r="AO930" s="91"/>
      <c r="AP930" s="91"/>
    </row>
    <row r="931" spans="1:42" s="81" customFormat="1" ht="17.25" customHeight="1" x14ac:dyDescent="0.3">
      <c r="A931" s="89"/>
      <c r="B931" s="89"/>
      <c r="H931" s="91"/>
      <c r="I931" s="91"/>
      <c r="J931" s="91"/>
      <c r="K931" s="91"/>
      <c r="L931" s="91"/>
      <c r="M931" s="91"/>
      <c r="N931" s="91"/>
      <c r="O931" s="91"/>
      <c r="P931" s="91"/>
      <c r="Q931" s="91"/>
      <c r="R931" s="91"/>
      <c r="S931" s="91"/>
      <c r="T931" s="91"/>
      <c r="U931" s="91"/>
      <c r="V931" s="91"/>
      <c r="W931" s="91"/>
      <c r="X931" s="91"/>
      <c r="Y931" s="91"/>
      <c r="Z931" s="91"/>
      <c r="AA931" s="91"/>
      <c r="AB931" s="91"/>
      <c r="AC931" s="91"/>
      <c r="AD931" s="91"/>
      <c r="AE931" s="91"/>
      <c r="AF931" s="91"/>
      <c r="AG931" s="91"/>
      <c r="AH931" s="91"/>
      <c r="AI931" s="91"/>
      <c r="AJ931" s="91"/>
      <c r="AK931" s="91"/>
      <c r="AL931" s="91"/>
      <c r="AM931" s="91"/>
      <c r="AN931" s="91"/>
      <c r="AO931" s="91"/>
      <c r="AP931" s="91"/>
    </row>
    <row r="932" spans="1:42" s="81" customFormat="1" ht="17.25" customHeight="1" x14ac:dyDescent="0.3">
      <c r="A932" s="89"/>
      <c r="B932" s="89"/>
      <c r="H932" s="91"/>
      <c r="I932" s="91"/>
      <c r="J932" s="91"/>
      <c r="K932" s="91"/>
      <c r="L932" s="91"/>
      <c r="M932" s="91"/>
      <c r="N932" s="91"/>
      <c r="O932" s="91"/>
      <c r="P932" s="91"/>
      <c r="Q932" s="91"/>
      <c r="R932" s="91"/>
      <c r="S932" s="91"/>
      <c r="T932" s="91"/>
      <c r="U932" s="91"/>
      <c r="V932" s="91"/>
      <c r="W932" s="91"/>
      <c r="X932" s="91"/>
      <c r="Y932" s="91"/>
      <c r="Z932" s="91"/>
      <c r="AA932" s="91"/>
      <c r="AB932" s="91"/>
      <c r="AC932" s="91"/>
      <c r="AD932" s="91"/>
      <c r="AE932" s="91"/>
      <c r="AF932" s="91"/>
      <c r="AG932" s="91"/>
      <c r="AH932" s="91"/>
      <c r="AI932" s="91"/>
      <c r="AJ932" s="91"/>
      <c r="AK932" s="91"/>
      <c r="AL932" s="91"/>
      <c r="AM932" s="91"/>
      <c r="AN932" s="91"/>
      <c r="AO932" s="91"/>
      <c r="AP932" s="91"/>
    </row>
    <row r="933" spans="1:42" s="81" customFormat="1" ht="17.25" customHeight="1" x14ac:dyDescent="0.3">
      <c r="A933" s="89"/>
      <c r="B933" s="89"/>
      <c r="H933" s="91"/>
      <c r="I933" s="91"/>
      <c r="J933" s="91"/>
      <c r="K933" s="91"/>
      <c r="L933" s="91"/>
      <c r="M933" s="91"/>
      <c r="N933" s="91"/>
      <c r="O933" s="91"/>
      <c r="P933" s="91"/>
      <c r="Q933" s="91"/>
      <c r="R933" s="91"/>
      <c r="S933" s="91"/>
      <c r="T933" s="91"/>
      <c r="U933" s="91"/>
      <c r="V933" s="91"/>
      <c r="W933" s="91"/>
      <c r="X933" s="91"/>
      <c r="Y933" s="91"/>
      <c r="Z933" s="91"/>
      <c r="AA933" s="91"/>
      <c r="AB933" s="91"/>
      <c r="AC933" s="91"/>
      <c r="AD933" s="91"/>
      <c r="AE933" s="91"/>
      <c r="AF933" s="91"/>
      <c r="AG933" s="91"/>
      <c r="AH933" s="91"/>
      <c r="AI933" s="91"/>
      <c r="AJ933" s="91"/>
      <c r="AK933" s="91"/>
      <c r="AL933" s="91"/>
      <c r="AM933" s="91"/>
      <c r="AN933" s="91"/>
      <c r="AO933" s="91"/>
      <c r="AP933" s="91"/>
    </row>
    <row r="934" spans="1:42" s="81" customFormat="1" ht="17.25" customHeight="1" x14ac:dyDescent="0.3">
      <c r="A934" s="89"/>
      <c r="B934" s="89"/>
      <c r="H934" s="91"/>
      <c r="I934" s="91"/>
      <c r="J934" s="91"/>
      <c r="K934" s="91"/>
      <c r="L934" s="91"/>
      <c r="M934" s="91"/>
      <c r="N934" s="91"/>
      <c r="O934" s="91"/>
      <c r="P934" s="91"/>
      <c r="Q934" s="91"/>
      <c r="R934" s="91"/>
      <c r="S934" s="91"/>
      <c r="T934" s="91"/>
      <c r="U934" s="91"/>
      <c r="V934" s="91"/>
      <c r="W934" s="91"/>
      <c r="X934" s="91"/>
      <c r="Y934" s="91"/>
      <c r="Z934" s="91"/>
      <c r="AA934" s="91"/>
      <c r="AB934" s="91"/>
      <c r="AC934" s="91"/>
      <c r="AD934" s="91"/>
      <c r="AE934" s="91"/>
      <c r="AF934" s="91"/>
      <c r="AG934" s="91"/>
      <c r="AH934" s="91"/>
      <c r="AI934" s="91"/>
      <c r="AJ934" s="91"/>
      <c r="AK934" s="91"/>
      <c r="AL934" s="91"/>
      <c r="AM934" s="91"/>
      <c r="AN934" s="91"/>
      <c r="AO934" s="91"/>
      <c r="AP934" s="91"/>
    </row>
    <row r="935" spans="1:42" s="81" customFormat="1" ht="17.25" customHeight="1" x14ac:dyDescent="0.3">
      <c r="A935" s="89"/>
      <c r="B935" s="89"/>
      <c r="H935" s="91"/>
      <c r="I935" s="91"/>
      <c r="J935" s="91"/>
      <c r="K935" s="91"/>
      <c r="L935" s="91"/>
      <c r="M935" s="91"/>
      <c r="N935" s="91"/>
      <c r="O935" s="91"/>
      <c r="P935" s="91"/>
      <c r="Q935" s="91"/>
      <c r="R935" s="91"/>
      <c r="S935" s="91"/>
      <c r="T935" s="91"/>
      <c r="U935" s="91"/>
      <c r="V935" s="91"/>
      <c r="W935" s="91"/>
      <c r="X935" s="91"/>
      <c r="Y935" s="91"/>
      <c r="Z935" s="91"/>
      <c r="AA935" s="91"/>
      <c r="AB935" s="91"/>
      <c r="AC935" s="91"/>
      <c r="AD935" s="91"/>
      <c r="AE935" s="91"/>
      <c r="AF935" s="91"/>
      <c r="AG935" s="91"/>
      <c r="AH935" s="91"/>
      <c r="AI935" s="91"/>
      <c r="AJ935" s="91"/>
      <c r="AK935" s="91"/>
      <c r="AL935" s="91"/>
      <c r="AM935" s="91"/>
      <c r="AN935" s="91"/>
      <c r="AO935" s="91"/>
      <c r="AP935" s="91"/>
    </row>
    <row r="936" spans="1:42" s="81" customFormat="1" ht="17.25" customHeight="1" x14ac:dyDescent="0.3">
      <c r="A936" s="89"/>
      <c r="B936" s="89"/>
      <c r="H936" s="91"/>
      <c r="I936" s="91"/>
      <c r="J936" s="91"/>
      <c r="K936" s="91"/>
      <c r="L936" s="91"/>
      <c r="M936" s="91"/>
      <c r="N936" s="91"/>
      <c r="O936" s="91"/>
      <c r="P936" s="91"/>
      <c r="Q936" s="91"/>
      <c r="R936" s="91"/>
      <c r="S936" s="91"/>
      <c r="T936" s="91"/>
      <c r="U936" s="91"/>
      <c r="V936" s="91"/>
      <c r="W936" s="91"/>
      <c r="X936" s="91"/>
      <c r="Y936" s="91"/>
      <c r="Z936" s="91"/>
      <c r="AA936" s="91"/>
      <c r="AB936" s="91"/>
      <c r="AC936" s="91"/>
      <c r="AD936" s="91"/>
      <c r="AE936" s="91"/>
      <c r="AF936" s="91"/>
      <c r="AG936" s="91"/>
      <c r="AH936" s="91"/>
      <c r="AI936" s="91"/>
      <c r="AJ936" s="91"/>
      <c r="AK936" s="91"/>
      <c r="AL936" s="91"/>
      <c r="AM936" s="91"/>
      <c r="AN936" s="91"/>
      <c r="AO936" s="91"/>
      <c r="AP936" s="91"/>
    </row>
    <row r="937" spans="1:42" s="81" customFormat="1" ht="17.25" customHeight="1" x14ac:dyDescent="0.3">
      <c r="A937" s="89"/>
      <c r="B937" s="89"/>
      <c r="H937" s="91"/>
      <c r="I937" s="91"/>
      <c r="J937" s="91"/>
      <c r="K937" s="91"/>
      <c r="L937" s="91"/>
      <c r="M937" s="91"/>
      <c r="N937" s="91"/>
      <c r="O937" s="91"/>
      <c r="P937" s="91"/>
      <c r="Q937" s="91"/>
      <c r="R937" s="91"/>
      <c r="S937" s="91"/>
      <c r="T937" s="91"/>
      <c r="U937" s="91"/>
      <c r="V937" s="91"/>
      <c r="W937" s="91"/>
      <c r="X937" s="91"/>
      <c r="Y937" s="91"/>
      <c r="Z937" s="91"/>
      <c r="AA937" s="91"/>
      <c r="AB937" s="91"/>
      <c r="AC937" s="91"/>
      <c r="AD937" s="91"/>
      <c r="AE937" s="91"/>
      <c r="AF937" s="91"/>
      <c r="AG937" s="91"/>
      <c r="AH937" s="91"/>
      <c r="AI937" s="91"/>
      <c r="AJ937" s="91"/>
      <c r="AK937" s="91"/>
      <c r="AL937" s="91"/>
      <c r="AM937" s="91"/>
      <c r="AN937" s="91"/>
      <c r="AO937" s="91"/>
      <c r="AP937" s="91"/>
    </row>
    <row r="938" spans="1:42" s="81" customFormat="1" ht="17.25" customHeight="1" x14ac:dyDescent="0.3">
      <c r="A938" s="89"/>
      <c r="B938" s="89"/>
      <c r="H938" s="91"/>
      <c r="I938" s="91"/>
      <c r="J938" s="91"/>
      <c r="K938" s="91"/>
      <c r="L938" s="91"/>
      <c r="M938" s="91"/>
      <c r="N938" s="91"/>
      <c r="O938" s="91"/>
      <c r="P938" s="91"/>
      <c r="Q938" s="91"/>
      <c r="R938" s="91"/>
      <c r="S938" s="91"/>
      <c r="T938" s="91"/>
      <c r="U938" s="91"/>
      <c r="V938" s="91"/>
      <c r="W938" s="91"/>
      <c r="X938" s="91"/>
      <c r="Y938" s="91"/>
      <c r="Z938" s="91"/>
      <c r="AA938" s="91"/>
      <c r="AB938" s="91"/>
      <c r="AC938" s="91"/>
      <c r="AD938" s="91"/>
      <c r="AE938" s="91"/>
      <c r="AF938" s="91"/>
      <c r="AG938" s="91"/>
      <c r="AH938" s="91"/>
      <c r="AI938" s="91"/>
      <c r="AJ938" s="91"/>
      <c r="AK938" s="91"/>
      <c r="AL938" s="91"/>
      <c r="AM938" s="91"/>
      <c r="AN938" s="91"/>
      <c r="AO938" s="91"/>
      <c r="AP938" s="91"/>
    </row>
    <row r="939" spans="1:42" s="81" customFormat="1" ht="17.25" customHeight="1" x14ac:dyDescent="0.3">
      <c r="A939" s="89"/>
      <c r="B939" s="89"/>
      <c r="H939" s="91"/>
      <c r="I939" s="91"/>
      <c r="J939" s="91"/>
      <c r="K939" s="91"/>
      <c r="L939" s="91"/>
      <c r="M939" s="91"/>
      <c r="N939" s="91"/>
      <c r="O939" s="91"/>
      <c r="P939" s="91"/>
      <c r="Q939" s="91"/>
      <c r="R939" s="91"/>
      <c r="S939" s="91"/>
      <c r="T939" s="91"/>
      <c r="U939" s="91"/>
      <c r="V939" s="91"/>
      <c r="W939" s="91"/>
      <c r="X939" s="91"/>
      <c r="Y939" s="91"/>
      <c r="Z939" s="91"/>
      <c r="AA939" s="91"/>
      <c r="AB939" s="91"/>
      <c r="AC939" s="91"/>
      <c r="AD939" s="91"/>
      <c r="AE939" s="91"/>
      <c r="AF939" s="91"/>
      <c r="AG939" s="91"/>
      <c r="AH939" s="91"/>
      <c r="AI939" s="91"/>
      <c r="AJ939" s="91"/>
      <c r="AK939" s="91"/>
      <c r="AL939" s="91"/>
      <c r="AM939" s="91"/>
      <c r="AN939" s="91"/>
      <c r="AO939" s="91"/>
      <c r="AP939" s="91"/>
    </row>
    <row r="940" spans="1:42" s="81" customFormat="1" ht="17.25" customHeight="1" x14ac:dyDescent="0.3">
      <c r="A940" s="89"/>
      <c r="B940" s="89"/>
      <c r="H940" s="91"/>
      <c r="I940" s="91"/>
      <c r="J940" s="91"/>
      <c r="K940" s="91"/>
      <c r="L940" s="91"/>
      <c r="M940" s="91"/>
      <c r="N940" s="91"/>
      <c r="O940" s="91"/>
      <c r="P940" s="91"/>
      <c r="Q940" s="91"/>
      <c r="R940" s="91"/>
      <c r="S940" s="91"/>
      <c r="T940" s="91"/>
      <c r="U940" s="91"/>
      <c r="V940" s="91"/>
      <c r="W940" s="91"/>
      <c r="X940" s="91"/>
      <c r="Y940" s="91"/>
      <c r="Z940" s="91"/>
      <c r="AA940" s="91"/>
      <c r="AB940" s="91"/>
      <c r="AC940" s="91"/>
      <c r="AD940" s="91"/>
      <c r="AE940" s="91"/>
      <c r="AF940" s="91"/>
      <c r="AG940" s="91"/>
      <c r="AH940" s="91"/>
      <c r="AI940" s="91"/>
      <c r="AJ940" s="91"/>
      <c r="AK940" s="91"/>
      <c r="AL940" s="91"/>
      <c r="AM940" s="91"/>
      <c r="AN940" s="91"/>
      <c r="AO940" s="91"/>
      <c r="AP940" s="91"/>
    </row>
    <row r="941" spans="1:42" s="81" customFormat="1" ht="17.25" customHeight="1" x14ac:dyDescent="0.3">
      <c r="A941" s="89"/>
      <c r="B941" s="89"/>
      <c r="H941" s="91"/>
      <c r="I941" s="91"/>
      <c r="J941" s="91"/>
      <c r="K941" s="91"/>
      <c r="L941" s="91"/>
      <c r="M941" s="91"/>
      <c r="N941" s="91"/>
      <c r="O941" s="91"/>
      <c r="P941" s="91"/>
      <c r="Q941" s="91"/>
      <c r="R941" s="91"/>
      <c r="S941" s="91"/>
      <c r="T941" s="91"/>
      <c r="U941" s="91"/>
      <c r="V941" s="91"/>
      <c r="W941" s="91"/>
      <c r="X941" s="91"/>
      <c r="Y941" s="91"/>
      <c r="Z941" s="91"/>
      <c r="AA941" s="91"/>
      <c r="AB941" s="91"/>
      <c r="AC941" s="91"/>
      <c r="AD941" s="91"/>
      <c r="AE941" s="91"/>
      <c r="AF941" s="91"/>
      <c r="AG941" s="91"/>
      <c r="AH941" s="91"/>
      <c r="AI941" s="91"/>
      <c r="AJ941" s="91"/>
      <c r="AK941" s="91"/>
      <c r="AL941" s="91"/>
      <c r="AM941" s="91"/>
      <c r="AN941" s="91"/>
      <c r="AO941" s="91"/>
      <c r="AP941" s="91"/>
    </row>
    <row r="942" spans="1:42" s="81" customFormat="1" ht="17.25" customHeight="1" x14ac:dyDescent="0.3">
      <c r="A942" s="89"/>
      <c r="B942" s="89"/>
      <c r="H942" s="91"/>
      <c r="I942" s="91"/>
      <c r="J942" s="91"/>
      <c r="K942" s="91"/>
      <c r="L942" s="91"/>
      <c r="M942" s="91"/>
      <c r="N942" s="91"/>
      <c r="O942" s="91"/>
      <c r="P942" s="91"/>
      <c r="Q942" s="91"/>
      <c r="R942" s="91"/>
      <c r="S942" s="91"/>
      <c r="T942" s="91"/>
      <c r="U942" s="91"/>
      <c r="V942" s="91"/>
      <c r="W942" s="91"/>
      <c r="X942" s="91"/>
      <c r="Y942" s="91"/>
      <c r="Z942" s="91"/>
      <c r="AA942" s="91"/>
      <c r="AB942" s="91"/>
      <c r="AC942" s="91"/>
      <c r="AD942" s="91"/>
      <c r="AE942" s="91"/>
      <c r="AF942" s="91"/>
      <c r="AG942" s="91"/>
      <c r="AH942" s="91"/>
      <c r="AI942" s="91"/>
      <c r="AJ942" s="91"/>
      <c r="AK942" s="91"/>
      <c r="AL942" s="91"/>
      <c r="AM942" s="91"/>
      <c r="AN942" s="91"/>
      <c r="AO942" s="91"/>
      <c r="AP942" s="91"/>
    </row>
    <row r="943" spans="1:42" s="81" customFormat="1" ht="17.25" customHeight="1" x14ac:dyDescent="0.3">
      <c r="A943" s="89"/>
      <c r="B943" s="89"/>
      <c r="H943" s="91"/>
      <c r="I943" s="91"/>
      <c r="J943" s="91"/>
      <c r="K943" s="91"/>
      <c r="L943" s="91"/>
      <c r="M943" s="91"/>
      <c r="N943" s="91"/>
      <c r="O943" s="91"/>
      <c r="P943" s="91"/>
      <c r="Q943" s="91"/>
      <c r="R943" s="91"/>
      <c r="S943" s="91"/>
      <c r="T943" s="91"/>
      <c r="U943" s="91"/>
      <c r="V943" s="91"/>
      <c r="W943" s="91"/>
      <c r="X943" s="91"/>
      <c r="Y943" s="91"/>
      <c r="Z943" s="91"/>
      <c r="AA943" s="91"/>
      <c r="AB943" s="91"/>
      <c r="AC943" s="91"/>
      <c r="AD943" s="91"/>
      <c r="AE943" s="91"/>
      <c r="AF943" s="91"/>
      <c r="AG943" s="91"/>
      <c r="AH943" s="91"/>
      <c r="AI943" s="91"/>
      <c r="AJ943" s="91"/>
      <c r="AK943" s="91"/>
      <c r="AL943" s="91"/>
      <c r="AM943" s="91"/>
      <c r="AN943" s="91"/>
      <c r="AO943" s="91"/>
      <c r="AP943" s="91"/>
    </row>
    <row r="944" spans="1:42" s="81" customFormat="1" ht="17.25" customHeight="1" x14ac:dyDescent="0.3">
      <c r="A944" s="89"/>
      <c r="B944" s="89"/>
      <c r="H944" s="91"/>
      <c r="I944" s="91"/>
      <c r="J944" s="91"/>
      <c r="K944" s="91"/>
      <c r="L944" s="91"/>
      <c r="M944" s="91"/>
      <c r="N944" s="91"/>
      <c r="O944" s="91"/>
      <c r="P944" s="91"/>
      <c r="Q944" s="91"/>
      <c r="R944" s="91"/>
      <c r="S944" s="91"/>
      <c r="T944" s="91"/>
      <c r="U944" s="91"/>
      <c r="V944" s="91"/>
      <c r="W944" s="91"/>
      <c r="X944" s="91"/>
      <c r="Y944" s="91"/>
      <c r="Z944" s="91"/>
      <c r="AA944" s="91"/>
      <c r="AB944" s="91"/>
      <c r="AC944" s="91"/>
      <c r="AD944" s="91"/>
      <c r="AE944" s="91"/>
      <c r="AF944" s="91"/>
      <c r="AG944" s="91"/>
      <c r="AH944" s="91"/>
      <c r="AI944" s="91"/>
      <c r="AJ944" s="91"/>
      <c r="AK944" s="91"/>
      <c r="AL944" s="91"/>
      <c r="AM944" s="91"/>
      <c r="AN944" s="91"/>
      <c r="AO944" s="91"/>
      <c r="AP944" s="91"/>
    </row>
    <row r="945" spans="1:42" s="81" customFormat="1" ht="17.25" customHeight="1" x14ac:dyDescent="0.3">
      <c r="A945" s="89"/>
      <c r="B945" s="89"/>
      <c r="H945" s="91"/>
      <c r="I945" s="91"/>
      <c r="J945" s="91"/>
      <c r="K945" s="91"/>
      <c r="L945" s="91"/>
      <c r="M945" s="91"/>
      <c r="N945" s="91"/>
      <c r="O945" s="91"/>
      <c r="P945" s="91"/>
      <c r="Q945" s="91"/>
      <c r="R945" s="91"/>
      <c r="S945" s="91"/>
      <c r="T945" s="91"/>
      <c r="U945" s="91"/>
      <c r="V945" s="91"/>
      <c r="W945" s="91"/>
      <c r="X945" s="91"/>
      <c r="Y945" s="91"/>
      <c r="Z945" s="91"/>
      <c r="AA945" s="91"/>
      <c r="AB945" s="91"/>
      <c r="AC945" s="91"/>
      <c r="AD945" s="91"/>
      <c r="AE945" s="91"/>
      <c r="AF945" s="91"/>
      <c r="AG945" s="91"/>
      <c r="AH945" s="91"/>
      <c r="AI945" s="91"/>
      <c r="AJ945" s="91"/>
      <c r="AK945" s="91"/>
      <c r="AL945" s="91"/>
      <c r="AM945" s="91"/>
      <c r="AN945" s="91"/>
      <c r="AO945" s="91"/>
      <c r="AP945" s="91"/>
    </row>
    <row r="946" spans="1:42" s="81" customFormat="1" ht="17.25" customHeight="1" x14ac:dyDescent="0.3">
      <c r="A946" s="89"/>
      <c r="B946" s="89"/>
      <c r="H946" s="91"/>
      <c r="I946" s="91"/>
      <c r="J946" s="91"/>
      <c r="K946" s="91"/>
      <c r="L946" s="91"/>
      <c r="M946" s="91"/>
      <c r="N946" s="91"/>
      <c r="O946" s="91"/>
      <c r="P946" s="91"/>
      <c r="Q946" s="91"/>
      <c r="R946" s="91"/>
      <c r="S946" s="91"/>
      <c r="T946" s="91"/>
      <c r="U946" s="91"/>
      <c r="V946" s="91"/>
      <c r="W946" s="91"/>
      <c r="X946" s="91"/>
      <c r="Y946" s="91"/>
      <c r="Z946" s="91"/>
      <c r="AA946" s="91"/>
      <c r="AB946" s="91"/>
      <c r="AC946" s="91"/>
      <c r="AD946" s="91"/>
      <c r="AE946" s="91"/>
      <c r="AF946" s="91"/>
      <c r="AG946" s="91"/>
      <c r="AH946" s="91"/>
      <c r="AI946" s="91"/>
      <c r="AJ946" s="91"/>
      <c r="AK946" s="91"/>
      <c r="AL946" s="91"/>
      <c r="AM946" s="91"/>
      <c r="AN946" s="91"/>
      <c r="AO946" s="91"/>
      <c r="AP946" s="91"/>
    </row>
    <row r="947" spans="1:42" s="81" customFormat="1" ht="17.25" customHeight="1" x14ac:dyDescent="0.3">
      <c r="A947" s="89"/>
      <c r="B947" s="89"/>
      <c r="H947" s="91"/>
      <c r="I947" s="91"/>
      <c r="J947" s="91"/>
      <c r="K947" s="91"/>
      <c r="L947" s="91"/>
      <c r="M947" s="91"/>
      <c r="N947" s="91"/>
      <c r="O947" s="91"/>
      <c r="P947" s="91"/>
      <c r="Q947" s="91"/>
      <c r="R947" s="91"/>
      <c r="S947" s="91"/>
      <c r="T947" s="91"/>
      <c r="U947" s="91"/>
      <c r="V947" s="91"/>
      <c r="W947" s="91"/>
      <c r="X947" s="91"/>
      <c r="Y947" s="91"/>
      <c r="Z947" s="91"/>
      <c r="AA947" s="91"/>
      <c r="AB947" s="91"/>
      <c r="AC947" s="91"/>
      <c r="AD947" s="91"/>
      <c r="AE947" s="91"/>
      <c r="AF947" s="91"/>
      <c r="AG947" s="91"/>
      <c r="AH947" s="91"/>
      <c r="AI947" s="91"/>
      <c r="AJ947" s="91"/>
      <c r="AK947" s="91"/>
      <c r="AL947" s="91"/>
      <c r="AM947" s="91"/>
      <c r="AN947" s="91"/>
      <c r="AO947" s="91"/>
      <c r="AP947" s="91"/>
    </row>
    <row r="948" spans="1:42" s="81" customFormat="1" ht="17.25" customHeight="1" x14ac:dyDescent="0.3">
      <c r="A948" s="89"/>
      <c r="B948" s="89"/>
      <c r="H948" s="91"/>
      <c r="I948" s="91"/>
      <c r="J948" s="91"/>
      <c r="K948" s="91"/>
      <c r="L948" s="91"/>
      <c r="M948" s="91"/>
      <c r="N948" s="91"/>
      <c r="O948" s="91"/>
      <c r="P948" s="91"/>
      <c r="Q948" s="91"/>
      <c r="R948" s="91"/>
      <c r="S948" s="91"/>
      <c r="T948" s="91"/>
      <c r="U948" s="91"/>
      <c r="V948" s="91"/>
      <c r="W948" s="91"/>
      <c r="X948" s="91"/>
      <c r="Y948" s="91"/>
      <c r="Z948" s="91"/>
      <c r="AA948" s="91"/>
      <c r="AB948" s="91"/>
      <c r="AC948" s="91"/>
      <c r="AD948" s="91"/>
      <c r="AE948" s="91"/>
      <c r="AF948" s="91"/>
      <c r="AG948" s="91"/>
      <c r="AH948" s="91"/>
      <c r="AI948" s="91"/>
      <c r="AJ948" s="91"/>
      <c r="AK948" s="91"/>
      <c r="AL948" s="91"/>
      <c r="AM948" s="91"/>
      <c r="AN948" s="91"/>
      <c r="AO948" s="91"/>
      <c r="AP948" s="91"/>
    </row>
    <row r="949" spans="1:42" s="81" customFormat="1" ht="17.25" customHeight="1" x14ac:dyDescent="0.3">
      <c r="A949" s="89"/>
      <c r="B949" s="89"/>
      <c r="H949" s="91"/>
      <c r="I949" s="91"/>
      <c r="J949" s="91"/>
      <c r="K949" s="91"/>
      <c r="L949" s="91"/>
      <c r="M949" s="91"/>
      <c r="N949" s="91"/>
      <c r="O949" s="91"/>
      <c r="P949" s="91"/>
      <c r="Q949" s="91"/>
      <c r="R949" s="91"/>
      <c r="S949" s="91"/>
      <c r="T949" s="91"/>
      <c r="U949" s="91"/>
      <c r="V949" s="91"/>
      <c r="W949" s="91"/>
      <c r="X949" s="91"/>
      <c r="Y949" s="91"/>
      <c r="Z949" s="91"/>
      <c r="AA949" s="91"/>
      <c r="AB949" s="91"/>
      <c r="AC949" s="91"/>
      <c r="AD949" s="91"/>
      <c r="AE949" s="91"/>
      <c r="AF949" s="91"/>
      <c r="AG949" s="91"/>
      <c r="AH949" s="91"/>
      <c r="AI949" s="91"/>
      <c r="AJ949" s="91"/>
      <c r="AK949" s="91"/>
      <c r="AL949" s="91"/>
      <c r="AM949" s="91"/>
      <c r="AN949" s="91"/>
      <c r="AO949" s="91"/>
      <c r="AP949" s="91"/>
    </row>
    <row r="950" spans="1:42" s="81" customFormat="1" ht="17.25" customHeight="1" x14ac:dyDescent="0.3">
      <c r="A950" s="89"/>
      <c r="B950" s="89"/>
      <c r="H950" s="91"/>
      <c r="I950" s="91"/>
      <c r="J950" s="91"/>
      <c r="K950" s="91"/>
      <c r="L950" s="91"/>
      <c r="M950" s="91"/>
      <c r="N950" s="91"/>
      <c r="O950" s="91"/>
      <c r="P950" s="91"/>
      <c r="Q950" s="91"/>
      <c r="R950" s="91"/>
      <c r="S950" s="91"/>
      <c r="T950" s="91"/>
      <c r="U950" s="91"/>
      <c r="V950" s="91"/>
      <c r="W950" s="91"/>
      <c r="X950" s="91"/>
      <c r="Y950" s="91"/>
      <c r="Z950" s="91"/>
      <c r="AA950" s="91"/>
      <c r="AB950" s="91"/>
      <c r="AC950" s="91"/>
      <c r="AD950" s="91"/>
      <c r="AE950" s="91"/>
      <c r="AF950" s="91"/>
      <c r="AG950" s="91"/>
      <c r="AH950" s="91"/>
      <c r="AI950" s="91"/>
      <c r="AJ950" s="91"/>
      <c r="AK950" s="91"/>
      <c r="AL950" s="91"/>
      <c r="AM950" s="91"/>
      <c r="AN950" s="91"/>
      <c r="AO950" s="91"/>
      <c r="AP950" s="91"/>
    </row>
    <row r="951" spans="1:42" s="81" customFormat="1" ht="17.25" customHeight="1" x14ac:dyDescent="0.3">
      <c r="A951" s="89"/>
      <c r="B951" s="89"/>
      <c r="H951" s="91"/>
      <c r="I951" s="91"/>
      <c r="J951" s="91"/>
      <c r="K951" s="91"/>
      <c r="L951" s="91"/>
      <c r="M951" s="91"/>
      <c r="N951" s="91"/>
      <c r="O951" s="91"/>
      <c r="P951" s="91"/>
      <c r="Q951" s="91"/>
      <c r="R951" s="91"/>
      <c r="S951" s="91"/>
      <c r="T951" s="91"/>
      <c r="U951" s="91"/>
      <c r="V951" s="91"/>
      <c r="W951" s="91"/>
      <c r="X951" s="91"/>
      <c r="Y951" s="91"/>
      <c r="Z951" s="91"/>
      <c r="AA951" s="91"/>
      <c r="AB951" s="91"/>
      <c r="AC951" s="91"/>
      <c r="AD951" s="91"/>
      <c r="AE951" s="91"/>
      <c r="AF951" s="91"/>
      <c r="AG951" s="91"/>
      <c r="AH951" s="91"/>
      <c r="AI951" s="91"/>
      <c r="AJ951" s="91"/>
      <c r="AK951" s="91"/>
      <c r="AL951" s="91"/>
      <c r="AM951" s="91"/>
      <c r="AN951" s="91"/>
      <c r="AO951" s="91"/>
      <c r="AP951" s="91"/>
    </row>
    <row r="952" spans="1:42" s="81" customFormat="1" ht="17.25" customHeight="1" x14ac:dyDescent="0.3">
      <c r="A952" s="89"/>
      <c r="B952" s="89"/>
      <c r="H952" s="91"/>
      <c r="I952" s="91"/>
      <c r="J952" s="91"/>
      <c r="K952" s="91"/>
      <c r="L952" s="91"/>
      <c r="M952" s="91"/>
      <c r="N952" s="91"/>
      <c r="O952" s="91"/>
      <c r="P952" s="91"/>
      <c r="Q952" s="91"/>
      <c r="R952" s="91"/>
      <c r="S952" s="91"/>
      <c r="T952" s="91"/>
      <c r="U952" s="91"/>
      <c r="V952" s="91"/>
      <c r="W952" s="91"/>
      <c r="X952" s="91"/>
      <c r="Y952" s="91"/>
      <c r="Z952" s="91"/>
      <c r="AA952" s="91"/>
      <c r="AB952" s="91"/>
      <c r="AC952" s="91"/>
      <c r="AD952" s="91"/>
      <c r="AE952" s="91"/>
      <c r="AF952" s="91"/>
      <c r="AG952" s="91"/>
      <c r="AH952" s="91"/>
      <c r="AI952" s="91"/>
      <c r="AJ952" s="91"/>
      <c r="AK952" s="91"/>
      <c r="AL952" s="91"/>
      <c r="AM952" s="91"/>
      <c r="AN952" s="91"/>
      <c r="AO952" s="91"/>
      <c r="AP952" s="91"/>
    </row>
    <row r="953" spans="1:42" s="81" customFormat="1" ht="17.25" customHeight="1" x14ac:dyDescent="0.3">
      <c r="A953" s="89"/>
      <c r="B953" s="89"/>
      <c r="H953" s="91"/>
      <c r="I953" s="91"/>
      <c r="J953" s="91"/>
      <c r="K953" s="91"/>
      <c r="L953" s="91"/>
      <c r="M953" s="91"/>
      <c r="N953" s="91"/>
      <c r="O953" s="91"/>
      <c r="P953" s="91"/>
      <c r="Q953" s="91"/>
      <c r="R953" s="91"/>
      <c r="S953" s="91"/>
      <c r="T953" s="91"/>
      <c r="U953" s="91"/>
      <c r="V953" s="91"/>
      <c r="W953" s="91"/>
      <c r="X953" s="91"/>
      <c r="Y953" s="91"/>
      <c r="Z953" s="91"/>
      <c r="AA953" s="91"/>
      <c r="AB953" s="91"/>
      <c r="AC953" s="91"/>
      <c r="AD953" s="91"/>
      <c r="AE953" s="91"/>
      <c r="AF953" s="91"/>
      <c r="AG953" s="91"/>
      <c r="AH953" s="91"/>
      <c r="AI953" s="91"/>
      <c r="AJ953" s="91"/>
      <c r="AK953" s="91"/>
      <c r="AL953" s="91"/>
      <c r="AM953" s="91"/>
      <c r="AN953" s="91"/>
      <c r="AO953" s="91"/>
      <c r="AP953" s="91"/>
    </row>
    <row r="954" spans="1:42" s="81" customFormat="1" ht="17.25" customHeight="1" x14ac:dyDescent="0.3">
      <c r="A954" s="89"/>
      <c r="B954" s="89"/>
      <c r="H954" s="91"/>
      <c r="I954" s="91"/>
      <c r="J954" s="91"/>
      <c r="K954" s="91"/>
      <c r="L954" s="91"/>
      <c r="M954" s="91"/>
      <c r="N954" s="91"/>
      <c r="O954" s="91"/>
      <c r="P954" s="91"/>
      <c r="Q954" s="91"/>
      <c r="R954" s="91"/>
      <c r="S954" s="91"/>
      <c r="T954" s="91"/>
      <c r="U954" s="91"/>
      <c r="V954" s="91"/>
      <c r="W954" s="91"/>
      <c r="X954" s="91"/>
      <c r="Y954" s="91"/>
      <c r="Z954" s="91"/>
      <c r="AA954" s="91"/>
      <c r="AB954" s="91"/>
      <c r="AC954" s="91"/>
      <c r="AD954" s="91"/>
      <c r="AE954" s="91"/>
      <c r="AF954" s="91"/>
      <c r="AG954" s="91"/>
      <c r="AH954" s="91"/>
      <c r="AI954" s="91"/>
      <c r="AJ954" s="91"/>
      <c r="AK954" s="91"/>
      <c r="AL954" s="91"/>
      <c r="AM954" s="91"/>
      <c r="AN954" s="91"/>
      <c r="AO954" s="91"/>
      <c r="AP954" s="91"/>
    </row>
    <row r="955" spans="1:42" s="81" customFormat="1" ht="17.25" customHeight="1" x14ac:dyDescent="0.3">
      <c r="A955" s="89"/>
      <c r="B955" s="89"/>
      <c r="H955" s="91"/>
      <c r="I955" s="91"/>
      <c r="J955" s="91"/>
      <c r="K955" s="91"/>
      <c r="L955" s="91"/>
      <c r="M955" s="91"/>
      <c r="N955" s="91"/>
      <c r="O955" s="91"/>
      <c r="P955" s="91"/>
      <c r="Q955" s="91"/>
      <c r="R955" s="91"/>
      <c r="S955" s="91"/>
      <c r="T955" s="91"/>
      <c r="U955" s="91"/>
      <c r="V955" s="91"/>
      <c r="W955" s="91"/>
      <c r="X955" s="91"/>
      <c r="Y955" s="91"/>
      <c r="Z955" s="91"/>
      <c r="AA955" s="91"/>
      <c r="AB955" s="91"/>
      <c r="AC955" s="91"/>
      <c r="AD955" s="91"/>
      <c r="AE955" s="91"/>
      <c r="AF955" s="91"/>
      <c r="AG955" s="91"/>
      <c r="AH955" s="91"/>
      <c r="AI955" s="91"/>
      <c r="AJ955" s="91"/>
      <c r="AK955" s="91"/>
      <c r="AL955" s="91"/>
      <c r="AM955" s="91"/>
      <c r="AN955" s="91"/>
      <c r="AO955" s="91"/>
      <c r="AP955" s="91"/>
    </row>
    <row r="956" spans="1:42" s="81" customFormat="1" ht="17.25" customHeight="1" x14ac:dyDescent="0.3">
      <c r="A956" s="89"/>
      <c r="B956" s="89"/>
      <c r="H956" s="91"/>
      <c r="I956" s="91"/>
      <c r="J956" s="91"/>
      <c r="K956" s="91"/>
      <c r="L956" s="91"/>
      <c r="M956" s="91"/>
      <c r="N956" s="91"/>
      <c r="O956" s="91"/>
      <c r="P956" s="91"/>
      <c r="Q956" s="91"/>
      <c r="R956" s="91"/>
      <c r="S956" s="91"/>
      <c r="T956" s="91"/>
      <c r="U956" s="91"/>
      <c r="V956" s="91"/>
      <c r="W956" s="91"/>
      <c r="X956" s="91"/>
      <c r="Y956" s="91"/>
      <c r="Z956" s="91"/>
      <c r="AA956" s="91"/>
      <c r="AB956" s="91"/>
      <c r="AC956" s="91"/>
      <c r="AD956" s="91"/>
      <c r="AE956" s="91"/>
      <c r="AF956" s="91"/>
      <c r="AG956" s="91"/>
      <c r="AH956" s="91"/>
      <c r="AI956" s="91"/>
      <c r="AJ956" s="91"/>
      <c r="AK956" s="91"/>
      <c r="AL956" s="91"/>
      <c r="AM956" s="91"/>
      <c r="AN956" s="91"/>
      <c r="AO956" s="91"/>
      <c r="AP956" s="91"/>
    </row>
    <row r="957" spans="1:42" s="81" customFormat="1" ht="17.25" customHeight="1" x14ac:dyDescent="0.3">
      <c r="A957" s="89"/>
      <c r="B957" s="89"/>
      <c r="H957" s="91"/>
      <c r="I957" s="91"/>
      <c r="J957" s="91"/>
      <c r="K957" s="91"/>
      <c r="L957" s="91"/>
      <c r="M957" s="91"/>
      <c r="N957" s="91"/>
      <c r="O957" s="91"/>
      <c r="P957" s="91"/>
      <c r="Q957" s="91"/>
      <c r="R957" s="91"/>
      <c r="S957" s="91"/>
      <c r="T957" s="91"/>
      <c r="U957" s="91"/>
      <c r="V957" s="91"/>
      <c r="W957" s="91"/>
      <c r="X957" s="91"/>
      <c r="Y957" s="91"/>
      <c r="Z957" s="91"/>
      <c r="AA957" s="91"/>
      <c r="AB957" s="91"/>
      <c r="AC957" s="91"/>
      <c r="AD957" s="91"/>
      <c r="AE957" s="91"/>
      <c r="AF957" s="91"/>
      <c r="AG957" s="91"/>
      <c r="AH957" s="91"/>
      <c r="AI957" s="91"/>
      <c r="AJ957" s="91"/>
      <c r="AK957" s="91"/>
      <c r="AL957" s="91"/>
      <c r="AM957" s="91"/>
      <c r="AN957" s="91"/>
      <c r="AO957" s="91"/>
      <c r="AP957" s="91"/>
    </row>
    <row r="958" spans="1:42" s="81" customFormat="1" ht="17.25" customHeight="1" x14ac:dyDescent="0.3">
      <c r="A958" s="89"/>
      <c r="B958" s="89"/>
      <c r="H958" s="91"/>
      <c r="I958" s="91"/>
      <c r="J958" s="91"/>
      <c r="K958" s="91"/>
      <c r="L958" s="91"/>
      <c r="M958" s="91"/>
      <c r="N958" s="91"/>
      <c r="O958" s="91"/>
      <c r="P958" s="91"/>
      <c r="Q958" s="91"/>
      <c r="R958" s="91"/>
      <c r="S958" s="91"/>
      <c r="T958" s="91"/>
      <c r="U958" s="91"/>
      <c r="V958" s="91"/>
      <c r="W958" s="91"/>
      <c r="X958" s="91"/>
      <c r="Y958" s="91"/>
      <c r="Z958" s="91"/>
      <c r="AA958" s="91"/>
      <c r="AB958" s="91"/>
      <c r="AC958" s="91"/>
      <c r="AD958" s="91"/>
      <c r="AE958" s="91"/>
      <c r="AF958" s="91"/>
      <c r="AG958" s="91"/>
      <c r="AH958" s="91"/>
      <c r="AI958" s="91"/>
      <c r="AJ958" s="91"/>
      <c r="AK958" s="91"/>
      <c r="AL958" s="91"/>
      <c r="AM958" s="91"/>
      <c r="AN958" s="91"/>
      <c r="AO958" s="91"/>
      <c r="AP958" s="91"/>
    </row>
    <row r="959" spans="1:42" s="81" customFormat="1" ht="17.25" customHeight="1" x14ac:dyDescent="0.3">
      <c r="A959" s="89"/>
      <c r="B959" s="89"/>
      <c r="H959" s="91"/>
      <c r="I959" s="91"/>
      <c r="J959" s="91"/>
      <c r="K959" s="91"/>
      <c r="L959" s="91"/>
      <c r="M959" s="91"/>
      <c r="N959" s="91"/>
      <c r="O959" s="91"/>
      <c r="P959" s="91"/>
      <c r="Q959" s="91"/>
      <c r="R959" s="91"/>
      <c r="S959" s="91"/>
      <c r="T959" s="91"/>
      <c r="U959" s="91"/>
      <c r="V959" s="91"/>
      <c r="W959" s="91"/>
      <c r="X959" s="91"/>
      <c r="Y959" s="91"/>
      <c r="Z959" s="91"/>
      <c r="AA959" s="91"/>
      <c r="AB959" s="91"/>
      <c r="AC959" s="91"/>
      <c r="AD959" s="91"/>
      <c r="AE959" s="91"/>
      <c r="AF959" s="91"/>
      <c r="AG959" s="91"/>
      <c r="AH959" s="91"/>
      <c r="AI959" s="91"/>
      <c r="AJ959" s="91"/>
      <c r="AK959" s="91"/>
      <c r="AL959" s="91"/>
      <c r="AM959" s="91"/>
      <c r="AN959" s="91"/>
      <c r="AO959" s="91"/>
      <c r="AP959" s="91"/>
    </row>
    <row r="960" spans="1:42" s="81" customFormat="1" ht="17.25" customHeight="1" x14ac:dyDescent="0.3">
      <c r="A960" s="89"/>
      <c r="B960" s="89"/>
      <c r="H960" s="91"/>
      <c r="I960" s="91"/>
      <c r="J960" s="91"/>
      <c r="K960" s="91"/>
      <c r="L960" s="91"/>
      <c r="M960" s="91"/>
      <c r="N960" s="91"/>
      <c r="O960" s="91"/>
      <c r="P960" s="91"/>
      <c r="Q960" s="91"/>
      <c r="R960" s="91"/>
      <c r="S960" s="91"/>
      <c r="T960" s="91"/>
      <c r="U960" s="91"/>
      <c r="V960" s="91"/>
      <c r="W960" s="91"/>
      <c r="X960" s="91"/>
      <c r="Y960" s="91"/>
      <c r="Z960" s="91"/>
      <c r="AA960" s="91"/>
      <c r="AB960" s="91"/>
      <c r="AC960" s="91"/>
      <c r="AD960" s="91"/>
      <c r="AE960" s="91"/>
      <c r="AF960" s="91"/>
      <c r="AG960" s="91"/>
      <c r="AH960" s="91"/>
      <c r="AI960" s="91"/>
      <c r="AJ960" s="91"/>
      <c r="AK960" s="91"/>
      <c r="AL960" s="91"/>
      <c r="AM960" s="91"/>
      <c r="AN960" s="91"/>
      <c r="AO960" s="91"/>
      <c r="AP960" s="91"/>
    </row>
    <row r="961" spans="1:42" s="81" customFormat="1" ht="17.25" customHeight="1" x14ac:dyDescent="0.3">
      <c r="A961" s="89"/>
      <c r="B961" s="89"/>
      <c r="H961" s="91"/>
      <c r="I961" s="91"/>
      <c r="J961" s="91"/>
      <c r="K961" s="91"/>
      <c r="L961" s="91"/>
      <c r="M961" s="91"/>
      <c r="N961" s="91"/>
      <c r="O961" s="91"/>
      <c r="P961" s="91"/>
      <c r="Q961" s="91"/>
      <c r="R961" s="91"/>
      <c r="S961" s="91"/>
      <c r="T961" s="91"/>
      <c r="U961" s="91"/>
      <c r="V961" s="91"/>
      <c r="W961" s="91"/>
      <c r="X961" s="91"/>
      <c r="Y961" s="91"/>
      <c r="Z961" s="91"/>
      <c r="AA961" s="91"/>
      <c r="AB961" s="91"/>
      <c r="AC961" s="91"/>
      <c r="AD961" s="91"/>
      <c r="AE961" s="91"/>
      <c r="AF961" s="91"/>
      <c r="AG961" s="91"/>
      <c r="AH961" s="91"/>
      <c r="AI961" s="91"/>
      <c r="AJ961" s="91"/>
      <c r="AK961" s="91"/>
      <c r="AL961" s="91"/>
      <c r="AM961" s="91"/>
      <c r="AN961" s="91"/>
      <c r="AO961" s="91"/>
      <c r="AP961" s="91"/>
    </row>
    <row r="962" spans="1:42" s="81" customFormat="1" ht="17.25" customHeight="1" x14ac:dyDescent="0.3">
      <c r="A962" s="89"/>
      <c r="B962" s="89"/>
      <c r="H962" s="91"/>
      <c r="I962" s="91"/>
      <c r="J962" s="91"/>
      <c r="K962" s="91"/>
      <c r="L962" s="91"/>
      <c r="M962" s="91"/>
      <c r="N962" s="91"/>
      <c r="O962" s="91"/>
      <c r="P962" s="91"/>
      <c r="Q962" s="91"/>
      <c r="R962" s="91"/>
      <c r="S962" s="91"/>
      <c r="T962" s="91"/>
      <c r="U962" s="91"/>
      <c r="V962" s="91"/>
      <c r="W962" s="91"/>
      <c r="X962" s="91"/>
      <c r="Y962" s="91"/>
      <c r="Z962" s="91"/>
      <c r="AA962" s="91"/>
      <c r="AB962" s="91"/>
      <c r="AC962" s="91"/>
      <c r="AD962" s="91"/>
      <c r="AE962" s="91"/>
      <c r="AF962" s="91"/>
      <c r="AG962" s="91"/>
      <c r="AH962" s="91"/>
      <c r="AI962" s="91"/>
      <c r="AJ962" s="91"/>
      <c r="AK962" s="91"/>
      <c r="AL962" s="91"/>
      <c r="AM962" s="91"/>
      <c r="AN962" s="91"/>
      <c r="AO962" s="91"/>
      <c r="AP962" s="91"/>
    </row>
    <row r="963" spans="1:42" s="81" customFormat="1" ht="17.25" customHeight="1" x14ac:dyDescent="0.3">
      <c r="A963" s="89"/>
      <c r="B963" s="89"/>
      <c r="H963" s="91"/>
      <c r="I963" s="91"/>
      <c r="J963" s="91"/>
      <c r="K963" s="91"/>
      <c r="L963" s="91"/>
      <c r="M963" s="91"/>
      <c r="N963" s="91"/>
      <c r="O963" s="91"/>
      <c r="P963" s="91"/>
      <c r="Q963" s="91"/>
      <c r="R963" s="91"/>
      <c r="S963" s="91"/>
      <c r="T963" s="91"/>
      <c r="U963" s="91"/>
      <c r="V963" s="91"/>
      <c r="W963" s="91"/>
      <c r="X963" s="91"/>
      <c r="Y963" s="91"/>
      <c r="Z963" s="91"/>
      <c r="AA963" s="91"/>
      <c r="AB963" s="91"/>
      <c r="AC963" s="91"/>
      <c r="AD963" s="91"/>
      <c r="AE963" s="91"/>
      <c r="AF963" s="91"/>
      <c r="AG963" s="91"/>
      <c r="AH963" s="91"/>
      <c r="AI963" s="91"/>
      <c r="AJ963" s="91"/>
      <c r="AK963" s="91"/>
      <c r="AL963" s="91"/>
      <c r="AM963" s="91"/>
      <c r="AN963" s="91"/>
      <c r="AO963" s="91"/>
      <c r="AP963" s="91"/>
    </row>
    <row r="964" spans="1:42" s="81" customFormat="1" ht="17.25" customHeight="1" x14ac:dyDescent="0.3">
      <c r="A964" s="89"/>
      <c r="B964" s="89"/>
      <c r="H964" s="91"/>
      <c r="I964" s="91"/>
      <c r="J964" s="91"/>
      <c r="K964" s="91"/>
      <c r="L964" s="91"/>
      <c r="M964" s="91"/>
      <c r="N964" s="91"/>
      <c r="O964" s="91"/>
      <c r="P964" s="91"/>
      <c r="Q964" s="91"/>
      <c r="R964" s="91"/>
      <c r="S964" s="91"/>
      <c r="T964" s="91"/>
      <c r="U964" s="91"/>
      <c r="V964" s="91"/>
      <c r="W964" s="91"/>
      <c r="X964" s="91"/>
      <c r="Y964" s="91"/>
      <c r="Z964" s="91"/>
      <c r="AA964" s="91"/>
      <c r="AB964" s="91"/>
      <c r="AC964" s="91"/>
      <c r="AD964" s="91"/>
      <c r="AE964" s="91"/>
      <c r="AF964" s="91"/>
      <c r="AG964" s="91"/>
      <c r="AH964" s="91"/>
      <c r="AI964" s="91"/>
      <c r="AJ964" s="91"/>
      <c r="AK964" s="91"/>
      <c r="AL964" s="91"/>
      <c r="AM964" s="91"/>
      <c r="AN964" s="91"/>
      <c r="AO964" s="91"/>
      <c r="AP964" s="91"/>
    </row>
    <row r="965" spans="1:42" s="81" customFormat="1" ht="17.25" customHeight="1" x14ac:dyDescent="0.3">
      <c r="A965" s="89"/>
      <c r="B965" s="89"/>
      <c r="H965" s="91"/>
      <c r="I965" s="91"/>
      <c r="J965" s="91"/>
      <c r="K965" s="91"/>
      <c r="L965" s="91"/>
      <c r="M965" s="91"/>
      <c r="N965" s="91"/>
      <c r="O965" s="91"/>
      <c r="P965" s="91"/>
      <c r="Q965" s="91"/>
      <c r="R965" s="91"/>
      <c r="S965" s="91"/>
      <c r="T965" s="91"/>
      <c r="U965" s="91"/>
      <c r="V965" s="91"/>
      <c r="W965" s="91"/>
      <c r="X965" s="91"/>
      <c r="Y965" s="91"/>
      <c r="Z965" s="91"/>
      <c r="AA965" s="91"/>
      <c r="AB965" s="91"/>
      <c r="AC965" s="91"/>
      <c r="AD965" s="91"/>
      <c r="AE965" s="91"/>
      <c r="AF965" s="91"/>
      <c r="AG965" s="91"/>
      <c r="AH965" s="91"/>
      <c r="AI965" s="91"/>
      <c r="AJ965" s="91"/>
      <c r="AK965" s="91"/>
      <c r="AL965" s="91"/>
      <c r="AM965" s="91"/>
      <c r="AN965" s="91"/>
      <c r="AO965" s="91"/>
      <c r="AP965" s="91"/>
    </row>
    <row r="966" spans="1:42" s="81" customFormat="1" ht="17.25" customHeight="1" x14ac:dyDescent="0.3">
      <c r="A966" s="89"/>
      <c r="B966" s="89"/>
      <c r="H966" s="91"/>
      <c r="I966" s="91"/>
      <c r="J966" s="91"/>
      <c r="K966" s="91"/>
      <c r="L966" s="91"/>
      <c r="M966" s="91"/>
      <c r="N966" s="91"/>
      <c r="O966" s="91"/>
      <c r="P966" s="91"/>
      <c r="Q966" s="91"/>
      <c r="R966" s="91"/>
      <c r="S966" s="91"/>
      <c r="T966" s="91"/>
      <c r="U966" s="91"/>
      <c r="V966" s="91"/>
      <c r="W966" s="91"/>
      <c r="X966" s="91"/>
      <c r="Y966" s="91"/>
      <c r="Z966" s="91"/>
      <c r="AA966" s="91"/>
      <c r="AB966" s="91"/>
      <c r="AC966" s="91"/>
      <c r="AD966" s="91"/>
      <c r="AE966" s="91"/>
      <c r="AF966" s="91"/>
      <c r="AG966" s="91"/>
      <c r="AH966" s="91"/>
      <c r="AI966" s="91"/>
      <c r="AJ966" s="91"/>
      <c r="AK966" s="91"/>
      <c r="AL966" s="91"/>
      <c r="AM966" s="91"/>
      <c r="AN966" s="91"/>
      <c r="AO966" s="91"/>
      <c r="AP966" s="91"/>
    </row>
    <row r="967" spans="1:42" s="81" customFormat="1" ht="17.25" customHeight="1" x14ac:dyDescent="0.3">
      <c r="A967" s="89"/>
      <c r="B967" s="89"/>
      <c r="H967" s="91"/>
      <c r="I967" s="91"/>
      <c r="J967" s="91"/>
      <c r="K967" s="91"/>
      <c r="L967" s="91"/>
      <c r="M967" s="91"/>
      <c r="N967" s="91"/>
      <c r="O967" s="91"/>
      <c r="P967" s="91"/>
      <c r="Q967" s="91"/>
      <c r="R967" s="91"/>
      <c r="S967" s="91"/>
      <c r="T967" s="91"/>
      <c r="U967" s="91"/>
      <c r="V967" s="91"/>
      <c r="W967" s="91"/>
      <c r="X967" s="91"/>
      <c r="Y967" s="91"/>
      <c r="Z967" s="91"/>
      <c r="AA967" s="91"/>
      <c r="AB967" s="91"/>
      <c r="AC967" s="91"/>
      <c r="AD967" s="91"/>
      <c r="AE967" s="91"/>
      <c r="AF967" s="91"/>
      <c r="AG967" s="91"/>
      <c r="AH967" s="91"/>
      <c r="AI967" s="91"/>
      <c r="AJ967" s="91"/>
      <c r="AK967" s="91"/>
      <c r="AL967" s="91"/>
      <c r="AM967" s="91"/>
      <c r="AN967" s="91"/>
      <c r="AO967" s="91"/>
      <c r="AP967" s="91"/>
    </row>
    <row r="968" spans="1:42" s="81" customFormat="1" ht="17.25" customHeight="1" x14ac:dyDescent="0.3">
      <c r="A968" s="89"/>
      <c r="B968" s="89"/>
      <c r="H968" s="91"/>
      <c r="I968" s="91"/>
      <c r="J968" s="91"/>
      <c r="K968" s="91"/>
      <c r="L968" s="91"/>
      <c r="M968" s="91"/>
      <c r="N968" s="91"/>
      <c r="O968" s="91"/>
      <c r="P968" s="91"/>
      <c r="Q968" s="91"/>
      <c r="R968" s="91"/>
      <c r="S968" s="91"/>
      <c r="T968" s="91"/>
      <c r="U968" s="91"/>
      <c r="V968" s="91"/>
      <c r="W968" s="91"/>
      <c r="X968" s="91"/>
      <c r="Y968" s="91"/>
      <c r="Z968" s="91"/>
      <c r="AA968" s="91"/>
      <c r="AB968" s="91"/>
      <c r="AC968" s="91"/>
      <c r="AD968" s="91"/>
      <c r="AE968" s="91"/>
      <c r="AF968" s="91"/>
      <c r="AG968" s="91"/>
      <c r="AH968" s="91"/>
      <c r="AI968" s="91"/>
      <c r="AJ968" s="91"/>
      <c r="AK968" s="91"/>
      <c r="AL968" s="91"/>
      <c r="AM968" s="91"/>
      <c r="AN968" s="91"/>
      <c r="AO968" s="91"/>
      <c r="AP968" s="91"/>
    </row>
    <row r="969" spans="1:42" s="81" customFormat="1" ht="17.25" customHeight="1" x14ac:dyDescent="0.3">
      <c r="A969" s="89"/>
      <c r="B969" s="89"/>
      <c r="H969" s="91"/>
      <c r="I969" s="91"/>
      <c r="J969" s="91"/>
      <c r="K969" s="91"/>
      <c r="L969" s="91"/>
      <c r="M969" s="91"/>
      <c r="N969" s="91"/>
      <c r="O969" s="91"/>
      <c r="P969" s="91"/>
      <c r="Q969" s="91"/>
      <c r="R969" s="91"/>
      <c r="S969" s="91"/>
      <c r="T969" s="91"/>
      <c r="U969" s="91"/>
      <c r="V969" s="91"/>
      <c r="W969" s="91"/>
      <c r="X969" s="91"/>
      <c r="Y969" s="91"/>
      <c r="Z969" s="91"/>
      <c r="AA969" s="91"/>
      <c r="AB969" s="91"/>
      <c r="AC969" s="91"/>
      <c r="AD969" s="91"/>
      <c r="AE969" s="91"/>
      <c r="AF969" s="91"/>
      <c r="AG969" s="91"/>
      <c r="AH969" s="91"/>
      <c r="AI969" s="91"/>
      <c r="AJ969" s="91"/>
      <c r="AK969" s="91"/>
      <c r="AL969" s="91"/>
      <c r="AM969" s="91"/>
      <c r="AN969" s="91"/>
      <c r="AO969" s="91"/>
      <c r="AP969" s="91"/>
    </row>
    <row r="970" spans="1:42" s="81" customFormat="1" ht="17.25" customHeight="1" x14ac:dyDescent="0.3">
      <c r="A970" s="89"/>
      <c r="B970" s="89"/>
      <c r="H970" s="91"/>
      <c r="I970" s="91"/>
      <c r="J970" s="91"/>
      <c r="K970" s="91"/>
      <c r="L970" s="91"/>
      <c r="M970" s="91"/>
      <c r="N970" s="91"/>
      <c r="O970" s="91"/>
      <c r="P970" s="91"/>
      <c r="Q970" s="91"/>
      <c r="R970" s="91"/>
      <c r="S970" s="91"/>
      <c r="T970" s="91"/>
      <c r="U970" s="91"/>
      <c r="V970" s="91"/>
      <c r="W970" s="91"/>
      <c r="X970" s="91"/>
      <c r="Y970" s="91"/>
      <c r="Z970" s="91"/>
      <c r="AA970" s="91"/>
      <c r="AB970" s="91"/>
      <c r="AC970" s="91"/>
      <c r="AD970" s="91"/>
      <c r="AE970" s="91"/>
      <c r="AF970" s="91"/>
      <c r="AG970" s="91"/>
      <c r="AH970" s="91"/>
      <c r="AI970" s="91"/>
      <c r="AJ970" s="91"/>
      <c r="AK970" s="91"/>
      <c r="AL970" s="91"/>
      <c r="AM970" s="91"/>
      <c r="AN970" s="91"/>
      <c r="AO970" s="91"/>
      <c r="AP970" s="91"/>
    </row>
    <row r="971" spans="1:42" s="81" customFormat="1" ht="17.25" customHeight="1" x14ac:dyDescent="0.3">
      <c r="A971" s="89"/>
      <c r="B971" s="89"/>
      <c r="H971" s="91"/>
      <c r="I971" s="91"/>
      <c r="J971" s="91"/>
      <c r="K971" s="91"/>
      <c r="L971" s="91"/>
      <c r="M971" s="91"/>
      <c r="N971" s="91"/>
      <c r="O971" s="91"/>
      <c r="P971" s="91"/>
      <c r="Q971" s="91"/>
      <c r="R971" s="91"/>
      <c r="S971" s="91"/>
      <c r="T971" s="91"/>
      <c r="U971" s="91"/>
      <c r="V971" s="91"/>
      <c r="W971" s="91"/>
      <c r="X971" s="91"/>
      <c r="Y971" s="91"/>
      <c r="Z971" s="91"/>
      <c r="AA971" s="91"/>
      <c r="AB971" s="91"/>
      <c r="AC971" s="91"/>
      <c r="AD971" s="91"/>
      <c r="AE971" s="91"/>
      <c r="AF971" s="91"/>
      <c r="AG971" s="91"/>
      <c r="AH971" s="91"/>
      <c r="AI971" s="91"/>
      <c r="AJ971" s="91"/>
      <c r="AK971" s="91"/>
      <c r="AL971" s="91"/>
      <c r="AM971" s="91"/>
      <c r="AN971" s="91"/>
      <c r="AO971" s="91"/>
      <c r="AP971" s="91"/>
    </row>
    <row r="972" spans="1:42" s="81" customFormat="1" ht="17.25" customHeight="1" x14ac:dyDescent="0.3">
      <c r="A972" s="89"/>
      <c r="B972" s="89"/>
      <c r="H972" s="91"/>
      <c r="I972" s="91"/>
      <c r="J972" s="91"/>
      <c r="K972" s="91"/>
      <c r="L972" s="91"/>
      <c r="M972" s="91"/>
      <c r="N972" s="91"/>
      <c r="O972" s="91"/>
      <c r="P972" s="91"/>
      <c r="Q972" s="91"/>
      <c r="R972" s="91"/>
      <c r="S972" s="91"/>
      <c r="T972" s="91"/>
      <c r="U972" s="91"/>
      <c r="V972" s="91"/>
      <c r="W972" s="91"/>
      <c r="X972" s="91"/>
      <c r="Y972" s="91"/>
      <c r="Z972" s="91"/>
      <c r="AA972" s="91"/>
      <c r="AB972" s="91"/>
      <c r="AC972" s="91"/>
      <c r="AD972" s="91"/>
      <c r="AE972" s="91"/>
      <c r="AF972" s="91"/>
      <c r="AG972" s="91"/>
      <c r="AH972" s="91"/>
      <c r="AI972" s="91"/>
      <c r="AJ972" s="91"/>
      <c r="AK972" s="91"/>
      <c r="AL972" s="91"/>
      <c r="AM972" s="91"/>
      <c r="AN972" s="91"/>
      <c r="AO972" s="91"/>
      <c r="AP972" s="91"/>
    </row>
    <row r="973" spans="1:42" s="81" customFormat="1" ht="17.25" customHeight="1" x14ac:dyDescent="0.3">
      <c r="A973" s="89"/>
      <c r="B973" s="89"/>
      <c r="H973" s="91"/>
      <c r="I973" s="91"/>
      <c r="J973" s="91"/>
      <c r="K973" s="91"/>
      <c r="L973" s="91"/>
      <c r="M973" s="91"/>
      <c r="N973" s="91"/>
      <c r="O973" s="91"/>
      <c r="P973" s="91"/>
      <c r="Q973" s="91"/>
      <c r="R973" s="91"/>
      <c r="S973" s="91"/>
      <c r="T973" s="91"/>
      <c r="U973" s="91"/>
      <c r="V973" s="91"/>
      <c r="W973" s="91"/>
      <c r="X973" s="91"/>
      <c r="Y973" s="91"/>
      <c r="Z973" s="91"/>
      <c r="AA973" s="91"/>
      <c r="AB973" s="91"/>
      <c r="AC973" s="91"/>
      <c r="AD973" s="91"/>
      <c r="AE973" s="91"/>
      <c r="AF973" s="91"/>
      <c r="AG973" s="91"/>
      <c r="AH973" s="91"/>
      <c r="AI973" s="91"/>
      <c r="AJ973" s="91"/>
      <c r="AK973" s="91"/>
      <c r="AL973" s="91"/>
      <c r="AM973" s="91"/>
      <c r="AN973" s="91"/>
      <c r="AO973" s="91"/>
      <c r="AP973" s="91"/>
    </row>
    <row r="974" spans="1:42" s="81" customFormat="1" ht="17.25" customHeight="1" x14ac:dyDescent="0.3">
      <c r="A974" s="89"/>
      <c r="B974" s="89"/>
      <c r="H974" s="91"/>
      <c r="I974" s="91"/>
      <c r="J974" s="91"/>
      <c r="K974" s="91"/>
      <c r="L974" s="91"/>
      <c r="M974" s="91"/>
      <c r="N974" s="91"/>
      <c r="O974" s="91"/>
      <c r="P974" s="91"/>
      <c r="Q974" s="91"/>
      <c r="R974" s="91"/>
      <c r="S974" s="91"/>
      <c r="T974" s="91"/>
      <c r="U974" s="91"/>
      <c r="V974" s="91"/>
      <c r="W974" s="91"/>
      <c r="X974" s="91"/>
      <c r="Y974" s="91"/>
      <c r="Z974" s="91"/>
      <c r="AA974" s="91"/>
      <c r="AB974" s="91"/>
      <c r="AC974" s="91"/>
      <c r="AD974" s="91"/>
      <c r="AE974" s="91"/>
      <c r="AF974" s="91"/>
      <c r="AG974" s="91"/>
      <c r="AH974" s="91"/>
      <c r="AI974" s="91"/>
      <c r="AJ974" s="91"/>
      <c r="AK974" s="91"/>
      <c r="AL974" s="91"/>
      <c r="AM974" s="91"/>
      <c r="AN974" s="91"/>
      <c r="AO974" s="91"/>
      <c r="AP974" s="91"/>
    </row>
    <row r="975" spans="1:42" s="81" customFormat="1" ht="17.25" customHeight="1" x14ac:dyDescent="0.3">
      <c r="A975" s="89"/>
      <c r="B975" s="89"/>
      <c r="H975" s="91"/>
      <c r="I975" s="91"/>
      <c r="J975" s="91"/>
      <c r="K975" s="91"/>
      <c r="L975" s="91"/>
      <c r="M975" s="91"/>
      <c r="N975" s="91"/>
      <c r="O975" s="91"/>
      <c r="P975" s="91"/>
      <c r="Q975" s="91"/>
      <c r="R975" s="91"/>
      <c r="S975" s="91"/>
      <c r="T975" s="91"/>
      <c r="U975" s="91"/>
      <c r="V975" s="91"/>
      <c r="W975" s="91"/>
      <c r="X975" s="91"/>
      <c r="Y975" s="91"/>
      <c r="Z975" s="91"/>
      <c r="AA975" s="91"/>
      <c r="AB975" s="91"/>
      <c r="AC975" s="91"/>
      <c r="AD975" s="91"/>
      <c r="AE975" s="91"/>
      <c r="AF975" s="91"/>
      <c r="AG975" s="91"/>
      <c r="AH975" s="91"/>
      <c r="AI975" s="91"/>
      <c r="AJ975" s="91"/>
      <c r="AK975" s="91"/>
      <c r="AL975" s="91"/>
      <c r="AM975" s="91"/>
      <c r="AN975" s="91"/>
      <c r="AO975" s="91"/>
      <c r="AP975" s="91"/>
    </row>
    <row r="976" spans="1:42" s="81" customFormat="1" ht="17.25" customHeight="1" x14ac:dyDescent="0.3">
      <c r="A976" s="89"/>
      <c r="B976" s="89"/>
      <c r="H976" s="91"/>
      <c r="I976" s="91"/>
      <c r="J976" s="91"/>
      <c r="K976" s="91"/>
      <c r="L976" s="91"/>
      <c r="M976" s="91"/>
      <c r="N976" s="91"/>
      <c r="O976" s="91"/>
      <c r="P976" s="91"/>
      <c r="Q976" s="91"/>
      <c r="R976" s="91"/>
      <c r="S976" s="91"/>
      <c r="T976" s="91"/>
      <c r="U976" s="91"/>
      <c r="V976" s="91"/>
      <c r="W976" s="91"/>
      <c r="X976" s="91"/>
      <c r="Y976" s="91"/>
      <c r="Z976" s="91"/>
      <c r="AA976" s="91"/>
      <c r="AB976" s="91"/>
      <c r="AC976" s="91"/>
      <c r="AD976" s="91"/>
      <c r="AE976" s="91"/>
      <c r="AF976" s="91"/>
      <c r="AG976" s="91"/>
      <c r="AH976" s="91"/>
      <c r="AI976" s="91"/>
      <c r="AJ976" s="91"/>
      <c r="AK976" s="91"/>
      <c r="AL976" s="91"/>
      <c r="AM976" s="91"/>
      <c r="AN976" s="91"/>
      <c r="AO976" s="91"/>
      <c r="AP976" s="91"/>
    </row>
    <row r="977" spans="1:42" s="81" customFormat="1" ht="17.25" customHeight="1" x14ac:dyDescent="0.3">
      <c r="A977" s="89"/>
      <c r="B977" s="89"/>
      <c r="H977" s="91"/>
      <c r="I977" s="91"/>
      <c r="J977" s="91"/>
      <c r="K977" s="91"/>
      <c r="L977" s="91"/>
      <c r="M977" s="91"/>
      <c r="N977" s="91"/>
      <c r="O977" s="91"/>
      <c r="P977" s="91"/>
      <c r="Q977" s="91"/>
      <c r="R977" s="91"/>
      <c r="S977" s="91"/>
      <c r="T977" s="91"/>
      <c r="U977" s="91"/>
      <c r="V977" s="91"/>
      <c r="W977" s="91"/>
      <c r="X977" s="91"/>
      <c r="Y977" s="91"/>
      <c r="Z977" s="91"/>
      <c r="AA977" s="91"/>
      <c r="AB977" s="91"/>
      <c r="AC977" s="91"/>
      <c r="AD977" s="91"/>
      <c r="AE977" s="91"/>
      <c r="AF977" s="91"/>
      <c r="AG977" s="91"/>
      <c r="AH977" s="91"/>
      <c r="AI977" s="91"/>
      <c r="AJ977" s="91"/>
      <c r="AK977" s="91"/>
      <c r="AL977" s="91"/>
      <c r="AM977" s="91"/>
      <c r="AN977" s="91"/>
      <c r="AO977" s="91"/>
      <c r="AP977" s="91"/>
    </row>
    <row r="978" spans="1:42" s="81" customFormat="1" ht="17.25" customHeight="1" x14ac:dyDescent="0.3">
      <c r="A978" s="89"/>
      <c r="B978" s="89"/>
      <c r="H978" s="91"/>
      <c r="I978" s="91"/>
      <c r="J978" s="91"/>
      <c r="K978" s="91"/>
      <c r="L978" s="91"/>
      <c r="M978" s="91"/>
      <c r="N978" s="91"/>
      <c r="O978" s="91"/>
      <c r="P978" s="91"/>
      <c r="Q978" s="91"/>
      <c r="R978" s="91"/>
      <c r="S978" s="91"/>
      <c r="T978" s="91"/>
      <c r="U978" s="91"/>
      <c r="V978" s="91"/>
      <c r="W978" s="91"/>
      <c r="X978" s="91"/>
      <c r="Y978" s="91"/>
      <c r="Z978" s="91"/>
      <c r="AA978" s="91"/>
      <c r="AB978" s="91"/>
      <c r="AC978" s="91"/>
      <c r="AD978" s="91"/>
      <c r="AE978" s="91"/>
      <c r="AF978" s="91"/>
      <c r="AG978" s="91"/>
      <c r="AH978" s="91"/>
      <c r="AI978" s="91"/>
      <c r="AJ978" s="91"/>
      <c r="AK978" s="91"/>
      <c r="AL978" s="91"/>
      <c r="AM978" s="91"/>
      <c r="AN978" s="91"/>
      <c r="AO978" s="91"/>
      <c r="AP978" s="91"/>
    </row>
    <row r="979" spans="1:42" s="81" customFormat="1" ht="17.25" customHeight="1" x14ac:dyDescent="0.3">
      <c r="A979" s="89"/>
      <c r="B979" s="89"/>
      <c r="H979" s="91"/>
      <c r="I979" s="91"/>
      <c r="J979" s="91"/>
      <c r="K979" s="91"/>
      <c r="L979" s="91"/>
      <c r="M979" s="91"/>
      <c r="N979" s="91"/>
      <c r="O979" s="91"/>
      <c r="P979" s="91"/>
      <c r="Q979" s="91"/>
      <c r="R979" s="91"/>
      <c r="S979" s="91"/>
      <c r="T979" s="91"/>
      <c r="U979" s="91"/>
      <c r="V979" s="91"/>
      <c r="W979" s="91"/>
      <c r="X979" s="91"/>
      <c r="Y979" s="91"/>
      <c r="Z979" s="91"/>
      <c r="AA979" s="91"/>
      <c r="AB979" s="91"/>
      <c r="AC979" s="91"/>
      <c r="AD979" s="91"/>
      <c r="AE979" s="91"/>
      <c r="AF979" s="91"/>
      <c r="AG979" s="91"/>
      <c r="AH979" s="91"/>
      <c r="AI979" s="91"/>
      <c r="AJ979" s="91"/>
      <c r="AK979" s="91"/>
      <c r="AL979" s="91"/>
      <c r="AM979" s="91"/>
      <c r="AN979" s="91"/>
      <c r="AO979" s="91"/>
      <c r="AP979" s="91"/>
    </row>
    <row r="980" spans="1:42" s="81" customFormat="1" ht="17.25" customHeight="1" x14ac:dyDescent="0.3">
      <c r="A980" s="89"/>
      <c r="B980" s="89"/>
      <c r="H980" s="91"/>
      <c r="I980" s="91"/>
      <c r="J980" s="91"/>
      <c r="K980" s="91"/>
      <c r="L980" s="91"/>
      <c r="M980" s="91"/>
      <c r="N980" s="91"/>
      <c r="O980" s="91"/>
      <c r="P980" s="91"/>
      <c r="Q980" s="91"/>
      <c r="R980" s="91"/>
      <c r="S980" s="91"/>
      <c r="T980" s="91"/>
      <c r="U980" s="91"/>
      <c r="V980" s="91"/>
      <c r="W980" s="91"/>
      <c r="X980" s="91"/>
      <c r="Y980" s="91"/>
      <c r="Z980" s="91"/>
      <c r="AA980" s="91"/>
      <c r="AB980" s="91"/>
      <c r="AC980" s="91"/>
      <c r="AD980" s="91"/>
      <c r="AE980" s="91"/>
      <c r="AF980" s="91"/>
      <c r="AG980" s="91"/>
      <c r="AH980" s="91"/>
      <c r="AI980" s="91"/>
      <c r="AJ980" s="91"/>
      <c r="AK980" s="91"/>
      <c r="AL980" s="91"/>
      <c r="AM980" s="91"/>
      <c r="AN980" s="91"/>
      <c r="AO980" s="91"/>
      <c r="AP980" s="91"/>
    </row>
    <row r="981" spans="1:42" s="81" customFormat="1" ht="17.25" customHeight="1" x14ac:dyDescent="0.3">
      <c r="A981" s="89"/>
      <c r="B981" s="89"/>
      <c r="H981" s="91"/>
      <c r="I981" s="91"/>
      <c r="J981" s="91"/>
      <c r="K981" s="91"/>
      <c r="L981" s="91"/>
      <c r="M981" s="91"/>
      <c r="N981" s="91"/>
      <c r="O981" s="91"/>
      <c r="P981" s="91"/>
      <c r="Q981" s="91"/>
      <c r="R981" s="91"/>
      <c r="S981" s="91"/>
      <c r="T981" s="91"/>
      <c r="U981" s="91"/>
      <c r="V981" s="91"/>
      <c r="W981" s="91"/>
      <c r="X981" s="91"/>
      <c r="Y981" s="91"/>
      <c r="Z981" s="91"/>
      <c r="AA981" s="91"/>
      <c r="AB981" s="91"/>
      <c r="AC981" s="91"/>
      <c r="AD981" s="91"/>
      <c r="AE981" s="91"/>
      <c r="AF981" s="91"/>
      <c r="AG981" s="91"/>
      <c r="AH981" s="91"/>
      <c r="AI981" s="91"/>
      <c r="AJ981" s="91"/>
      <c r="AK981" s="91"/>
      <c r="AL981" s="91"/>
      <c r="AM981" s="91"/>
      <c r="AN981" s="91"/>
      <c r="AO981" s="91"/>
      <c r="AP981" s="91"/>
    </row>
    <row r="982" spans="1:42" s="81" customFormat="1" ht="17.25" customHeight="1" x14ac:dyDescent="0.3">
      <c r="A982" s="89"/>
      <c r="B982" s="89"/>
      <c r="H982" s="91"/>
      <c r="I982" s="91"/>
      <c r="J982" s="91"/>
      <c r="K982" s="91"/>
      <c r="L982" s="91"/>
      <c r="M982" s="91"/>
      <c r="N982" s="91"/>
      <c r="O982" s="91"/>
      <c r="P982" s="91"/>
      <c r="Q982" s="91"/>
      <c r="R982" s="91"/>
      <c r="S982" s="91"/>
      <c r="T982" s="91"/>
      <c r="U982" s="91"/>
      <c r="V982" s="91"/>
      <c r="W982" s="91"/>
      <c r="X982" s="91"/>
      <c r="Y982" s="91"/>
      <c r="Z982" s="91"/>
      <c r="AA982" s="91"/>
      <c r="AB982" s="91"/>
      <c r="AC982" s="91"/>
      <c r="AD982" s="91"/>
      <c r="AE982" s="91"/>
      <c r="AF982" s="91"/>
      <c r="AG982" s="91"/>
      <c r="AH982" s="91"/>
      <c r="AI982" s="91"/>
      <c r="AJ982" s="91"/>
      <c r="AK982" s="91"/>
      <c r="AL982" s="91"/>
      <c r="AM982" s="91"/>
      <c r="AN982" s="91"/>
      <c r="AO982" s="91"/>
      <c r="AP982" s="91"/>
    </row>
    <row r="983" spans="1:42" s="81" customFormat="1" ht="17.25" customHeight="1" x14ac:dyDescent="0.3">
      <c r="A983" s="89"/>
      <c r="B983" s="89"/>
      <c r="H983" s="91"/>
      <c r="I983" s="91"/>
      <c r="J983" s="91"/>
      <c r="K983" s="91"/>
      <c r="L983" s="91"/>
      <c r="M983" s="91"/>
      <c r="N983" s="91"/>
      <c r="O983" s="91"/>
      <c r="P983" s="91"/>
      <c r="Q983" s="91"/>
      <c r="R983" s="91"/>
      <c r="S983" s="91"/>
      <c r="T983" s="91"/>
      <c r="U983" s="91"/>
      <c r="V983" s="91"/>
      <c r="W983" s="91"/>
      <c r="X983" s="91"/>
      <c r="Y983" s="91"/>
      <c r="Z983" s="91"/>
      <c r="AA983" s="91"/>
      <c r="AB983" s="91"/>
      <c r="AC983" s="91"/>
      <c r="AD983" s="91"/>
      <c r="AE983" s="91"/>
      <c r="AF983" s="91"/>
      <c r="AG983" s="91"/>
      <c r="AH983" s="91"/>
      <c r="AI983" s="91"/>
      <c r="AJ983" s="91"/>
      <c r="AK983" s="91"/>
      <c r="AL983" s="91"/>
      <c r="AM983" s="91"/>
      <c r="AN983" s="91"/>
      <c r="AO983" s="91"/>
      <c r="AP983" s="91"/>
    </row>
    <row r="984" spans="1:42" s="81" customFormat="1" ht="17.25" customHeight="1" x14ac:dyDescent="0.3">
      <c r="A984" s="89"/>
      <c r="B984" s="89"/>
      <c r="H984" s="91"/>
      <c r="I984" s="91"/>
      <c r="J984" s="91"/>
      <c r="K984" s="91"/>
      <c r="L984" s="91"/>
      <c r="M984" s="91"/>
      <c r="N984" s="91"/>
      <c r="O984" s="91"/>
      <c r="P984" s="91"/>
      <c r="Q984" s="91"/>
      <c r="R984" s="91"/>
      <c r="S984" s="91"/>
      <c r="T984" s="91"/>
      <c r="U984" s="91"/>
      <c r="V984" s="91"/>
      <c r="W984" s="91"/>
      <c r="X984" s="91"/>
      <c r="Y984" s="91"/>
      <c r="Z984" s="91"/>
      <c r="AA984" s="91"/>
      <c r="AB984" s="91"/>
      <c r="AC984" s="91"/>
      <c r="AD984" s="91"/>
      <c r="AE984" s="91"/>
      <c r="AF984" s="91"/>
      <c r="AG984" s="91"/>
      <c r="AH984" s="91"/>
      <c r="AI984" s="91"/>
      <c r="AJ984" s="91"/>
      <c r="AK984" s="91"/>
      <c r="AL984" s="91"/>
      <c r="AM984" s="91"/>
      <c r="AN984" s="91"/>
      <c r="AO984" s="91"/>
      <c r="AP984" s="91"/>
    </row>
    <row r="985" spans="1:42" s="81" customFormat="1" ht="17.25" customHeight="1" x14ac:dyDescent="0.3">
      <c r="A985" s="89"/>
      <c r="B985" s="89"/>
      <c r="H985" s="91"/>
      <c r="I985" s="91"/>
      <c r="J985" s="91"/>
      <c r="K985" s="91"/>
      <c r="L985" s="91"/>
      <c r="M985" s="91"/>
      <c r="N985" s="91"/>
      <c r="O985" s="91"/>
      <c r="P985" s="91"/>
      <c r="Q985" s="91"/>
      <c r="R985" s="91"/>
      <c r="S985" s="91"/>
      <c r="T985" s="91"/>
      <c r="U985" s="91"/>
      <c r="V985" s="91"/>
      <c r="W985" s="91"/>
      <c r="X985" s="91"/>
      <c r="Y985" s="91"/>
      <c r="Z985" s="91"/>
      <c r="AA985" s="91"/>
      <c r="AB985" s="91"/>
      <c r="AC985" s="91"/>
      <c r="AD985" s="91"/>
      <c r="AE985" s="91"/>
      <c r="AF985" s="91"/>
      <c r="AG985" s="91"/>
      <c r="AH985" s="91"/>
      <c r="AI985" s="91"/>
      <c r="AJ985" s="91"/>
      <c r="AK985" s="91"/>
      <c r="AL985" s="91"/>
      <c r="AM985" s="91"/>
      <c r="AN985" s="91"/>
      <c r="AO985" s="91"/>
      <c r="AP985" s="91"/>
    </row>
    <row r="986" spans="1:42" s="81" customFormat="1" ht="17.25" customHeight="1" x14ac:dyDescent="0.3">
      <c r="A986" s="89"/>
      <c r="B986" s="89"/>
      <c r="H986" s="91"/>
      <c r="I986" s="91"/>
      <c r="J986" s="91"/>
      <c r="K986" s="91"/>
      <c r="L986" s="91"/>
      <c r="M986" s="91"/>
      <c r="N986" s="91"/>
      <c r="O986" s="91"/>
      <c r="P986" s="91"/>
      <c r="Q986" s="91"/>
      <c r="R986" s="91"/>
      <c r="S986" s="91"/>
      <c r="T986" s="91"/>
      <c r="U986" s="91"/>
      <c r="V986" s="91"/>
      <c r="W986" s="91"/>
      <c r="X986" s="91"/>
      <c r="Y986" s="91"/>
      <c r="Z986" s="91"/>
      <c r="AA986" s="91"/>
      <c r="AB986" s="91"/>
      <c r="AC986" s="91"/>
      <c r="AD986" s="91"/>
      <c r="AE986" s="91"/>
      <c r="AF986" s="91"/>
      <c r="AG986" s="91"/>
      <c r="AH986" s="91"/>
      <c r="AI986" s="91"/>
      <c r="AJ986" s="91"/>
      <c r="AK986" s="91"/>
      <c r="AL986" s="91"/>
      <c r="AM986" s="91"/>
      <c r="AN986" s="91"/>
      <c r="AO986" s="91"/>
      <c r="AP986" s="91"/>
    </row>
    <row r="987" spans="1:42" s="81" customFormat="1" ht="17.25" customHeight="1" x14ac:dyDescent="0.3">
      <c r="A987" s="89"/>
      <c r="B987" s="89"/>
      <c r="H987" s="91"/>
      <c r="I987" s="91"/>
      <c r="J987" s="91"/>
      <c r="K987" s="91"/>
      <c r="L987" s="91"/>
      <c r="M987" s="91"/>
      <c r="N987" s="91"/>
      <c r="O987" s="91"/>
      <c r="P987" s="91"/>
      <c r="Q987" s="91"/>
      <c r="R987" s="91"/>
      <c r="S987" s="91"/>
      <c r="T987" s="91"/>
      <c r="U987" s="91"/>
      <c r="V987" s="91"/>
      <c r="W987" s="91"/>
      <c r="X987" s="91"/>
      <c r="Y987" s="91"/>
      <c r="Z987" s="91"/>
      <c r="AA987" s="91"/>
      <c r="AB987" s="91"/>
      <c r="AC987" s="91"/>
      <c r="AD987" s="91"/>
      <c r="AE987" s="91"/>
      <c r="AF987" s="91"/>
      <c r="AG987" s="91"/>
      <c r="AH987" s="91"/>
      <c r="AI987" s="91"/>
      <c r="AJ987" s="91"/>
      <c r="AK987" s="91"/>
      <c r="AL987" s="91"/>
      <c r="AM987" s="91"/>
      <c r="AN987" s="91"/>
      <c r="AO987" s="91"/>
      <c r="AP987" s="91"/>
    </row>
    <row r="988" spans="1:42" s="81" customFormat="1" ht="17.25" customHeight="1" x14ac:dyDescent="0.3">
      <c r="A988" s="89"/>
      <c r="B988" s="89"/>
      <c r="H988" s="91"/>
      <c r="I988" s="91"/>
      <c r="J988" s="91"/>
      <c r="K988" s="91"/>
      <c r="L988" s="91"/>
      <c r="M988" s="91"/>
      <c r="N988" s="91"/>
      <c r="O988" s="91"/>
      <c r="P988" s="91"/>
      <c r="Q988" s="91"/>
      <c r="R988" s="91"/>
      <c r="S988" s="91"/>
      <c r="T988" s="91"/>
      <c r="U988" s="91"/>
      <c r="V988" s="91"/>
      <c r="W988" s="91"/>
      <c r="X988" s="91"/>
      <c r="Y988" s="91"/>
      <c r="Z988" s="91"/>
      <c r="AA988" s="91"/>
      <c r="AB988" s="91"/>
      <c r="AC988" s="91"/>
      <c r="AD988" s="91"/>
      <c r="AE988" s="91"/>
      <c r="AF988" s="91"/>
      <c r="AG988" s="91"/>
      <c r="AH988" s="91"/>
      <c r="AI988" s="91"/>
      <c r="AJ988" s="91"/>
      <c r="AK988" s="91"/>
      <c r="AL988" s="91"/>
      <c r="AM988" s="91"/>
      <c r="AN988" s="91"/>
      <c r="AO988" s="91"/>
      <c r="AP988" s="91"/>
    </row>
    <row r="989" spans="1:42" s="81" customFormat="1" ht="17.25" customHeight="1" x14ac:dyDescent="0.3">
      <c r="A989" s="89"/>
      <c r="B989" s="89"/>
      <c r="H989" s="91"/>
      <c r="I989" s="91"/>
      <c r="J989" s="91"/>
      <c r="K989" s="91"/>
      <c r="L989" s="91"/>
      <c r="M989" s="91"/>
      <c r="N989" s="91"/>
      <c r="O989" s="91"/>
      <c r="P989" s="91"/>
      <c r="Q989" s="91"/>
      <c r="R989" s="91"/>
      <c r="S989" s="91"/>
      <c r="T989" s="91"/>
      <c r="U989" s="91"/>
      <c r="V989" s="91"/>
      <c r="W989" s="91"/>
      <c r="X989" s="91"/>
      <c r="Y989" s="91"/>
      <c r="Z989" s="91"/>
      <c r="AA989" s="91"/>
      <c r="AB989" s="91"/>
      <c r="AC989" s="91"/>
      <c r="AD989" s="91"/>
      <c r="AE989" s="91"/>
      <c r="AF989" s="91"/>
      <c r="AG989" s="91"/>
      <c r="AH989" s="91"/>
      <c r="AI989" s="91"/>
      <c r="AJ989" s="91"/>
      <c r="AK989" s="91"/>
      <c r="AL989" s="91"/>
      <c r="AM989" s="91"/>
      <c r="AN989" s="91"/>
      <c r="AO989" s="91"/>
      <c r="AP989" s="91"/>
    </row>
    <row r="990" spans="1:42" s="81" customFormat="1" ht="17.25" customHeight="1" x14ac:dyDescent="0.3">
      <c r="A990" s="89"/>
      <c r="B990" s="89"/>
      <c r="H990" s="91"/>
      <c r="I990" s="91"/>
      <c r="J990" s="91"/>
      <c r="K990" s="91"/>
      <c r="L990" s="91"/>
      <c r="M990" s="91"/>
      <c r="N990" s="91"/>
      <c r="O990" s="91"/>
      <c r="P990" s="91"/>
      <c r="Q990" s="91"/>
      <c r="R990" s="91"/>
      <c r="S990" s="91"/>
      <c r="T990" s="91"/>
      <c r="U990" s="91"/>
      <c r="V990" s="91"/>
      <c r="W990" s="91"/>
      <c r="X990" s="91"/>
      <c r="Y990" s="91"/>
      <c r="Z990" s="91"/>
      <c r="AA990" s="91"/>
      <c r="AB990" s="91"/>
      <c r="AC990" s="91"/>
      <c r="AD990" s="91"/>
      <c r="AE990" s="91"/>
      <c r="AF990" s="91"/>
      <c r="AG990" s="91"/>
      <c r="AH990" s="91"/>
      <c r="AI990" s="91"/>
      <c r="AJ990" s="91"/>
      <c r="AK990" s="91"/>
      <c r="AL990" s="91"/>
      <c r="AM990" s="91"/>
      <c r="AN990" s="91"/>
      <c r="AO990" s="91"/>
      <c r="AP990" s="91"/>
    </row>
    <row r="991" spans="1:42" s="81" customFormat="1" ht="17.25" customHeight="1" x14ac:dyDescent="0.3">
      <c r="A991" s="89"/>
      <c r="B991" s="89"/>
      <c r="H991" s="91"/>
      <c r="I991" s="91"/>
      <c r="J991" s="91"/>
      <c r="K991" s="91"/>
      <c r="L991" s="91"/>
      <c r="M991" s="91"/>
      <c r="N991" s="91"/>
      <c r="O991" s="91"/>
      <c r="P991" s="91"/>
      <c r="Q991" s="91"/>
      <c r="R991" s="91"/>
      <c r="S991" s="91"/>
      <c r="T991" s="91"/>
      <c r="U991" s="91"/>
      <c r="V991" s="91"/>
      <c r="W991" s="91"/>
      <c r="X991" s="91"/>
      <c r="Y991" s="91"/>
      <c r="Z991" s="91"/>
      <c r="AA991" s="91"/>
      <c r="AB991" s="91"/>
      <c r="AC991" s="91"/>
      <c r="AD991" s="91"/>
      <c r="AE991" s="91"/>
      <c r="AF991" s="91"/>
      <c r="AG991" s="91"/>
      <c r="AH991" s="91"/>
      <c r="AI991" s="91"/>
      <c r="AJ991" s="91"/>
      <c r="AK991" s="91"/>
      <c r="AL991" s="91"/>
      <c r="AM991" s="91"/>
      <c r="AN991" s="91"/>
      <c r="AO991" s="91"/>
      <c r="AP991" s="91"/>
    </row>
    <row r="992" spans="1:42" s="81" customFormat="1" ht="17.25" customHeight="1" x14ac:dyDescent="0.3">
      <c r="A992" s="89"/>
      <c r="B992" s="89"/>
      <c r="H992" s="91"/>
      <c r="I992" s="91"/>
      <c r="J992" s="91"/>
      <c r="K992" s="91"/>
      <c r="L992" s="91"/>
      <c r="M992" s="91"/>
      <c r="N992" s="91"/>
      <c r="O992" s="91"/>
      <c r="P992" s="91"/>
      <c r="Q992" s="91"/>
      <c r="R992" s="91"/>
      <c r="S992" s="91"/>
      <c r="T992" s="91"/>
      <c r="U992" s="91"/>
      <c r="V992" s="91"/>
      <c r="W992" s="91"/>
      <c r="X992" s="91"/>
      <c r="Y992" s="91"/>
      <c r="Z992" s="91"/>
      <c r="AA992" s="91"/>
      <c r="AB992" s="91"/>
      <c r="AC992" s="91"/>
      <c r="AD992" s="91"/>
      <c r="AE992" s="91"/>
      <c r="AF992" s="91"/>
      <c r="AG992" s="91"/>
      <c r="AH992" s="91"/>
      <c r="AI992" s="91"/>
      <c r="AJ992" s="91"/>
      <c r="AK992" s="91"/>
      <c r="AL992" s="91"/>
      <c r="AM992" s="91"/>
      <c r="AN992" s="91"/>
      <c r="AO992" s="91"/>
      <c r="AP992" s="91"/>
    </row>
    <row r="993" spans="1:42" s="81" customFormat="1" ht="17.25" customHeight="1" x14ac:dyDescent="0.3">
      <c r="A993" s="89"/>
      <c r="B993" s="89"/>
      <c r="H993" s="91"/>
      <c r="I993" s="91"/>
      <c r="J993" s="91"/>
      <c r="K993" s="91"/>
      <c r="L993" s="91"/>
      <c r="M993" s="91"/>
      <c r="N993" s="91"/>
      <c r="O993" s="91"/>
      <c r="P993" s="91"/>
      <c r="Q993" s="91"/>
      <c r="R993" s="91"/>
      <c r="S993" s="91"/>
      <c r="T993" s="91"/>
      <c r="U993" s="91"/>
      <c r="V993" s="91"/>
      <c r="W993" s="91"/>
      <c r="X993" s="91"/>
      <c r="Y993" s="91"/>
      <c r="Z993" s="91"/>
      <c r="AA993" s="91"/>
      <c r="AB993" s="91"/>
      <c r="AC993" s="91"/>
      <c r="AD993" s="91"/>
      <c r="AE993" s="91"/>
      <c r="AF993" s="91"/>
      <c r="AG993" s="91"/>
      <c r="AH993" s="91"/>
      <c r="AI993" s="91"/>
      <c r="AJ993" s="91"/>
      <c r="AK993" s="91"/>
      <c r="AL993" s="91"/>
      <c r="AM993" s="91"/>
      <c r="AN993" s="91"/>
      <c r="AO993" s="91"/>
      <c r="AP993" s="91"/>
    </row>
    <row r="994" spans="1:42" s="81" customFormat="1" ht="17.25" customHeight="1" x14ac:dyDescent="0.3">
      <c r="A994" s="89"/>
      <c r="B994" s="89"/>
      <c r="H994" s="91"/>
      <c r="I994" s="91"/>
      <c r="J994" s="91"/>
      <c r="K994" s="91"/>
      <c r="L994" s="91"/>
      <c r="M994" s="91"/>
      <c r="N994" s="91"/>
      <c r="O994" s="91"/>
      <c r="P994" s="91"/>
      <c r="Q994" s="91"/>
      <c r="R994" s="91"/>
      <c r="S994" s="91"/>
      <c r="T994" s="91"/>
      <c r="U994" s="91"/>
      <c r="V994" s="91"/>
      <c r="W994" s="91"/>
      <c r="X994" s="91"/>
      <c r="Y994" s="91"/>
      <c r="Z994" s="91"/>
      <c r="AA994" s="91"/>
      <c r="AB994" s="91"/>
      <c r="AC994" s="91"/>
      <c r="AD994" s="91"/>
      <c r="AE994" s="91"/>
      <c r="AF994" s="91"/>
      <c r="AG994" s="91"/>
      <c r="AH994" s="91"/>
      <c r="AI994" s="91"/>
      <c r="AJ994" s="91"/>
      <c r="AK994" s="91"/>
      <c r="AL994" s="91"/>
      <c r="AM994" s="91"/>
      <c r="AN994" s="91"/>
      <c r="AO994" s="91"/>
      <c r="AP994" s="91"/>
    </row>
    <row r="995" spans="1:42" s="81" customFormat="1" ht="17.25" customHeight="1" x14ac:dyDescent="0.3">
      <c r="A995" s="89"/>
      <c r="B995" s="89"/>
      <c r="H995" s="91"/>
      <c r="I995" s="91"/>
      <c r="J995" s="91"/>
      <c r="K995" s="91"/>
      <c r="L995" s="91"/>
      <c r="M995" s="91"/>
      <c r="N995" s="91"/>
      <c r="O995" s="91"/>
      <c r="P995" s="91"/>
      <c r="Q995" s="91"/>
      <c r="R995" s="91"/>
      <c r="S995" s="91"/>
      <c r="T995" s="91"/>
      <c r="U995" s="91"/>
      <c r="V995" s="91"/>
      <c r="W995" s="91"/>
      <c r="X995" s="91"/>
      <c r="Y995" s="91"/>
      <c r="Z995" s="91"/>
      <c r="AA995" s="91"/>
      <c r="AB995" s="91"/>
      <c r="AC995" s="91"/>
      <c r="AD995" s="91"/>
      <c r="AE995" s="91"/>
      <c r="AF995" s="91"/>
      <c r="AG995" s="91"/>
      <c r="AH995" s="91"/>
      <c r="AI995" s="91"/>
      <c r="AJ995" s="91"/>
      <c r="AK995" s="91"/>
      <c r="AL995" s="91"/>
      <c r="AM995" s="91"/>
      <c r="AN995" s="91"/>
      <c r="AO995" s="91"/>
      <c r="AP995" s="91"/>
    </row>
    <row r="996" spans="1:42" s="81" customFormat="1" ht="17.25" customHeight="1" x14ac:dyDescent="0.3">
      <c r="A996" s="89"/>
      <c r="B996" s="89"/>
      <c r="H996" s="91"/>
      <c r="I996" s="91"/>
      <c r="J996" s="91"/>
      <c r="K996" s="91"/>
      <c r="L996" s="91"/>
      <c r="M996" s="91"/>
      <c r="N996" s="91"/>
      <c r="O996" s="91"/>
      <c r="P996" s="91"/>
      <c r="Q996" s="91"/>
      <c r="R996" s="91"/>
      <c r="S996" s="91"/>
      <c r="T996" s="91"/>
      <c r="U996" s="91"/>
      <c r="V996" s="91"/>
      <c r="W996" s="91"/>
      <c r="X996" s="91"/>
      <c r="Y996" s="91"/>
      <c r="Z996" s="91"/>
      <c r="AA996" s="91"/>
      <c r="AB996" s="91"/>
      <c r="AC996" s="91"/>
      <c r="AD996" s="91"/>
      <c r="AE996" s="91"/>
      <c r="AF996" s="91"/>
      <c r="AG996" s="91"/>
      <c r="AH996" s="91"/>
      <c r="AI996" s="91"/>
      <c r="AJ996" s="91"/>
      <c r="AK996" s="91"/>
      <c r="AL996" s="91"/>
      <c r="AM996" s="91"/>
      <c r="AN996" s="91"/>
      <c r="AO996" s="91"/>
      <c r="AP996" s="91"/>
    </row>
    <row r="997" spans="1:42" s="81" customFormat="1" ht="17.25" customHeight="1" x14ac:dyDescent="0.3">
      <c r="A997" s="89"/>
      <c r="B997" s="89"/>
      <c r="H997" s="91"/>
      <c r="I997" s="91"/>
      <c r="J997" s="91"/>
      <c r="K997" s="91"/>
      <c r="L997" s="91"/>
      <c r="M997" s="91"/>
      <c r="N997" s="91"/>
      <c r="O997" s="91"/>
      <c r="P997" s="91"/>
      <c r="Q997" s="91"/>
      <c r="R997" s="91"/>
      <c r="S997" s="91"/>
      <c r="T997" s="91"/>
      <c r="U997" s="91"/>
      <c r="V997" s="91"/>
      <c r="W997" s="91"/>
      <c r="X997" s="91"/>
      <c r="Y997" s="91"/>
      <c r="Z997" s="91"/>
      <c r="AA997" s="91"/>
      <c r="AB997" s="91"/>
      <c r="AC997" s="91"/>
      <c r="AD997" s="91"/>
      <c r="AE997" s="91"/>
      <c r="AF997" s="91"/>
      <c r="AG997" s="91"/>
      <c r="AH997" s="91"/>
      <c r="AI997" s="91"/>
      <c r="AJ997" s="91"/>
      <c r="AK997" s="91"/>
      <c r="AL997" s="91"/>
      <c r="AM997" s="91"/>
      <c r="AN997" s="91"/>
      <c r="AO997" s="91"/>
      <c r="AP997" s="91"/>
    </row>
    <row r="998" spans="1:42" s="81" customFormat="1" ht="17.25" customHeight="1" x14ac:dyDescent="0.3">
      <c r="A998" s="89"/>
      <c r="B998" s="89"/>
      <c r="H998" s="91"/>
      <c r="I998" s="91"/>
      <c r="J998" s="91"/>
      <c r="K998" s="91"/>
      <c r="L998" s="91"/>
      <c r="M998" s="91"/>
      <c r="N998" s="91"/>
      <c r="O998" s="91"/>
      <c r="P998" s="91"/>
      <c r="Q998" s="91"/>
      <c r="R998" s="91"/>
      <c r="S998" s="91"/>
      <c r="T998" s="91"/>
      <c r="U998" s="91"/>
      <c r="V998" s="91"/>
      <c r="W998" s="91"/>
      <c r="X998" s="91"/>
      <c r="Y998" s="91"/>
      <c r="Z998" s="91"/>
      <c r="AA998" s="91"/>
      <c r="AB998" s="91"/>
      <c r="AC998" s="91"/>
      <c r="AD998" s="91"/>
      <c r="AE998" s="91"/>
      <c r="AF998" s="91"/>
      <c r="AG998" s="91"/>
      <c r="AH998" s="91"/>
      <c r="AI998" s="91"/>
      <c r="AJ998" s="91"/>
      <c r="AK998" s="91"/>
      <c r="AL998" s="91"/>
      <c r="AM998" s="91"/>
      <c r="AN998" s="91"/>
      <c r="AO998" s="91"/>
      <c r="AP998" s="91"/>
    </row>
    <row r="999" spans="1:42" s="81" customFormat="1" ht="17.25" customHeight="1" x14ac:dyDescent="0.3">
      <c r="A999" s="89"/>
      <c r="B999" s="89"/>
      <c r="H999" s="91"/>
      <c r="I999" s="91"/>
      <c r="J999" s="91"/>
      <c r="K999" s="91"/>
      <c r="L999" s="91"/>
      <c r="M999" s="91"/>
      <c r="N999" s="91"/>
      <c r="O999" s="91"/>
      <c r="P999" s="91"/>
      <c r="Q999" s="91"/>
      <c r="R999" s="91"/>
      <c r="S999" s="91"/>
      <c r="T999" s="91"/>
      <c r="U999" s="91"/>
      <c r="V999" s="91"/>
      <c r="W999" s="91"/>
      <c r="X999" s="91"/>
      <c r="Y999" s="91"/>
      <c r="Z999" s="91"/>
      <c r="AA999" s="91"/>
      <c r="AB999" s="91"/>
      <c r="AC999" s="91"/>
      <c r="AD999" s="91"/>
      <c r="AE999" s="91"/>
      <c r="AF999" s="91"/>
      <c r="AG999" s="91"/>
      <c r="AH999" s="91"/>
      <c r="AI999" s="91"/>
      <c r="AJ999" s="91"/>
      <c r="AK999" s="91"/>
      <c r="AL999" s="91"/>
      <c r="AM999" s="91"/>
      <c r="AN999" s="91"/>
      <c r="AO999" s="91"/>
      <c r="AP999" s="91"/>
    </row>
    <row r="1000" spans="1:42" s="81" customFormat="1" ht="17.25" customHeight="1" x14ac:dyDescent="0.3">
      <c r="A1000" s="89"/>
      <c r="B1000" s="89"/>
      <c r="H1000" s="91"/>
      <c r="I1000" s="91"/>
      <c r="J1000" s="91"/>
      <c r="K1000" s="91"/>
      <c r="L1000" s="91"/>
      <c r="M1000" s="91"/>
      <c r="N1000" s="91"/>
      <c r="O1000" s="91"/>
      <c r="P1000" s="91"/>
      <c r="Q1000" s="91"/>
      <c r="R1000" s="91"/>
      <c r="S1000" s="91"/>
      <c r="T1000" s="91"/>
      <c r="U1000" s="91"/>
      <c r="V1000" s="91"/>
      <c r="W1000" s="91"/>
      <c r="X1000" s="91"/>
      <c r="Y1000" s="91"/>
      <c r="Z1000" s="91"/>
      <c r="AA1000" s="91"/>
      <c r="AB1000" s="91"/>
      <c r="AC1000" s="91"/>
      <c r="AD1000" s="91"/>
      <c r="AE1000" s="91"/>
      <c r="AF1000" s="91"/>
      <c r="AG1000" s="91"/>
      <c r="AH1000" s="91"/>
      <c r="AI1000" s="91"/>
      <c r="AJ1000" s="91"/>
      <c r="AK1000" s="91"/>
      <c r="AL1000" s="91"/>
      <c r="AM1000" s="91"/>
      <c r="AN1000" s="91"/>
      <c r="AO1000" s="91"/>
      <c r="AP1000" s="91"/>
    </row>
    <row r="1001" spans="1:42" s="81" customFormat="1" ht="17.25" customHeight="1" x14ac:dyDescent="0.3">
      <c r="A1001" s="89"/>
      <c r="B1001" s="89"/>
      <c r="H1001" s="91"/>
      <c r="I1001" s="91"/>
      <c r="J1001" s="91"/>
      <c r="K1001" s="91"/>
      <c r="L1001" s="91"/>
      <c r="M1001" s="91"/>
      <c r="N1001" s="91"/>
      <c r="O1001" s="91"/>
      <c r="P1001" s="91"/>
      <c r="Q1001" s="91"/>
      <c r="R1001" s="91"/>
      <c r="S1001" s="91"/>
      <c r="T1001" s="91"/>
      <c r="U1001" s="91"/>
      <c r="V1001" s="91"/>
      <c r="W1001" s="91"/>
      <c r="X1001" s="91"/>
      <c r="Y1001" s="91"/>
      <c r="Z1001" s="91"/>
      <c r="AA1001" s="91"/>
      <c r="AB1001" s="91"/>
      <c r="AC1001" s="91"/>
      <c r="AD1001" s="91"/>
      <c r="AE1001" s="91"/>
      <c r="AF1001" s="91"/>
      <c r="AG1001" s="91"/>
      <c r="AH1001" s="91"/>
      <c r="AI1001" s="91"/>
      <c r="AJ1001" s="91"/>
      <c r="AK1001" s="91"/>
      <c r="AL1001" s="91"/>
      <c r="AM1001" s="91"/>
      <c r="AN1001" s="91"/>
      <c r="AO1001" s="91"/>
      <c r="AP1001" s="91"/>
    </row>
    <row r="1002" spans="1:42" s="81" customFormat="1" ht="17.25" customHeight="1" x14ac:dyDescent="0.3">
      <c r="A1002" s="89"/>
      <c r="B1002" s="89"/>
      <c r="H1002" s="91"/>
      <c r="I1002" s="91"/>
      <c r="J1002" s="91"/>
      <c r="K1002" s="91"/>
      <c r="L1002" s="91"/>
      <c r="M1002" s="91"/>
      <c r="N1002" s="91"/>
      <c r="O1002" s="91"/>
      <c r="P1002" s="91"/>
      <c r="Q1002" s="91"/>
      <c r="R1002" s="91"/>
      <c r="S1002" s="91"/>
      <c r="T1002" s="91"/>
      <c r="U1002" s="91"/>
      <c r="V1002" s="91"/>
      <c r="W1002" s="91"/>
      <c r="X1002" s="91"/>
      <c r="Y1002" s="91"/>
      <c r="Z1002" s="91"/>
      <c r="AA1002" s="91"/>
      <c r="AB1002" s="91"/>
      <c r="AC1002" s="91"/>
      <c r="AD1002" s="91"/>
      <c r="AE1002" s="91"/>
      <c r="AF1002" s="91"/>
      <c r="AG1002" s="91"/>
      <c r="AH1002" s="91"/>
      <c r="AI1002" s="91"/>
      <c r="AJ1002" s="91"/>
      <c r="AK1002" s="91"/>
      <c r="AL1002" s="91"/>
      <c r="AM1002" s="91"/>
      <c r="AN1002" s="91"/>
      <c r="AO1002" s="91"/>
      <c r="AP1002" s="91"/>
    </row>
    <row r="1003" spans="1:42" s="81" customFormat="1" ht="17.25" customHeight="1" x14ac:dyDescent="0.3">
      <c r="A1003" s="89"/>
      <c r="B1003" s="89"/>
      <c r="H1003" s="91"/>
      <c r="I1003" s="91"/>
      <c r="J1003" s="91"/>
      <c r="K1003" s="91"/>
      <c r="L1003" s="91"/>
      <c r="M1003" s="91"/>
      <c r="N1003" s="91"/>
      <c r="O1003" s="91"/>
      <c r="P1003" s="91"/>
      <c r="Q1003" s="91"/>
      <c r="R1003" s="91"/>
      <c r="S1003" s="91"/>
      <c r="T1003" s="91"/>
      <c r="U1003" s="91"/>
      <c r="V1003" s="91"/>
      <c r="W1003" s="91"/>
      <c r="X1003" s="91"/>
      <c r="Y1003" s="91"/>
      <c r="Z1003" s="91"/>
      <c r="AA1003" s="91"/>
      <c r="AB1003" s="91"/>
      <c r="AC1003" s="91"/>
      <c r="AD1003" s="91"/>
      <c r="AE1003" s="91"/>
      <c r="AF1003" s="91"/>
      <c r="AG1003" s="91"/>
      <c r="AH1003" s="91"/>
      <c r="AI1003" s="91"/>
      <c r="AJ1003" s="91"/>
      <c r="AK1003" s="91"/>
      <c r="AL1003" s="91"/>
      <c r="AM1003" s="91"/>
      <c r="AN1003" s="91"/>
      <c r="AO1003" s="91"/>
      <c r="AP1003" s="91"/>
    </row>
    <row r="1004" spans="1:42" s="81" customFormat="1" ht="17.25" customHeight="1" x14ac:dyDescent="0.3">
      <c r="A1004" s="89"/>
      <c r="B1004" s="89"/>
      <c r="H1004" s="91"/>
      <c r="I1004" s="91"/>
      <c r="J1004" s="91"/>
      <c r="K1004" s="91"/>
      <c r="L1004" s="91"/>
      <c r="M1004" s="91"/>
      <c r="N1004" s="91"/>
      <c r="O1004" s="91"/>
      <c r="P1004" s="91"/>
      <c r="Q1004" s="91"/>
      <c r="R1004" s="91"/>
      <c r="S1004" s="91"/>
      <c r="T1004" s="91"/>
      <c r="U1004" s="91"/>
      <c r="V1004" s="91"/>
      <c r="W1004" s="91"/>
      <c r="X1004" s="91"/>
      <c r="Y1004" s="91"/>
      <c r="Z1004" s="91"/>
      <c r="AA1004" s="91"/>
      <c r="AB1004" s="91"/>
      <c r="AC1004" s="91"/>
      <c r="AD1004" s="91"/>
      <c r="AE1004" s="91"/>
      <c r="AF1004" s="91"/>
      <c r="AG1004" s="91"/>
      <c r="AH1004" s="91"/>
      <c r="AI1004" s="91"/>
      <c r="AJ1004" s="91"/>
      <c r="AK1004" s="91"/>
      <c r="AL1004" s="91"/>
      <c r="AM1004" s="91"/>
      <c r="AN1004" s="91"/>
      <c r="AO1004" s="91"/>
      <c r="AP1004" s="91"/>
    </row>
    <row r="1005" spans="1:42" s="81" customFormat="1" ht="17.25" customHeight="1" x14ac:dyDescent="0.3">
      <c r="A1005" s="89"/>
      <c r="B1005" s="89"/>
      <c r="H1005" s="91"/>
      <c r="I1005" s="91"/>
      <c r="J1005" s="91"/>
      <c r="K1005" s="91"/>
      <c r="L1005" s="91"/>
      <c r="M1005" s="91"/>
      <c r="N1005" s="91"/>
      <c r="O1005" s="91"/>
      <c r="P1005" s="91"/>
      <c r="Q1005" s="91"/>
      <c r="R1005" s="91"/>
      <c r="S1005" s="91"/>
      <c r="T1005" s="91"/>
      <c r="U1005" s="91"/>
      <c r="V1005" s="91"/>
      <c r="W1005" s="91"/>
      <c r="X1005" s="91"/>
      <c r="Y1005" s="91"/>
      <c r="Z1005" s="91"/>
      <c r="AA1005" s="91"/>
      <c r="AB1005" s="91"/>
      <c r="AC1005" s="91"/>
      <c r="AD1005" s="91"/>
      <c r="AE1005" s="91"/>
      <c r="AF1005" s="91"/>
      <c r="AG1005" s="91"/>
      <c r="AH1005" s="91"/>
      <c r="AI1005" s="91"/>
      <c r="AJ1005" s="91"/>
      <c r="AK1005" s="91"/>
      <c r="AL1005" s="91"/>
      <c r="AM1005" s="91"/>
      <c r="AN1005" s="91"/>
      <c r="AO1005" s="91"/>
      <c r="AP1005" s="91"/>
    </row>
    <row r="1006" spans="1:42" s="81" customFormat="1" ht="17.25" customHeight="1" x14ac:dyDescent="0.3">
      <c r="A1006" s="89"/>
      <c r="B1006" s="89"/>
      <c r="H1006" s="91"/>
      <c r="I1006" s="91"/>
      <c r="J1006" s="91"/>
      <c r="K1006" s="91"/>
      <c r="L1006" s="91"/>
      <c r="M1006" s="91"/>
      <c r="N1006" s="91"/>
      <c r="O1006" s="91"/>
      <c r="P1006" s="91"/>
      <c r="Q1006" s="91"/>
      <c r="R1006" s="91"/>
      <c r="S1006" s="91"/>
      <c r="T1006" s="91"/>
      <c r="U1006" s="91"/>
      <c r="V1006" s="91"/>
      <c r="W1006" s="91"/>
      <c r="X1006" s="91"/>
      <c r="Y1006" s="91"/>
      <c r="Z1006" s="91"/>
      <c r="AA1006" s="91"/>
      <c r="AB1006" s="91"/>
      <c r="AC1006" s="91"/>
      <c r="AD1006" s="91"/>
      <c r="AE1006" s="91"/>
      <c r="AF1006" s="91"/>
      <c r="AG1006" s="91"/>
      <c r="AH1006" s="91"/>
      <c r="AI1006" s="91"/>
      <c r="AJ1006" s="91"/>
      <c r="AK1006" s="91"/>
      <c r="AL1006" s="91"/>
      <c r="AM1006" s="91"/>
      <c r="AN1006" s="91"/>
      <c r="AO1006" s="91"/>
      <c r="AP1006" s="91"/>
    </row>
    <row r="1007" spans="1:42" s="81" customFormat="1" ht="17.25" customHeight="1" x14ac:dyDescent="0.3">
      <c r="A1007" s="89"/>
      <c r="B1007" s="89"/>
      <c r="H1007" s="91"/>
      <c r="I1007" s="91"/>
      <c r="J1007" s="91"/>
      <c r="K1007" s="91"/>
      <c r="L1007" s="91"/>
      <c r="M1007" s="91"/>
      <c r="N1007" s="91"/>
      <c r="O1007" s="91"/>
      <c r="P1007" s="91"/>
      <c r="Q1007" s="91"/>
      <c r="R1007" s="91"/>
      <c r="S1007" s="91"/>
      <c r="T1007" s="91"/>
      <c r="U1007" s="91"/>
      <c r="V1007" s="91"/>
      <c r="W1007" s="91"/>
      <c r="X1007" s="91"/>
      <c r="Y1007" s="91"/>
      <c r="Z1007" s="91"/>
      <c r="AA1007" s="91"/>
      <c r="AB1007" s="91"/>
      <c r="AC1007" s="91"/>
      <c r="AD1007" s="91"/>
      <c r="AE1007" s="91"/>
      <c r="AF1007" s="91"/>
      <c r="AG1007" s="91"/>
      <c r="AH1007" s="91"/>
      <c r="AI1007" s="91"/>
      <c r="AJ1007" s="91"/>
      <c r="AK1007" s="91"/>
      <c r="AL1007" s="91"/>
      <c r="AM1007" s="91"/>
      <c r="AN1007" s="91"/>
      <c r="AO1007" s="91"/>
      <c r="AP1007" s="91"/>
    </row>
    <row r="1008" spans="1:42" s="81" customFormat="1" ht="17.25" customHeight="1" x14ac:dyDescent="0.3">
      <c r="A1008" s="89"/>
      <c r="B1008" s="89"/>
      <c r="H1008" s="91"/>
      <c r="I1008" s="91"/>
      <c r="J1008" s="91"/>
      <c r="K1008" s="91"/>
      <c r="L1008" s="91"/>
      <c r="M1008" s="91"/>
      <c r="N1008" s="91"/>
      <c r="O1008" s="91"/>
      <c r="P1008" s="91"/>
      <c r="Q1008" s="91"/>
      <c r="R1008" s="91"/>
      <c r="S1008" s="91"/>
      <c r="T1008" s="91"/>
      <c r="U1008" s="91"/>
      <c r="V1008" s="91"/>
      <c r="W1008" s="91"/>
      <c r="X1008" s="91"/>
      <c r="Y1008" s="91"/>
      <c r="Z1008" s="91"/>
      <c r="AA1008" s="91"/>
      <c r="AB1008" s="91"/>
      <c r="AC1008" s="91"/>
      <c r="AD1008" s="91"/>
      <c r="AE1008" s="91"/>
      <c r="AF1008" s="91"/>
      <c r="AG1008" s="91"/>
      <c r="AH1008" s="91"/>
      <c r="AI1008" s="91"/>
      <c r="AJ1008" s="91"/>
      <c r="AK1008" s="91"/>
      <c r="AL1008" s="91"/>
      <c r="AM1008" s="91"/>
      <c r="AN1008" s="91"/>
      <c r="AO1008" s="91"/>
      <c r="AP1008" s="91"/>
    </row>
    <row r="1009" spans="1:42" s="81" customFormat="1" ht="17.25" customHeight="1" x14ac:dyDescent="0.3">
      <c r="A1009" s="89"/>
      <c r="B1009" s="89"/>
      <c r="H1009" s="91"/>
      <c r="I1009" s="91"/>
      <c r="J1009" s="91"/>
      <c r="K1009" s="91"/>
      <c r="L1009" s="91"/>
      <c r="M1009" s="91"/>
      <c r="N1009" s="91"/>
      <c r="O1009" s="91"/>
      <c r="P1009" s="91"/>
      <c r="Q1009" s="91"/>
      <c r="R1009" s="91"/>
      <c r="S1009" s="91"/>
      <c r="T1009" s="91"/>
      <c r="U1009" s="91"/>
      <c r="V1009" s="91"/>
      <c r="W1009" s="91"/>
      <c r="X1009" s="91"/>
      <c r="Y1009" s="91"/>
      <c r="Z1009" s="91"/>
      <c r="AA1009" s="91"/>
      <c r="AB1009" s="91"/>
      <c r="AC1009" s="91"/>
      <c r="AD1009" s="91"/>
      <c r="AE1009" s="91"/>
      <c r="AF1009" s="91"/>
      <c r="AG1009" s="91"/>
      <c r="AH1009" s="91"/>
      <c r="AI1009" s="91"/>
      <c r="AJ1009" s="91"/>
      <c r="AK1009" s="91"/>
      <c r="AL1009" s="91"/>
      <c r="AM1009" s="91"/>
      <c r="AN1009" s="91"/>
      <c r="AO1009" s="91"/>
      <c r="AP1009" s="91"/>
    </row>
    <row r="1010" spans="1:42" s="81" customFormat="1" ht="17.25" customHeight="1" x14ac:dyDescent="0.3">
      <c r="A1010" s="89"/>
      <c r="B1010" s="89"/>
      <c r="H1010" s="91"/>
      <c r="I1010" s="91"/>
      <c r="J1010" s="91"/>
      <c r="K1010" s="91"/>
      <c r="L1010" s="91"/>
      <c r="M1010" s="91"/>
      <c r="N1010" s="91"/>
      <c r="O1010" s="91"/>
      <c r="P1010" s="91"/>
      <c r="Q1010" s="91"/>
      <c r="R1010" s="91"/>
      <c r="S1010" s="91"/>
      <c r="T1010" s="91"/>
      <c r="U1010" s="91"/>
      <c r="V1010" s="91"/>
      <c r="W1010" s="91"/>
      <c r="X1010" s="91"/>
      <c r="Y1010" s="91"/>
      <c r="Z1010" s="91"/>
      <c r="AA1010" s="91"/>
      <c r="AB1010" s="91"/>
      <c r="AC1010" s="91"/>
      <c r="AD1010" s="91"/>
      <c r="AE1010" s="91"/>
      <c r="AF1010" s="91"/>
      <c r="AG1010" s="91"/>
      <c r="AH1010" s="91"/>
      <c r="AI1010" s="91"/>
      <c r="AJ1010" s="91"/>
      <c r="AK1010" s="91"/>
      <c r="AL1010" s="91"/>
      <c r="AM1010" s="91"/>
      <c r="AN1010" s="91"/>
      <c r="AO1010" s="91"/>
      <c r="AP1010" s="91"/>
    </row>
    <row r="1011" spans="1:42" s="81" customFormat="1" ht="17.25" customHeight="1" x14ac:dyDescent="0.3">
      <c r="A1011" s="89"/>
      <c r="B1011" s="89"/>
      <c r="H1011" s="91"/>
      <c r="I1011" s="91"/>
      <c r="J1011" s="91"/>
      <c r="K1011" s="91"/>
      <c r="L1011" s="91"/>
      <c r="M1011" s="91"/>
      <c r="N1011" s="91"/>
      <c r="O1011" s="91"/>
      <c r="P1011" s="91"/>
      <c r="Q1011" s="91"/>
      <c r="R1011" s="91"/>
      <c r="S1011" s="91"/>
      <c r="T1011" s="91"/>
      <c r="U1011" s="91"/>
      <c r="V1011" s="91"/>
      <c r="W1011" s="91"/>
      <c r="X1011" s="91"/>
      <c r="Y1011" s="91"/>
      <c r="Z1011" s="91"/>
      <c r="AA1011" s="91"/>
      <c r="AB1011" s="91"/>
      <c r="AC1011" s="91"/>
      <c r="AD1011" s="91"/>
      <c r="AE1011" s="91"/>
      <c r="AF1011" s="91"/>
      <c r="AG1011" s="91"/>
      <c r="AH1011" s="91"/>
      <c r="AI1011" s="91"/>
      <c r="AJ1011" s="91"/>
      <c r="AK1011" s="91"/>
      <c r="AL1011" s="91"/>
      <c r="AM1011" s="91"/>
      <c r="AN1011" s="91"/>
      <c r="AO1011" s="91"/>
      <c r="AP1011" s="91"/>
    </row>
    <row r="1012" spans="1:42" s="81" customFormat="1" ht="17.25" customHeight="1" x14ac:dyDescent="0.3">
      <c r="A1012" s="89"/>
      <c r="B1012" s="89"/>
      <c r="H1012" s="91"/>
      <c r="I1012" s="91"/>
      <c r="J1012" s="91"/>
      <c r="K1012" s="91"/>
      <c r="L1012" s="91"/>
      <c r="M1012" s="91"/>
      <c r="N1012" s="91"/>
      <c r="O1012" s="91"/>
      <c r="P1012" s="91"/>
      <c r="Q1012" s="91"/>
      <c r="R1012" s="91"/>
      <c r="S1012" s="91"/>
      <c r="T1012" s="91"/>
      <c r="U1012" s="91"/>
      <c r="V1012" s="91"/>
      <c r="W1012" s="91"/>
      <c r="X1012" s="91"/>
      <c r="Y1012" s="91"/>
      <c r="Z1012" s="91"/>
      <c r="AA1012" s="91"/>
      <c r="AB1012" s="91"/>
      <c r="AC1012" s="91"/>
      <c r="AD1012" s="91"/>
      <c r="AE1012" s="91"/>
      <c r="AF1012" s="91"/>
      <c r="AG1012" s="91"/>
      <c r="AH1012" s="91"/>
      <c r="AI1012" s="91"/>
      <c r="AJ1012" s="91"/>
      <c r="AK1012" s="91"/>
      <c r="AL1012" s="91"/>
      <c r="AM1012" s="91"/>
      <c r="AN1012" s="91"/>
      <c r="AO1012" s="91"/>
      <c r="AP1012" s="91"/>
    </row>
    <row r="1013" spans="1:42" s="81" customFormat="1" ht="17.25" customHeight="1" x14ac:dyDescent="0.3">
      <c r="A1013" s="89"/>
      <c r="B1013" s="89"/>
      <c r="H1013" s="91"/>
      <c r="I1013" s="91"/>
      <c r="J1013" s="91"/>
      <c r="K1013" s="91"/>
      <c r="L1013" s="91"/>
      <c r="M1013" s="91"/>
      <c r="N1013" s="91"/>
      <c r="O1013" s="91"/>
      <c r="P1013" s="91"/>
      <c r="Q1013" s="91"/>
      <c r="R1013" s="91"/>
      <c r="S1013" s="91"/>
      <c r="T1013" s="91"/>
      <c r="U1013" s="91"/>
      <c r="V1013" s="91"/>
      <c r="W1013" s="91"/>
      <c r="X1013" s="91"/>
      <c r="Y1013" s="91"/>
      <c r="Z1013" s="91"/>
      <c r="AA1013" s="91"/>
      <c r="AB1013" s="91"/>
      <c r="AC1013" s="91"/>
      <c r="AD1013" s="91"/>
      <c r="AE1013" s="91"/>
      <c r="AF1013" s="91"/>
      <c r="AG1013" s="91"/>
      <c r="AH1013" s="91"/>
      <c r="AI1013" s="91"/>
      <c r="AJ1013" s="91"/>
      <c r="AK1013" s="91"/>
      <c r="AL1013" s="91"/>
      <c r="AM1013" s="91"/>
      <c r="AN1013" s="91"/>
      <c r="AO1013" s="91"/>
      <c r="AP1013" s="91"/>
    </row>
    <row r="1014" spans="1:42" s="81" customFormat="1" ht="17.25" customHeight="1" x14ac:dyDescent="0.3">
      <c r="A1014" s="89"/>
      <c r="B1014" s="89"/>
      <c r="H1014" s="91"/>
      <c r="I1014" s="91"/>
      <c r="J1014" s="91"/>
      <c r="K1014" s="91"/>
      <c r="L1014" s="91"/>
      <c r="M1014" s="91"/>
      <c r="N1014" s="91"/>
      <c r="O1014" s="91"/>
      <c r="P1014" s="91"/>
      <c r="Q1014" s="91"/>
      <c r="R1014" s="91"/>
      <c r="S1014" s="91"/>
      <c r="T1014" s="91"/>
      <c r="U1014" s="91"/>
      <c r="V1014" s="91"/>
      <c r="W1014" s="91"/>
      <c r="X1014" s="91"/>
      <c r="Y1014" s="91"/>
      <c r="Z1014" s="91"/>
      <c r="AA1014" s="91"/>
      <c r="AB1014" s="91"/>
      <c r="AC1014" s="91"/>
      <c r="AD1014" s="91"/>
      <c r="AE1014" s="91"/>
      <c r="AF1014" s="91"/>
      <c r="AG1014" s="91"/>
      <c r="AH1014" s="91"/>
      <c r="AI1014" s="91"/>
      <c r="AJ1014" s="91"/>
      <c r="AK1014" s="91"/>
      <c r="AL1014" s="91"/>
      <c r="AM1014" s="91"/>
      <c r="AN1014" s="91"/>
      <c r="AO1014" s="91"/>
      <c r="AP1014" s="91"/>
    </row>
    <row r="1015" spans="1:42" s="81" customFormat="1" ht="17.25" customHeight="1" x14ac:dyDescent="0.3">
      <c r="A1015" s="89"/>
      <c r="B1015" s="89"/>
      <c r="H1015" s="91"/>
      <c r="I1015" s="91"/>
      <c r="J1015" s="91"/>
      <c r="K1015" s="91"/>
      <c r="L1015" s="91"/>
      <c r="M1015" s="91"/>
      <c r="N1015" s="91"/>
      <c r="O1015" s="91"/>
      <c r="P1015" s="91"/>
      <c r="Q1015" s="91"/>
      <c r="R1015" s="91"/>
      <c r="S1015" s="91"/>
      <c r="T1015" s="91"/>
      <c r="U1015" s="91"/>
      <c r="V1015" s="91"/>
      <c r="W1015" s="91"/>
      <c r="X1015" s="91"/>
      <c r="Y1015" s="91"/>
      <c r="Z1015" s="91"/>
      <c r="AA1015" s="91"/>
      <c r="AB1015" s="91"/>
      <c r="AC1015" s="91"/>
      <c r="AD1015" s="91"/>
      <c r="AE1015" s="91"/>
      <c r="AF1015" s="91"/>
      <c r="AG1015" s="91"/>
      <c r="AH1015" s="91"/>
      <c r="AI1015" s="91"/>
      <c r="AJ1015" s="91"/>
      <c r="AK1015" s="91"/>
      <c r="AL1015" s="91"/>
      <c r="AM1015" s="91"/>
      <c r="AN1015" s="91"/>
      <c r="AO1015" s="91"/>
      <c r="AP1015" s="91"/>
    </row>
    <row r="1016" spans="1:42" s="81" customFormat="1" ht="17.25" customHeight="1" x14ac:dyDescent="0.3">
      <c r="A1016" s="89"/>
      <c r="B1016" s="89"/>
      <c r="H1016" s="91"/>
      <c r="I1016" s="91"/>
      <c r="J1016" s="91"/>
      <c r="K1016" s="91"/>
      <c r="L1016" s="91"/>
      <c r="M1016" s="91"/>
      <c r="N1016" s="91"/>
      <c r="O1016" s="91"/>
      <c r="P1016" s="91"/>
      <c r="Q1016" s="91"/>
      <c r="R1016" s="91"/>
      <c r="S1016" s="91"/>
      <c r="T1016" s="91"/>
      <c r="U1016" s="91"/>
      <c r="V1016" s="91"/>
      <c r="W1016" s="91"/>
      <c r="X1016" s="91"/>
      <c r="Y1016" s="91"/>
      <c r="Z1016" s="91"/>
      <c r="AA1016" s="91"/>
      <c r="AB1016" s="91"/>
      <c r="AC1016" s="91"/>
      <c r="AD1016" s="91"/>
      <c r="AE1016" s="91"/>
      <c r="AF1016" s="91"/>
      <c r="AG1016" s="91"/>
      <c r="AH1016" s="91"/>
      <c r="AI1016" s="91"/>
      <c r="AJ1016" s="91"/>
      <c r="AK1016" s="91"/>
      <c r="AL1016" s="91"/>
      <c r="AM1016" s="91"/>
      <c r="AN1016" s="91"/>
      <c r="AO1016" s="91"/>
      <c r="AP1016" s="91"/>
    </row>
    <row r="1017" spans="1:42" s="81" customFormat="1" ht="17.25" customHeight="1" x14ac:dyDescent="0.3">
      <c r="A1017" s="89"/>
      <c r="B1017" s="89"/>
      <c r="H1017" s="91"/>
      <c r="I1017" s="91"/>
      <c r="J1017" s="91"/>
      <c r="K1017" s="91"/>
      <c r="L1017" s="91"/>
      <c r="M1017" s="91"/>
      <c r="N1017" s="91"/>
      <c r="O1017" s="91"/>
      <c r="P1017" s="91"/>
      <c r="Q1017" s="91"/>
      <c r="R1017" s="91"/>
      <c r="S1017" s="91"/>
      <c r="T1017" s="91"/>
      <c r="U1017" s="91"/>
      <c r="V1017" s="91"/>
      <c r="W1017" s="91"/>
      <c r="X1017" s="91"/>
      <c r="Y1017" s="91"/>
      <c r="Z1017" s="91"/>
      <c r="AA1017" s="91"/>
      <c r="AB1017" s="91"/>
      <c r="AC1017" s="91"/>
      <c r="AD1017" s="91"/>
      <c r="AE1017" s="91"/>
      <c r="AF1017" s="91"/>
      <c r="AG1017" s="91"/>
      <c r="AH1017" s="91"/>
      <c r="AI1017" s="91"/>
      <c r="AJ1017" s="91"/>
      <c r="AK1017" s="91"/>
      <c r="AL1017" s="91"/>
      <c r="AM1017" s="91"/>
      <c r="AN1017" s="91"/>
      <c r="AO1017" s="91"/>
      <c r="AP1017" s="91"/>
    </row>
    <row r="1018" spans="1:42" s="81" customFormat="1" ht="17.25" customHeight="1" x14ac:dyDescent="0.3">
      <c r="A1018" s="89"/>
      <c r="B1018" s="89"/>
      <c r="H1018" s="91"/>
      <c r="I1018" s="91"/>
      <c r="J1018" s="91"/>
      <c r="K1018" s="91"/>
      <c r="L1018" s="91"/>
      <c r="M1018" s="91"/>
      <c r="N1018" s="91"/>
      <c r="O1018" s="91"/>
      <c r="P1018" s="91"/>
      <c r="Q1018" s="91"/>
      <c r="R1018" s="91"/>
      <c r="S1018" s="91"/>
      <c r="T1018" s="91"/>
      <c r="U1018" s="91"/>
      <c r="V1018" s="91"/>
      <c r="W1018" s="91"/>
      <c r="X1018" s="91"/>
      <c r="Y1018" s="91"/>
      <c r="Z1018" s="91"/>
      <c r="AA1018" s="91"/>
      <c r="AB1018" s="91"/>
      <c r="AC1018" s="91"/>
      <c r="AD1018" s="91"/>
      <c r="AE1018" s="91"/>
      <c r="AF1018" s="91"/>
      <c r="AG1018" s="91"/>
      <c r="AH1018" s="91"/>
      <c r="AI1018" s="91"/>
      <c r="AJ1018" s="91"/>
      <c r="AK1018" s="91"/>
      <c r="AL1018" s="91"/>
      <c r="AM1018" s="91"/>
      <c r="AN1018" s="91"/>
      <c r="AO1018" s="91"/>
      <c r="AP1018" s="91"/>
    </row>
    <row r="1019" spans="1:42" s="81" customFormat="1" ht="17.25" customHeight="1" x14ac:dyDescent="0.3">
      <c r="A1019" s="89"/>
      <c r="B1019" s="89"/>
      <c r="H1019" s="91"/>
      <c r="I1019" s="91"/>
      <c r="J1019" s="91"/>
      <c r="K1019" s="91"/>
      <c r="L1019" s="91"/>
      <c r="M1019" s="91"/>
      <c r="N1019" s="91"/>
      <c r="O1019" s="91"/>
      <c r="P1019" s="91"/>
      <c r="Q1019" s="91"/>
      <c r="R1019" s="91"/>
      <c r="S1019" s="91"/>
      <c r="T1019" s="91"/>
      <c r="U1019" s="91"/>
      <c r="V1019" s="91"/>
      <c r="W1019" s="91"/>
      <c r="X1019" s="91"/>
      <c r="Y1019" s="91"/>
      <c r="Z1019" s="91"/>
      <c r="AA1019" s="91"/>
      <c r="AB1019" s="91"/>
      <c r="AC1019" s="91"/>
      <c r="AD1019" s="91"/>
      <c r="AE1019" s="91"/>
      <c r="AF1019" s="91"/>
      <c r="AG1019" s="91"/>
      <c r="AH1019" s="91"/>
      <c r="AI1019" s="91"/>
      <c r="AJ1019" s="91"/>
      <c r="AK1019" s="91"/>
      <c r="AL1019" s="91"/>
      <c r="AM1019" s="91"/>
      <c r="AN1019" s="91"/>
      <c r="AO1019" s="91"/>
      <c r="AP1019" s="91"/>
    </row>
    <row r="1020" spans="1:42" s="81" customFormat="1" ht="17.25" customHeight="1" x14ac:dyDescent="0.3">
      <c r="A1020" s="89"/>
      <c r="B1020" s="89"/>
      <c r="H1020" s="91"/>
      <c r="I1020" s="91"/>
      <c r="J1020" s="91"/>
      <c r="K1020" s="91"/>
      <c r="L1020" s="91"/>
      <c r="M1020" s="91"/>
      <c r="N1020" s="91"/>
      <c r="O1020" s="91"/>
      <c r="P1020" s="91"/>
      <c r="Q1020" s="91"/>
      <c r="R1020" s="91"/>
      <c r="S1020" s="91"/>
      <c r="T1020" s="91"/>
      <c r="U1020" s="91"/>
      <c r="V1020" s="91"/>
      <c r="W1020" s="91"/>
      <c r="X1020" s="91"/>
      <c r="Y1020" s="91"/>
      <c r="Z1020" s="91"/>
      <c r="AA1020" s="91"/>
      <c r="AB1020" s="91"/>
      <c r="AC1020" s="91"/>
      <c r="AD1020" s="91"/>
      <c r="AE1020" s="91"/>
      <c r="AF1020" s="91"/>
      <c r="AG1020" s="91"/>
      <c r="AH1020" s="91"/>
      <c r="AI1020" s="91"/>
      <c r="AJ1020" s="91"/>
      <c r="AK1020" s="91"/>
      <c r="AL1020" s="91"/>
      <c r="AM1020" s="91"/>
      <c r="AN1020" s="91"/>
      <c r="AO1020" s="91"/>
      <c r="AP1020" s="91"/>
    </row>
    <row r="1021" spans="1:42" s="81" customFormat="1" ht="17.25" customHeight="1" x14ac:dyDescent="0.3">
      <c r="A1021" s="89"/>
      <c r="B1021" s="89"/>
      <c r="H1021" s="91"/>
      <c r="I1021" s="91"/>
      <c r="J1021" s="91"/>
      <c r="K1021" s="91"/>
      <c r="L1021" s="91"/>
      <c r="M1021" s="91"/>
      <c r="N1021" s="91"/>
      <c r="O1021" s="91"/>
      <c r="P1021" s="91"/>
      <c r="Q1021" s="91"/>
      <c r="R1021" s="91"/>
      <c r="S1021" s="91"/>
      <c r="T1021" s="91"/>
      <c r="U1021" s="91"/>
      <c r="V1021" s="91"/>
      <c r="W1021" s="91"/>
      <c r="X1021" s="91"/>
      <c r="Y1021" s="91"/>
      <c r="Z1021" s="91"/>
      <c r="AA1021" s="91"/>
      <c r="AB1021" s="91"/>
      <c r="AC1021" s="91"/>
      <c r="AD1021" s="91"/>
      <c r="AE1021" s="91"/>
      <c r="AF1021" s="91"/>
      <c r="AG1021" s="91"/>
      <c r="AH1021" s="91"/>
      <c r="AI1021" s="91"/>
      <c r="AJ1021" s="91"/>
      <c r="AK1021" s="91"/>
      <c r="AL1021" s="91"/>
      <c r="AM1021" s="91"/>
      <c r="AN1021" s="91"/>
      <c r="AO1021" s="91"/>
      <c r="AP1021" s="91"/>
    </row>
    <row r="1022" spans="1:42" s="81" customFormat="1" ht="17.25" customHeight="1" x14ac:dyDescent="0.3">
      <c r="A1022" s="89"/>
      <c r="B1022" s="89"/>
      <c r="H1022" s="91"/>
      <c r="I1022" s="91"/>
      <c r="J1022" s="91"/>
      <c r="K1022" s="91"/>
      <c r="L1022" s="91"/>
      <c r="M1022" s="91"/>
      <c r="N1022" s="91"/>
      <c r="O1022" s="91"/>
      <c r="P1022" s="91"/>
      <c r="Q1022" s="91"/>
      <c r="R1022" s="91"/>
      <c r="S1022" s="91"/>
      <c r="T1022" s="91"/>
      <c r="U1022" s="91"/>
      <c r="V1022" s="91"/>
      <c r="W1022" s="91"/>
      <c r="X1022" s="91"/>
      <c r="Y1022" s="91"/>
      <c r="Z1022" s="91"/>
      <c r="AA1022" s="91"/>
      <c r="AB1022" s="91"/>
      <c r="AC1022" s="91"/>
      <c r="AD1022" s="91"/>
      <c r="AE1022" s="91"/>
      <c r="AF1022" s="91"/>
      <c r="AG1022" s="91"/>
      <c r="AH1022" s="91"/>
      <c r="AI1022" s="91"/>
      <c r="AJ1022" s="91"/>
      <c r="AK1022" s="91"/>
      <c r="AL1022" s="91"/>
      <c r="AM1022" s="91"/>
      <c r="AN1022" s="91"/>
      <c r="AO1022" s="91"/>
      <c r="AP1022" s="91"/>
    </row>
    <row r="1023" spans="1:42" s="81" customFormat="1" ht="17.25" customHeight="1" x14ac:dyDescent="0.3">
      <c r="A1023" s="89"/>
      <c r="B1023" s="89"/>
      <c r="H1023" s="91"/>
      <c r="I1023" s="91"/>
      <c r="J1023" s="91"/>
      <c r="K1023" s="91"/>
      <c r="L1023" s="91"/>
      <c r="M1023" s="91"/>
      <c r="N1023" s="91"/>
      <c r="O1023" s="91"/>
      <c r="P1023" s="91"/>
      <c r="Q1023" s="91"/>
      <c r="R1023" s="91"/>
      <c r="S1023" s="91"/>
      <c r="T1023" s="91"/>
      <c r="U1023" s="91"/>
      <c r="V1023" s="91"/>
      <c r="W1023" s="91"/>
      <c r="X1023" s="91"/>
      <c r="Y1023" s="91"/>
      <c r="Z1023" s="91"/>
      <c r="AA1023" s="91"/>
      <c r="AB1023" s="91"/>
      <c r="AC1023" s="91"/>
      <c r="AD1023" s="91"/>
      <c r="AE1023" s="91"/>
      <c r="AF1023" s="91"/>
      <c r="AG1023" s="91"/>
      <c r="AH1023" s="91"/>
      <c r="AI1023" s="91"/>
      <c r="AJ1023" s="91"/>
      <c r="AK1023" s="91"/>
      <c r="AL1023" s="91"/>
      <c r="AM1023" s="91"/>
      <c r="AN1023" s="91"/>
      <c r="AO1023" s="91"/>
      <c r="AP1023" s="91"/>
    </row>
    <row r="1024" spans="1:42" s="81" customFormat="1" ht="17.25" customHeight="1" x14ac:dyDescent="0.3">
      <c r="A1024" s="89"/>
      <c r="B1024" s="89"/>
      <c r="H1024" s="91"/>
      <c r="I1024" s="91"/>
      <c r="J1024" s="91"/>
      <c r="K1024" s="91"/>
      <c r="L1024" s="91"/>
      <c r="M1024" s="91"/>
      <c r="N1024" s="91"/>
      <c r="O1024" s="91"/>
      <c r="P1024" s="91"/>
      <c r="Q1024" s="91"/>
      <c r="R1024" s="91"/>
      <c r="S1024" s="91"/>
      <c r="T1024" s="91"/>
      <c r="U1024" s="91"/>
      <c r="V1024" s="91"/>
      <c r="W1024" s="91"/>
      <c r="X1024" s="91"/>
      <c r="Y1024" s="91"/>
      <c r="Z1024" s="91"/>
      <c r="AA1024" s="91"/>
      <c r="AB1024" s="91"/>
      <c r="AC1024" s="91"/>
      <c r="AD1024" s="91"/>
      <c r="AE1024" s="91"/>
      <c r="AF1024" s="91"/>
      <c r="AG1024" s="91"/>
      <c r="AH1024" s="91"/>
      <c r="AI1024" s="91"/>
      <c r="AJ1024" s="91"/>
      <c r="AK1024" s="91"/>
      <c r="AL1024" s="91"/>
      <c r="AM1024" s="91"/>
      <c r="AN1024" s="91"/>
      <c r="AO1024" s="91"/>
      <c r="AP1024" s="91"/>
    </row>
    <row r="1025" spans="1:42" s="81" customFormat="1" ht="17.25" customHeight="1" x14ac:dyDescent="0.3">
      <c r="A1025" s="89"/>
      <c r="B1025" s="89"/>
      <c r="H1025" s="91"/>
      <c r="I1025" s="91"/>
      <c r="J1025" s="91"/>
      <c r="K1025" s="91"/>
      <c r="L1025" s="91"/>
      <c r="M1025" s="91"/>
      <c r="N1025" s="91"/>
      <c r="O1025" s="91"/>
      <c r="P1025" s="91"/>
      <c r="Q1025" s="91"/>
      <c r="R1025" s="91"/>
      <c r="S1025" s="91"/>
      <c r="T1025" s="91"/>
      <c r="U1025" s="91"/>
      <c r="V1025" s="91"/>
      <c r="W1025" s="91"/>
      <c r="X1025" s="91"/>
      <c r="Y1025" s="91"/>
      <c r="Z1025" s="91"/>
      <c r="AA1025" s="91"/>
      <c r="AB1025" s="91"/>
      <c r="AC1025" s="91"/>
      <c r="AD1025" s="91"/>
      <c r="AE1025" s="91"/>
      <c r="AF1025" s="91"/>
      <c r="AG1025" s="91"/>
      <c r="AH1025" s="91"/>
      <c r="AI1025" s="91"/>
      <c r="AJ1025" s="91"/>
      <c r="AK1025" s="91"/>
      <c r="AL1025" s="91"/>
      <c r="AM1025" s="91"/>
      <c r="AN1025" s="91"/>
      <c r="AO1025" s="91"/>
      <c r="AP1025" s="91"/>
    </row>
    <row r="1026" spans="1:42" s="81" customFormat="1" ht="17.25" customHeight="1" x14ac:dyDescent="0.3">
      <c r="A1026" s="89"/>
      <c r="B1026" s="89"/>
      <c r="H1026" s="91"/>
      <c r="I1026" s="91"/>
      <c r="J1026" s="91"/>
      <c r="K1026" s="91"/>
      <c r="L1026" s="91"/>
      <c r="M1026" s="91"/>
      <c r="N1026" s="91"/>
      <c r="O1026" s="91"/>
      <c r="P1026" s="91"/>
      <c r="Q1026" s="91"/>
      <c r="R1026" s="91"/>
      <c r="S1026" s="91"/>
      <c r="T1026" s="91"/>
      <c r="U1026" s="91"/>
      <c r="V1026" s="91"/>
      <c r="W1026" s="91"/>
      <c r="X1026" s="91"/>
      <c r="Y1026" s="91"/>
      <c r="Z1026" s="91"/>
      <c r="AA1026" s="91"/>
      <c r="AB1026" s="91"/>
      <c r="AC1026" s="91"/>
      <c r="AD1026" s="91"/>
      <c r="AE1026" s="91"/>
      <c r="AF1026" s="91"/>
      <c r="AG1026" s="91"/>
      <c r="AH1026" s="91"/>
      <c r="AI1026" s="91"/>
      <c r="AJ1026" s="91"/>
      <c r="AK1026" s="91"/>
      <c r="AL1026" s="91"/>
      <c r="AM1026" s="91"/>
      <c r="AN1026" s="91"/>
      <c r="AO1026" s="91"/>
      <c r="AP1026" s="91"/>
    </row>
    <row r="1027" spans="1:42" s="81" customFormat="1" ht="17.25" customHeight="1" x14ac:dyDescent="0.3">
      <c r="A1027" s="89"/>
      <c r="B1027" s="89"/>
      <c r="H1027" s="91"/>
      <c r="I1027" s="91"/>
      <c r="J1027" s="91"/>
      <c r="K1027" s="91"/>
      <c r="L1027" s="91"/>
      <c r="M1027" s="91"/>
      <c r="N1027" s="91"/>
      <c r="O1027" s="91"/>
      <c r="P1027" s="91"/>
      <c r="Q1027" s="91"/>
      <c r="R1027" s="91"/>
      <c r="S1027" s="91"/>
      <c r="T1027" s="91"/>
      <c r="U1027" s="91"/>
      <c r="V1027" s="91"/>
      <c r="W1027" s="91"/>
      <c r="X1027" s="91"/>
      <c r="Y1027" s="91"/>
      <c r="Z1027" s="91"/>
      <c r="AA1027" s="91"/>
      <c r="AB1027" s="91"/>
      <c r="AC1027" s="91"/>
      <c r="AD1027" s="91"/>
      <c r="AE1027" s="91"/>
      <c r="AF1027" s="91"/>
      <c r="AG1027" s="91"/>
      <c r="AH1027" s="91"/>
      <c r="AI1027" s="91"/>
      <c r="AJ1027" s="91"/>
      <c r="AK1027" s="91"/>
      <c r="AL1027" s="91"/>
      <c r="AM1027" s="91"/>
      <c r="AN1027" s="91"/>
      <c r="AO1027" s="91"/>
      <c r="AP1027" s="91"/>
    </row>
    <row r="1028" spans="1:42" s="81" customFormat="1" ht="17.25" customHeight="1" x14ac:dyDescent="0.3">
      <c r="A1028" s="89"/>
      <c r="B1028" s="89"/>
      <c r="H1028" s="91"/>
      <c r="I1028" s="91"/>
      <c r="J1028" s="91"/>
      <c r="K1028" s="91"/>
      <c r="L1028" s="91"/>
      <c r="M1028" s="91"/>
      <c r="N1028" s="91"/>
      <c r="O1028" s="91"/>
      <c r="P1028" s="91"/>
      <c r="Q1028" s="91"/>
      <c r="R1028" s="91"/>
      <c r="S1028" s="91"/>
      <c r="T1028" s="91"/>
      <c r="U1028" s="91"/>
      <c r="V1028" s="91"/>
      <c r="W1028" s="91"/>
      <c r="X1028" s="91"/>
      <c r="Y1028" s="91"/>
      <c r="Z1028" s="91"/>
      <c r="AA1028" s="91"/>
      <c r="AB1028" s="91"/>
      <c r="AC1028" s="91"/>
      <c r="AD1028" s="91"/>
      <c r="AE1028" s="91"/>
      <c r="AF1028" s="91"/>
      <c r="AG1028" s="91"/>
      <c r="AH1028" s="91"/>
      <c r="AI1028" s="91"/>
      <c r="AJ1028" s="91"/>
      <c r="AK1028" s="91"/>
      <c r="AL1028" s="91"/>
      <c r="AM1028" s="91"/>
      <c r="AN1028" s="91"/>
      <c r="AO1028" s="91"/>
      <c r="AP1028" s="91"/>
    </row>
    <row r="1029" spans="1:42" s="81" customFormat="1" ht="17.25" customHeight="1" x14ac:dyDescent="0.3">
      <c r="A1029" s="89"/>
      <c r="B1029" s="89"/>
      <c r="H1029" s="91"/>
      <c r="I1029" s="91"/>
      <c r="J1029" s="91"/>
      <c r="K1029" s="91"/>
      <c r="L1029" s="91"/>
      <c r="M1029" s="91"/>
      <c r="N1029" s="91"/>
      <c r="O1029" s="91"/>
      <c r="P1029" s="91"/>
      <c r="Q1029" s="91"/>
      <c r="R1029" s="91"/>
      <c r="S1029" s="91"/>
      <c r="T1029" s="91"/>
      <c r="U1029" s="91"/>
      <c r="V1029" s="91"/>
      <c r="W1029" s="91"/>
      <c r="X1029" s="91"/>
      <c r="Y1029" s="91"/>
      <c r="Z1029" s="91"/>
      <c r="AA1029" s="91"/>
      <c r="AB1029" s="91"/>
      <c r="AC1029" s="91"/>
      <c r="AD1029" s="91"/>
      <c r="AE1029" s="91"/>
      <c r="AF1029" s="91"/>
      <c r="AG1029" s="91"/>
      <c r="AH1029" s="91"/>
      <c r="AI1029" s="91"/>
      <c r="AJ1029" s="91"/>
      <c r="AK1029" s="91"/>
      <c r="AL1029" s="91"/>
      <c r="AM1029" s="91"/>
      <c r="AN1029" s="91"/>
      <c r="AO1029" s="91"/>
      <c r="AP1029" s="91"/>
    </row>
    <row r="1030" spans="1:42" s="81" customFormat="1" ht="17.25" customHeight="1" x14ac:dyDescent="0.3">
      <c r="A1030" s="89"/>
      <c r="B1030" s="89"/>
      <c r="H1030" s="91"/>
      <c r="I1030" s="91"/>
      <c r="J1030" s="91"/>
      <c r="K1030" s="91"/>
      <c r="L1030" s="91"/>
      <c r="M1030" s="91"/>
      <c r="N1030" s="91"/>
      <c r="O1030" s="91"/>
      <c r="P1030" s="91"/>
      <c r="Q1030" s="91"/>
      <c r="R1030" s="91"/>
      <c r="S1030" s="91"/>
      <c r="T1030" s="91"/>
      <c r="U1030" s="91"/>
      <c r="V1030" s="91"/>
      <c r="W1030" s="91"/>
      <c r="X1030" s="91"/>
      <c r="Y1030" s="91"/>
      <c r="Z1030" s="91"/>
      <c r="AA1030" s="91"/>
      <c r="AB1030" s="91"/>
      <c r="AC1030" s="91"/>
      <c r="AD1030" s="91"/>
      <c r="AE1030" s="91"/>
      <c r="AF1030" s="91"/>
      <c r="AG1030" s="91"/>
      <c r="AH1030" s="91"/>
      <c r="AI1030" s="91"/>
      <c r="AJ1030" s="91"/>
      <c r="AK1030" s="91"/>
      <c r="AL1030" s="91"/>
      <c r="AM1030" s="91"/>
      <c r="AN1030" s="91"/>
      <c r="AO1030" s="91"/>
      <c r="AP1030" s="91"/>
    </row>
    <row r="1031" spans="1:42" s="81" customFormat="1" ht="17.25" customHeight="1" x14ac:dyDescent="0.3">
      <c r="A1031" s="89"/>
      <c r="B1031" s="89"/>
      <c r="H1031" s="91"/>
      <c r="I1031" s="91"/>
      <c r="J1031" s="91"/>
      <c r="K1031" s="91"/>
      <c r="L1031" s="91"/>
      <c r="M1031" s="91"/>
      <c r="N1031" s="91"/>
      <c r="O1031" s="91"/>
      <c r="P1031" s="91"/>
      <c r="Q1031" s="91"/>
      <c r="R1031" s="91"/>
      <c r="S1031" s="91"/>
      <c r="T1031" s="91"/>
      <c r="U1031" s="91"/>
      <c r="V1031" s="91"/>
      <c r="W1031" s="91"/>
      <c r="X1031" s="91"/>
      <c r="Y1031" s="91"/>
      <c r="Z1031" s="91"/>
      <c r="AA1031" s="91"/>
      <c r="AB1031" s="91"/>
      <c r="AC1031" s="91"/>
      <c r="AD1031" s="91"/>
      <c r="AE1031" s="91"/>
      <c r="AF1031" s="91"/>
      <c r="AG1031" s="91"/>
      <c r="AH1031" s="91"/>
      <c r="AI1031" s="91"/>
      <c r="AJ1031" s="91"/>
      <c r="AK1031" s="91"/>
      <c r="AL1031" s="91"/>
      <c r="AM1031" s="91"/>
      <c r="AN1031" s="91"/>
      <c r="AO1031" s="91"/>
      <c r="AP1031" s="91"/>
    </row>
    <row r="1032" spans="1:42" s="81" customFormat="1" ht="17.25" customHeight="1" x14ac:dyDescent="0.3">
      <c r="A1032" s="89"/>
      <c r="B1032" s="89"/>
      <c r="H1032" s="91"/>
      <c r="I1032" s="91"/>
      <c r="J1032" s="91"/>
      <c r="K1032" s="91"/>
      <c r="L1032" s="91"/>
      <c r="M1032" s="91"/>
      <c r="N1032" s="91"/>
      <c r="O1032" s="91"/>
      <c r="P1032" s="91"/>
      <c r="Q1032" s="91"/>
      <c r="R1032" s="91"/>
      <c r="S1032" s="91"/>
      <c r="T1032" s="91"/>
      <c r="U1032" s="91"/>
      <c r="V1032" s="91"/>
      <c r="W1032" s="91"/>
      <c r="X1032" s="91"/>
      <c r="Y1032" s="91"/>
      <c r="Z1032" s="91"/>
      <c r="AA1032" s="91"/>
      <c r="AB1032" s="91"/>
      <c r="AC1032" s="91"/>
      <c r="AD1032" s="91"/>
      <c r="AE1032" s="91"/>
      <c r="AF1032" s="91"/>
      <c r="AG1032" s="91"/>
      <c r="AH1032" s="91"/>
      <c r="AI1032" s="91"/>
      <c r="AJ1032" s="91"/>
      <c r="AK1032" s="91"/>
      <c r="AL1032" s="91"/>
      <c r="AM1032" s="91"/>
      <c r="AN1032" s="91"/>
      <c r="AO1032" s="91"/>
      <c r="AP1032" s="91"/>
    </row>
    <row r="1033" spans="1:42" s="81" customFormat="1" ht="17.25" customHeight="1" x14ac:dyDescent="0.3">
      <c r="A1033" s="89"/>
      <c r="B1033" s="89"/>
      <c r="H1033" s="91"/>
      <c r="I1033" s="91"/>
      <c r="J1033" s="91"/>
      <c r="K1033" s="91"/>
      <c r="L1033" s="91"/>
      <c r="M1033" s="91"/>
      <c r="N1033" s="91"/>
      <c r="O1033" s="91"/>
      <c r="P1033" s="91"/>
      <c r="Q1033" s="91"/>
      <c r="R1033" s="91"/>
      <c r="S1033" s="91"/>
      <c r="T1033" s="91"/>
      <c r="U1033" s="91"/>
      <c r="V1033" s="91"/>
      <c r="W1033" s="91"/>
      <c r="X1033" s="91"/>
      <c r="Y1033" s="91"/>
      <c r="Z1033" s="91"/>
      <c r="AA1033" s="91"/>
      <c r="AB1033" s="91"/>
      <c r="AC1033" s="91"/>
      <c r="AD1033" s="91"/>
      <c r="AE1033" s="91"/>
      <c r="AF1033" s="91"/>
      <c r="AG1033" s="91"/>
      <c r="AH1033" s="91"/>
      <c r="AI1033" s="91"/>
      <c r="AJ1033" s="91"/>
      <c r="AK1033" s="91"/>
      <c r="AL1033" s="91"/>
      <c r="AM1033" s="91"/>
      <c r="AN1033" s="91"/>
      <c r="AO1033" s="91"/>
      <c r="AP1033" s="91"/>
    </row>
    <row r="1034" spans="1:42" s="81" customFormat="1" ht="17.25" customHeight="1" x14ac:dyDescent="0.3">
      <c r="A1034" s="89"/>
      <c r="B1034" s="89"/>
      <c r="H1034" s="91"/>
      <c r="I1034" s="91"/>
      <c r="J1034" s="91"/>
      <c r="K1034" s="91"/>
      <c r="L1034" s="91"/>
      <c r="M1034" s="91"/>
      <c r="N1034" s="91"/>
      <c r="O1034" s="91"/>
      <c r="P1034" s="91"/>
      <c r="Q1034" s="91"/>
      <c r="R1034" s="91"/>
      <c r="S1034" s="91"/>
      <c r="T1034" s="91"/>
      <c r="U1034" s="91"/>
      <c r="V1034" s="91"/>
      <c r="W1034" s="91"/>
      <c r="X1034" s="91"/>
      <c r="Y1034" s="91"/>
      <c r="Z1034" s="91"/>
      <c r="AA1034" s="91"/>
      <c r="AB1034" s="91"/>
      <c r="AC1034" s="91"/>
      <c r="AD1034" s="91"/>
      <c r="AE1034" s="91"/>
      <c r="AF1034" s="91"/>
      <c r="AG1034" s="91"/>
      <c r="AH1034" s="91"/>
      <c r="AI1034" s="91"/>
      <c r="AJ1034" s="91"/>
      <c r="AK1034" s="91"/>
      <c r="AL1034" s="91"/>
      <c r="AM1034" s="91"/>
      <c r="AN1034" s="91"/>
      <c r="AO1034" s="91"/>
      <c r="AP1034" s="91"/>
    </row>
    <row r="1035" spans="1:42" s="81" customFormat="1" ht="17.25" customHeight="1" x14ac:dyDescent="0.3">
      <c r="A1035" s="89"/>
      <c r="B1035" s="89"/>
      <c r="H1035" s="91"/>
      <c r="I1035" s="91"/>
      <c r="J1035" s="91"/>
      <c r="K1035" s="91"/>
      <c r="L1035" s="91"/>
      <c r="M1035" s="91"/>
      <c r="N1035" s="91"/>
      <c r="O1035" s="91"/>
      <c r="P1035" s="91"/>
      <c r="Q1035" s="91"/>
      <c r="R1035" s="91"/>
      <c r="S1035" s="91"/>
      <c r="T1035" s="91"/>
      <c r="U1035" s="91"/>
      <c r="V1035" s="91"/>
      <c r="W1035" s="91"/>
      <c r="X1035" s="91"/>
      <c r="Y1035" s="91"/>
      <c r="Z1035" s="91"/>
      <c r="AA1035" s="91"/>
      <c r="AB1035" s="91"/>
      <c r="AC1035" s="91"/>
      <c r="AD1035" s="91"/>
      <c r="AE1035" s="91"/>
      <c r="AF1035" s="91"/>
      <c r="AG1035" s="91"/>
      <c r="AH1035" s="91"/>
      <c r="AI1035" s="91"/>
      <c r="AJ1035" s="91"/>
      <c r="AK1035" s="91"/>
      <c r="AL1035" s="91"/>
      <c r="AM1035" s="91"/>
      <c r="AN1035" s="91"/>
      <c r="AO1035" s="91"/>
      <c r="AP1035" s="91"/>
    </row>
    <row r="1036" spans="1:42" s="81" customFormat="1" ht="17.25" customHeight="1" x14ac:dyDescent="0.3">
      <c r="A1036" s="89"/>
      <c r="B1036" s="89"/>
      <c r="H1036" s="91"/>
      <c r="I1036" s="91"/>
      <c r="J1036" s="91"/>
      <c r="K1036" s="91"/>
      <c r="L1036" s="91"/>
      <c r="M1036" s="91"/>
      <c r="N1036" s="91"/>
      <c r="O1036" s="91"/>
      <c r="P1036" s="91"/>
      <c r="Q1036" s="91"/>
      <c r="R1036" s="91"/>
      <c r="S1036" s="91"/>
      <c r="T1036" s="91"/>
      <c r="U1036" s="91"/>
      <c r="V1036" s="91"/>
      <c r="W1036" s="91"/>
      <c r="X1036" s="91"/>
      <c r="Y1036" s="91"/>
      <c r="Z1036" s="91"/>
      <c r="AA1036" s="91"/>
      <c r="AB1036" s="91"/>
      <c r="AC1036" s="91"/>
      <c r="AD1036" s="91"/>
      <c r="AE1036" s="91"/>
      <c r="AF1036" s="91"/>
      <c r="AG1036" s="91"/>
      <c r="AH1036" s="91"/>
      <c r="AI1036" s="91"/>
      <c r="AJ1036" s="91"/>
      <c r="AK1036" s="91"/>
      <c r="AL1036" s="91"/>
      <c r="AM1036" s="91"/>
      <c r="AN1036" s="91"/>
      <c r="AO1036" s="91"/>
      <c r="AP1036" s="91"/>
    </row>
    <row r="1037" spans="1:42" s="81" customFormat="1" ht="17.25" customHeight="1" x14ac:dyDescent="0.3">
      <c r="A1037" s="89"/>
      <c r="B1037" s="89"/>
      <c r="H1037" s="91"/>
      <c r="I1037" s="91"/>
      <c r="J1037" s="91"/>
      <c r="K1037" s="91"/>
      <c r="L1037" s="91"/>
      <c r="M1037" s="91"/>
      <c r="N1037" s="91"/>
      <c r="O1037" s="91"/>
      <c r="P1037" s="91"/>
      <c r="Q1037" s="91"/>
      <c r="R1037" s="91"/>
      <c r="S1037" s="91"/>
      <c r="T1037" s="91"/>
      <c r="U1037" s="91"/>
      <c r="V1037" s="91"/>
      <c r="W1037" s="91"/>
      <c r="X1037" s="91"/>
      <c r="Y1037" s="91"/>
      <c r="Z1037" s="91"/>
      <c r="AA1037" s="91"/>
      <c r="AB1037" s="91"/>
      <c r="AC1037" s="91"/>
      <c r="AD1037" s="91"/>
      <c r="AE1037" s="91"/>
      <c r="AF1037" s="91"/>
      <c r="AG1037" s="91"/>
      <c r="AH1037" s="91"/>
      <c r="AI1037" s="91"/>
      <c r="AJ1037" s="91"/>
      <c r="AK1037" s="91"/>
      <c r="AL1037" s="91"/>
      <c r="AM1037" s="91"/>
      <c r="AN1037" s="91"/>
      <c r="AO1037" s="91"/>
      <c r="AP1037" s="91"/>
    </row>
    <row r="1038" spans="1:42" s="81" customFormat="1" ht="17.25" customHeight="1" x14ac:dyDescent="0.3">
      <c r="A1038" s="89"/>
      <c r="B1038" s="89"/>
      <c r="H1038" s="91"/>
      <c r="I1038" s="91"/>
      <c r="J1038" s="91"/>
      <c r="K1038" s="91"/>
      <c r="L1038" s="91"/>
      <c r="M1038" s="91"/>
      <c r="N1038" s="91"/>
      <c r="O1038" s="91"/>
      <c r="P1038" s="91"/>
      <c r="Q1038" s="91"/>
      <c r="R1038" s="91"/>
      <c r="S1038" s="91"/>
      <c r="T1038" s="91"/>
      <c r="U1038" s="91"/>
      <c r="V1038" s="91"/>
      <c r="W1038" s="91"/>
      <c r="X1038" s="91"/>
      <c r="Y1038" s="91"/>
      <c r="Z1038" s="91"/>
      <c r="AA1038" s="91"/>
      <c r="AB1038" s="91"/>
      <c r="AC1038" s="91"/>
      <c r="AD1038" s="91"/>
      <c r="AE1038" s="91"/>
      <c r="AF1038" s="91"/>
      <c r="AG1038" s="91"/>
      <c r="AH1038" s="91"/>
      <c r="AI1038" s="91"/>
      <c r="AJ1038" s="91"/>
      <c r="AK1038" s="91"/>
      <c r="AL1038" s="91"/>
      <c r="AM1038" s="91"/>
      <c r="AN1038" s="91"/>
      <c r="AO1038" s="91"/>
      <c r="AP1038" s="91"/>
    </row>
    <row r="1039" spans="1:42" s="81" customFormat="1" ht="17.25" customHeight="1" x14ac:dyDescent="0.3">
      <c r="A1039" s="89"/>
      <c r="B1039" s="89"/>
      <c r="H1039" s="91"/>
      <c r="I1039" s="91"/>
      <c r="J1039" s="91"/>
      <c r="K1039" s="91"/>
      <c r="L1039" s="91"/>
      <c r="M1039" s="91"/>
      <c r="N1039" s="91"/>
      <c r="O1039" s="91"/>
      <c r="P1039" s="91"/>
      <c r="Q1039" s="91"/>
      <c r="R1039" s="91"/>
      <c r="S1039" s="91"/>
      <c r="T1039" s="91"/>
      <c r="U1039" s="91"/>
      <c r="V1039" s="91"/>
      <c r="W1039" s="91"/>
      <c r="X1039" s="91"/>
      <c r="Y1039" s="91"/>
      <c r="Z1039" s="91"/>
      <c r="AA1039" s="91"/>
      <c r="AB1039" s="91"/>
      <c r="AC1039" s="91"/>
      <c r="AD1039" s="91"/>
      <c r="AE1039" s="91"/>
      <c r="AF1039" s="91"/>
      <c r="AG1039" s="91"/>
      <c r="AH1039" s="91"/>
      <c r="AI1039" s="91"/>
      <c r="AJ1039" s="91"/>
      <c r="AK1039" s="91"/>
      <c r="AL1039" s="91"/>
      <c r="AM1039" s="91"/>
      <c r="AN1039" s="91"/>
      <c r="AO1039" s="91"/>
      <c r="AP1039" s="91"/>
    </row>
    <row r="1040" spans="1:42" s="81" customFormat="1" ht="17.25" customHeight="1" x14ac:dyDescent="0.3">
      <c r="A1040" s="89"/>
      <c r="B1040" s="89"/>
      <c r="H1040" s="91"/>
      <c r="I1040" s="91"/>
      <c r="J1040" s="91"/>
      <c r="K1040" s="91"/>
      <c r="L1040" s="91"/>
      <c r="M1040" s="91"/>
      <c r="N1040" s="91"/>
      <c r="O1040" s="91"/>
      <c r="P1040" s="91"/>
      <c r="Q1040" s="91"/>
      <c r="R1040" s="91"/>
      <c r="S1040" s="91"/>
      <c r="T1040" s="91"/>
      <c r="U1040" s="91"/>
      <c r="V1040" s="91"/>
      <c r="W1040" s="91"/>
      <c r="X1040" s="91"/>
      <c r="Y1040" s="91"/>
      <c r="Z1040" s="91"/>
      <c r="AA1040" s="91"/>
      <c r="AB1040" s="91"/>
      <c r="AC1040" s="91"/>
      <c r="AD1040" s="91"/>
      <c r="AE1040" s="91"/>
      <c r="AF1040" s="91"/>
      <c r="AG1040" s="91"/>
      <c r="AH1040" s="91"/>
      <c r="AI1040" s="91"/>
      <c r="AJ1040" s="91"/>
      <c r="AK1040" s="91"/>
      <c r="AL1040" s="91"/>
      <c r="AM1040" s="91"/>
      <c r="AN1040" s="91"/>
      <c r="AO1040" s="91"/>
      <c r="AP1040" s="91"/>
    </row>
    <row r="1041" spans="1:42" s="81" customFormat="1" ht="17.25" customHeight="1" x14ac:dyDescent="0.3">
      <c r="A1041" s="89"/>
      <c r="B1041" s="89"/>
      <c r="H1041" s="91"/>
      <c r="I1041" s="91"/>
      <c r="J1041" s="91"/>
      <c r="K1041" s="91"/>
      <c r="L1041" s="91"/>
      <c r="M1041" s="91"/>
      <c r="N1041" s="91"/>
      <c r="O1041" s="91"/>
      <c r="P1041" s="91"/>
      <c r="Q1041" s="91"/>
      <c r="R1041" s="91"/>
      <c r="S1041" s="91"/>
      <c r="T1041" s="91"/>
      <c r="U1041" s="91"/>
      <c r="V1041" s="91"/>
      <c r="W1041" s="91"/>
      <c r="X1041" s="91"/>
      <c r="Y1041" s="91"/>
      <c r="Z1041" s="91"/>
      <c r="AA1041" s="91"/>
      <c r="AB1041" s="91"/>
      <c r="AC1041" s="91"/>
      <c r="AD1041" s="91"/>
      <c r="AE1041" s="91"/>
      <c r="AF1041" s="91"/>
      <c r="AG1041" s="91"/>
      <c r="AH1041" s="91"/>
      <c r="AI1041" s="91"/>
      <c r="AJ1041" s="91"/>
      <c r="AK1041" s="91"/>
      <c r="AL1041" s="91"/>
      <c r="AM1041" s="91"/>
      <c r="AN1041" s="91"/>
      <c r="AO1041" s="91"/>
      <c r="AP1041" s="91"/>
    </row>
    <row r="1042" spans="1:42" s="81" customFormat="1" ht="17.25" customHeight="1" x14ac:dyDescent="0.3">
      <c r="A1042" s="89"/>
      <c r="B1042" s="89"/>
      <c r="H1042" s="91"/>
      <c r="I1042" s="91"/>
      <c r="J1042" s="91"/>
      <c r="K1042" s="91"/>
      <c r="L1042" s="91"/>
      <c r="M1042" s="91"/>
      <c r="N1042" s="91"/>
      <c r="O1042" s="91"/>
      <c r="P1042" s="91"/>
      <c r="Q1042" s="91"/>
      <c r="R1042" s="91"/>
      <c r="S1042" s="91"/>
      <c r="T1042" s="91"/>
      <c r="U1042" s="91"/>
      <c r="V1042" s="91"/>
      <c r="W1042" s="91"/>
      <c r="X1042" s="91"/>
      <c r="Y1042" s="91"/>
      <c r="Z1042" s="91"/>
      <c r="AA1042" s="91"/>
      <c r="AB1042" s="91"/>
      <c r="AC1042" s="91"/>
      <c r="AD1042" s="91"/>
      <c r="AE1042" s="91"/>
      <c r="AF1042" s="91"/>
      <c r="AG1042" s="91"/>
      <c r="AH1042" s="91"/>
      <c r="AI1042" s="91"/>
      <c r="AJ1042" s="91"/>
      <c r="AK1042" s="91"/>
      <c r="AL1042" s="91"/>
      <c r="AM1042" s="91"/>
      <c r="AN1042" s="91"/>
      <c r="AO1042" s="91"/>
      <c r="AP1042" s="91"/>
    </row>
    <row r="1043" spans="1:42" s="81" customFormat="1" ht="17.25" customHeight="1" x14ac:dyDescent="0.3">
      <c r="A1043" s="89"/>
      <c r="B1043" s="89"/>
      <c r="H1043" s="91"/>
      <c r="I1043" s="91"/>
      <c r="J1043" s="91"/>
      <c r="K1043" s="91"/>
      <c r="L1043" s="91"/>
      <c r="M1043" s="91"/>
      <c r="N1043" s="91"/>
      <c r="O1043" s="91"/>
      <c r="P1043" s="91"/>
      <c r="Q1043" s="91"/>
      <c r="R1043" s="91"/>
      <c r="S1043" s="91"/>
      <c r="T1043" s="91"/>
      <c r="U1043" s="91"/>
      <c r="V1043" s="91"/>
      <c r="W1043" s="91"/>
      <c r="X1043" s="91"/>
      <c r="Y1043" s="91"/>
      <c r="Z1043" s="91"/>
      <c r="AA1043" s="91"/>
      <c r="AB1043" s="91"/>
      <c r="AC1043" s="91"/>
      <c r="AD1043" s="91"/>
      <c r="AE1043" s="91"/>
      <c r="AF1043" s="91"/>
      <c r="AG1043" s="91"/>
      <c r="AH1043" s="91"/>
      <c r="AI1043" s="91"/>
      <c r="AJ1043" s="91"/>
      <c r="AK1043" s="91"/>
      <c r="AL1043" s="91"/>
      <c r="AM1043" s="91"/>
      <c r="AN1043" s="91"/>
      <c r="AO1043" s="91"/>
      <c r="AP1043" s="91"/>
    </row>
    <row r="1044" spans="1:42" s="81" customFormat="1" ht="17.25" customHeight="1" x14ac:dyDescent="0.3">
      <c r="A1044" s="89"/>
      <c r="B1044" s="89"/>
      <c r="H1044" s="91"/>
      <c r="I1044" s="91"/>
      <c r="J1044" s="91"/>
      <c r="K1044" s="91"/>
      <c r="L1044" s="91"/>
      <c r="M1044" s="91"/>
      <c r="N1044" s="91"/>
      <c r="O1044" s="91"/>
      <c r="P1044" s="91"/>
      <c r="Q1044" s="91"/>
      <c r="R1044" s="91"/>
      <c r="S1044" s="91"/>
      <c r="T1044" s="91"/>
      <c r="U1044" s="91"/>
      <c r="V1044" s="91"/>
      <c r="W1044" s="91"/>
      <c r="X1044" s="91"/>
      <c r="Y1044" s="91"/>
      <c r="Z1044" s="91"/>
      <c r="AA1044" s="91"/>
      <c r="AB1044" s="91"/>
      <c r="AC1044" s="91"/>
      <c r="AD1044" s="91"/>
      <c r="AE1044" s="91"/>
      <c r="AF1044" s="91"/>
      <c r="AG1044" s="91"/>
      <c r="AH1044" s="91"/>
      <c r="AI1044" s="91"/>
      <c r="AJ1044" s="91"/>
      <c r="AK1044" s="91"/>
      <c r="AL1044" s="91"/>
      <c r="AM1044" s="91"/>
      <c r="AN1044" s="91"/>
      <c r="AO1044" s="91"/>
      <c r="AP1044" s="91"/>
    </row>
    <row r="1045" spans="1:42" s="81" customFormat="1" ht="17.25" customHeight="1" x14ac:dyDescent="0.3">
      <c r="A1045" s="89"/>
      <c r="B1045" s="89"/>
      <c r="H1045" s="91"/>
      <c r="I1045" s="91"/>
      <c r="J1045" s="91"/>
      <c r="K1045" s="91"/>
      <c r="L1045" s="91"/>
      <c r="M1045" s="91"/>
      <c r="N1045" s="91"/>
      <c r="O1045" s="91"/>
      <c r="P1045" s="91"/>
      <c r="Q1045" s="91"/>
      <c r="R1045" s="91"/>
      <c r="S1045" s="91"/>
      <c r="T1045" s="91"/>
      <c r="U1045" s="91"/>
      <c r="V1045" s="91"/>
      <c r="W1045" s="91"/>
      <c r="X1045" s="91"/>
      <c r="Y1045" s="91"/>
      <c r="Z1045" s="91"/>
      <c r="AA1045" s="91"/>
      <c r="AB1045" s="91"/>
      <c r="AC1045" s="91"/>
      <c r="AD1045" s="91"/>
      <c r="AE1045" s="91"/>
      <c r="AF1045" s="91"/>
      <c r="AG1045" s="91"/>
      <c r="AH1045" s="91"/>
      <c r="AI1045" s="91"/>
      <c r="AJ1045" s="91"/>
      <c r="AK1045" s="91"/>
      <c r="AL1045" s="91"/>
      <c r="AM1045" s="91"/>
      <c r="AN1045" s="91"/>
      <c r="AO1045" s="91"/>
      <c r="AP1045" s="91"/>
    </row>
    <row r="1046" spans="1:42" s="81" customFormat="1" ht="17.25" customHeight="1" x14ac:dyDescent="0.3">
      <c r="A1046" s="89"/>
      <c r="B1046" s="89"/>
      <c r="H1046" s="91"/>
      <c r="I1046" s="91"/>
      <c r="J1046" s="91"/>
      <c r="K1046" s="91"/>
      <c r="L1046" s="91"/>
      <c r="M1046" s="91"/>
      <c r="N1046" s="91"/>
      <c r="O1046" s="91"/>
      <c r="P1046" s="91"/>
      <c r="Q1046" s="91"/>
      <c r="R1046" s="91"/>
      <c r="S1046" s="91"/>
      <c r="T1046" s="91"/>
      <c r="U1046" s="91"/>
      <c r="V1046" s="91"/>
      <c r="W1046" s="91"/>
      <c r="X1046" s="91"/>
      <c r="Y1046" s="91"/>
      <c r="Z1046" s="91"/>
      <c r="AA1046" s="91"/>
      <c r="AB1046" s="91"/>
      <c r="AC1046" s="91"/>
      <c r="AD1046" s="91"/>
      <c r="AE1046" s="91"/>
      <c r="AF1046" s="91"/>
      <c r="AG1046" s="91"/>
      <c r="AH1046" s="91"/>
      <c r="AI1046" s="91"/>
      <c r="AJ1046" s="91"/>
      <c r="AK1046" s="91"/>
      <c r="AL1046" s="91"/>
      <c r="AM1046" s="91"/>
      <c r="AN1046" s="91"/>
      <c r="AO1046" s="91"/>
      <c r="AP1046" s="91"/>
    </row>
    <row r="1047" spans="1:42" s="81" customFormat="1" ht="17.25" customHeight="1" x14ac:dyDescent="0.3">
      <c r="A1047" s="89"/>
      <c r="B1047" s="89"/>
      <c r="H1047" s="91"/>
      <c r="I1047" s="91"/>
      <c r="J1047" s="91"/>
      <c r="K1047" s="91"/>
      <c r="L1047" s="91"/>
      <c r="M1047" s="91"/>
      <c r="N1047" s="91"/>
      <c r="O1047" s="91"/>
      <c r="P1047" s="91"/>
      <c r="Q1047" s="91"/>
      <c r="R1047" s="91"/>
      <c r="S1047" s="91"/>
      <c r="T1047" s="91"/>
      <c r="U1047" s="91"/>
      <c r="V1047" s="91"/>
      <c r="W1047" s="91"/>
      <c r="X1047" s="91"/>
      <c r="Y1047" s="91"/>
      <c r="Z1047" s="91"/>
      <c r="AA1047" s="91"/>
      <c r="AB1047" s="91"/>
      <c r="AC1047" s="91"/>
      <c r="AD1047" s="91"/>
      <c r="AE1047" s="91"/>
      <c r="AF1047" s="91"/>
      <c r="AG1047" s="91"/>
      <c r="AH1047" s="91"/>
      <c r="AI1047" s="91"/>
      <c r="AJ1047" s="91"/>
      <c r="AK1047" s="91"/>
      <c r="AL1047" s="91"/>
      <c r="AM1047" s="91"/>
      <c r="AN1047" s="91"/>
      <c r="AO1047" s="91"/>
      <c r="AP1047" s="91"/>
    </row>
    <row r="1048" spans="1:42" s="81" customFormat="1" ht="17.25" customHeight="1" x14ac:dyDescent="0.3">
      <c r="A1048" s="89"/>
      <c r="B1048" s="89"/>
      <c r="H1048" s="91"/>
      <c r="I1048" s="91"/>
      <c r="J1048" s="91"/>
      <c r="K1048" s="91"/>
      <c r="L1048" s="91"/>
      <c r="M1048" s="91"/>
      <c r="N1048" s="91"/>
      <c r="O1048" s="91"/>
      <c r="P1048" s="91"/>
      <c r="Q1048" s="91"/>
      <c r="R1048" s="91"/>
      <c r="S1048" s="91"/>
      <c r="T1048" s="91"/>
      <c r="U1048" s="91"/>
      <c r="V1048" s="91"/>
      <c r="W1048" s="91"/>
      <c r="X1048" s="91"/>
      <c r="Y1048" s="91"/>
      <c r="Z1048" s="91"/>
      <c r="AA1048" s="91"/>
      <c r="AB1048" s="91"/>
      <c r="AC1048" s="91"/>
      <c r="AD1048" s="91"/>
      <c r="AE1048" s="91"/>
      <c r="AF1048" s="91"/>
      <c r="AG1048" s="91"/>
      <c r="AH1048" s="91"/>
      <c r="AI1048" s="91"/>
      <c r="AJ1048" s="91"/>
      <c r="AK1048" s="91"/>
      <c r="AL1048" s="91"/>
      <c r="AM1048" s="91"/>
      <c r="AN1048" s="91"/>
      <c r="AO1048" s="91"/>
      <c r="AP1048" s="91"/>
    </row>
    <row r="1049" spans="1:42" s="81" customFormat="1" ht="17.25" customHeight="1" x14ac:dyDescent="0.3">
      <c r="A1049" s="89"/>
      <c r="B1049" s="89"/>
      <c r="H1049" s="91"/>
      <c r="I1049" s="91"/>
      <c r="J1049" s="91"/>
      <c r="K1049" s="91"/>
      <c r="L1049" s="91"/>
      <c r="M1049" s="91"/>
      <c r="N1049" s="91"/>
      <c r="O1049" s="91"/>
      <c r="P1049" s="91"/>
      <c r="Q1049" s="91"/>
      <c r="R1049" s="91"/>
      <c r="S1049" s="91"/>
      <c r="T1049" s="91"/>
      <c r="U1049" s="91"/>
      <c r="V1049" s="91"/>
      <c r="W1049" s="91"/>
      <c r="X1049" s="91"/>
      <c r="Y1049" s="91"/>
      <c r="Z1049" s="91"/>
      <c r="AA1049" s="91"/>
      <c r="AB1049" s="91"/>
      <c r="AC1049" s="91"/>
      <c r="AD1049" s="91"/>
      <c r="AE1049" s="91"/>
      <c r="AF1049" s="91"/>
      <c r="AG1049" s="91"/>
      <c r="AH1049" s="91"/>
      <c r="AI1049" s="91"/>
      <c r="AJ1049" s="91"/>
      <c r="AK1049" s="91"/>
      <c r="AL1049" s="91"/>
      <c r="AM1049" s="91"/>
      <c r="AN1049" s="91"/>
      <c r="AO1049" s="91"/>
      <c r="AP1049" s="91"/>
    </row>
  </sheetData>
  <mergeCells count="40">
    <mergeCell ref="AK4:AK5"/>
    <mergeCell ref="AL4:AL5"/>
    <mergeCell ref="AM4:AM5"/>
    <mergeCell ref="AN4:AN5"/>
    <mergeCell ref="AO4:AO5"/>
    <mergeCell ref="AP4:AP5"/>
    <mergeCell ref="AE4:AE5"/>
    <mergeCell ref="AF4:AF5"/>
    <mergeCell ref="AG4:AG5"/>
    <mergeCell ref="AH4:AH5"/>
    <mergeCell ref="AI4:AI5"/>
    <mergeCell ref="AJ4:AJ5"/>
    <mergeCell ref="Y4:Y5"/>
    <mergeCell ref="Z4:Z5"/>
    <mergeCell ref="AA4:AA5"/>
    <mergeCell ref="AB4:AB5"/>
    <mergeCell ref="AC4:AC5"/>
    <mergeCell ref="AD4:AD5"/>
    <mergeCell ref="S4:S5"/>
    <mergeCell ref="T4:T5"/>
    <mergeCell ref="U4:U5"/>
    <mergeCell ref="V4:V5"/>
    <mergeCell ref="W4:W5"/>
    <mergeCell ref="X4:X5"/>
    <mergeCell ref="M4:M5"/>
    <mergeCell ref="N4:N5"/>
    <mergeCell ref="O4:O5"/>
    <mergeCell ref="P4:P5"/>
    <mergeCell ref="Q4:Q5"/>
    <mergeCell ref="R4:R5"/>
    <mergeCell ref="C2:G2"/>
    <mergeCell ref="H2:L2"/>
    <mergeCell ref="A4:A5"/>
    <mergeCell ref="B4:B5"/>
    <mergeCell ref="D4:D5"/>
    <mergeCell ref="F4:F5"/>
    <mergeCell ref="G4:G5"/>
    <mergeCell ref="I4:I5"/>
    <mergeCell ref="K4:K5"/>
    <mergeCell ref="L4:L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Dillon Brown</dc:creator>
  <cp:lastModifiedBy>Dillon Brown</cp:lastModifiedBy>
  <dcterms:created xsi:type="dcterms:W3CDTF">2020-09-06T07:59:35Z</dcterms:created>
  <dcterms:modified xsi:type="dcterms:W3CDTF">2024-02-22T14:39:03Z</dcterms:modified>
</cp:coreProperties>
</file>