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ma/Documents/Work/Manuscripts/Sea Snakes/Ontogenetic basis of microcephaly MS/"/>
    </mc:Choice>
  </mc:AlternateContent>
  <xr:revisionPtr revIDLastSave="0" documentId="13_ncr:1_{25116E99-CA59-C545-BBBD-10555C9A224E}" xr6:coauthVersionLast="34" xr6:coauthVersionMax="34" xr10:uidLastSave="{00000000-0000-0000-0000-000000000000}"/>
  <bookViews>
    <workbookView xWindow="29280" yWindow="460" windowWidth="37400" windowHeight="17540" xr2:uid="{00000000-000D-0000-FFFF-FFFF00000000}"/>
  </bookViews>
  <sheets>
    <sheet name="sheet 1" sheetId="3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0" i="3" l="1"/>
  <c r="I219" i="3"/>
  <c r="F219" i="3"/>
  <c r="I218" i="3"/>
  <c r="F218" i="3"/>
  <c r="F225" i="3"/>
  <c r="F224" i="3"/>
  <c r="I274" i="3"/>
  <c r="F274" i="3"/>
  <c r="I217" i="3"/>
  <c r="F217" i="3"/>
  <c r="I226" i="3"/>
  <c r="F226" i="3"/>
  <c r="F227" i="3"/>
  <c r="F271" i="3"/>
  <c r="I273" i="3"/>
  <c r="F273" i="3"/>
  <c r="F270" i="3"/>
  <c r="F215" i="3"/>
  <c r="I272" i="3"/>
  <c r="F216" i="3"/>
  <c r="F214" i="3"/>
  <c r="I144" i="3" l="1"/>
  <c r="I152" i="3"/>
  <c r="I151" i="3"/>
  <c r="I150" i="3"/>
  <c r="I204" i="3"/>
  <c r="I205" i="3"/>
  <c r="I206" i="3"/>
  <c r="I207" i="3"/>
  <c r="I203" i="3"/>
  <c r="I202" i="3"/>
  <c r="I201" i="3"/>
  <c r="I200" i="3"/>
  <c r="I399" i="3"/>
  <c r="I400" i="3"/>
  <c r="I401" i="3"/>
  <c r="I402" i="3"/>
  <c r="I147" i="3"/>
  <c r="I149" i="3" l="1"/>
  <c r="I148" i="3"/>
  <c r="I146" i="3"/>
  <c r="I75" i="3" l="1"/>
  <c r="I76" i="3"/>
  <c r="I74" i="3"/>
  <c r="I315" i="3"/>
  <c r="I316" i="3"/>
  <c r="I317" i="3"/>
  <c r="I159" i="3"/>
  <c r="I318" i="3"/>
  <c r="I242" i="3" l="1"/>
  <c r="I241" i="3"/>
  <c r="I240" i="3"/>
  <c r="I239" i="3"/>
  <c r="I238" i="3"/>
  <c r="I237" i="3"/>
  <c r="I236" i="3"/>
  <c r="I235" i="3"/>
  <c r="I234" i="3"/>
  <c r="I199" i="3"/>
  <c r="I198" i="3"/>
  <c r="I197" i="3"/>
  <c r="I196" i="3"/>
  <c r="I195" i="3"/>
  <c r="I113" i="3" l="1"/>
  <c r="I112" i="3"/>
  <c r="I111" i="3"/>
  <c r="I110" i="3"/>
  <c r="I109" i="3"/>
  <c r="I108" i="3"/>
  <c r="I107" i="3"/>
  <c r="I106" i="3"/>
  <c r="I105" i="3"/>
  <c r="I104" i="3"/>
  <c r="I265" i="3"/>
  <c r="I264" i="3"/>
  <c r="I263" i="3"/>
  <c r="I262" i="3"/>
  <c r="I233" i="3"/>
  <c r="I194" i="3"/>
  <c r="I145" i="3"/>
  <c r="I190" i="3" l="1"/>
  <c r="I191" i="3"/>
  <c r="I192" i="3"/>
  <c r="I193" i="3"/>
  <c r="I169" i="3"/>
  <c r="I398" i="3" l="1"/>
  <c r="I397" i="3"/>
  <c r="I396" i="3"/>
  <c r="I395" i="3"/>
  <c r="I394" i="3"/>
  <c r="I103" i="3"/>
  <c r="I102" i="3"/>
  <c r="I101" i="3"/>
  <c r="I100" i="3"/>
  <c r="I99" i="3"/>
  <c r="I98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232" i="3"/>
  <c r="I231" i="3"/>
  <c r="I230" i="3"/>
  <c r="I229" i="3"/>
  <c r="I228" i="3"/>
  <c r="I390" i="3"/>
  <c r="I391" i="3"/>
  <c r="I392" i="3"/>
  <c r="I393" i="3"/>
  <c r="I138" i="3"/>
  <c r="I139" i="3"/>
  <c r="I140" i="3"/>
  <c r="I141" i="3"/>
  <c r="I142" i="3"/>
  <c r="I143" i="3"/>
  <c r="I137" i="3"/>
  <c r="I261" i="3"/>
  <c r="I260" i="3"/>
  <c r="I255" i="3"/>
  <c r="I259" i="3"/>
  <c r="I258" i="3"/>
  <c r="I257" i="3"/>
  <c r="I256" i="3"/>
  <c r="I254" i="3"/>
  <c r="I253" i="3"/>
  <c r="I252" i="3"/>
  <c r="I251" i="3"/>
  <c r="I250" i="3"/>
  <c r="I189" i="3"/>
  <c r="I188" i="3"/>
  <c r="I136" i="3"/>
  <c r="I135" i="3"/>
  <c r="I134" i="3"/>
  <c r="I133" i="3"/>
  <c r="I132" i="3"/>
  <c r="I131" i="3"/>
  <c r="I130" i="3"/>
  <c r="I129" i="3"/>
  <c r="I128" i="3"/>
  <c r="I127" i="3"/>
  <c r="I126" i="3"/>
  <c r="I354" i="3" l="1"/>
  <c r="I355" i="3"/>
  <c r="I158" i="3"/>
  <c r="I155" i="3"/>
  <c r="I156" i="3"/>
  <c r="I157" i="3"/>
  <c r="I180" i="3" l="1"/>
  <c r="I181" i="3"/>
  <c r="I182" i="3"/>
  <c r="I183" i="3"/>
  <c r="I184" i="3"/>
  <c r="I185" i="3"/>
  <c r="I186" i="3"/>
  <c r="I187" i="3"/>
  <c r="I249" i="3"/>
  <c r="I172" i="3"/>
  <c r="I173" i="3"/>
  <c r="I174" i="3"/>
  <c r="I175" i="3"/>
  <c r="I176" i="3"/>
  <c r="I177" i="3"/>
  <c r="I178" i="3"/>
  <c r="I179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40" i="3"/>
  <c r="I341" i="3"/>
  <c r="I342" i="3"/>
  <c r="I343" i="3"/>
  <c r="I344" i="3"/>
  <c r="I345" i="3"/>
  <c r="I346" i="3"/>
  <c r="I347" i="3"/>
  <c r="I348" i="3"/>
  <c r="I349" i="3"/>
  <c r="I350" i="3"/>
  <c r="I335" i="3"/>
  <c r="I336" i="3"/>
  <c r="I337" i="3"/>
  <c r="I338" i="3"/>
  <c r="I339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277" i="3"/>
  <c r="I278" i="3"/>
  <c r="I279" i="3"/>
  <c r="I280" i="3"/>
  <c r="I281" i="3"/>
  <c r="I282" i="3"/>
  <c r="I283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73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376" i="3"/>
  <c r="I377" i="3"/>
  <c r="I378" i="3"/>
  <c r="I379" i="3"/>
  <c r="I380" i="3"/>
  <c r="I381" i="3"/>
  <c r="I382" i="3"/>
  <c r="I383" i="3"/>
  <c r="I384" i="3"/>
  <c r="I385" i="3"/>
  <c r="I386" i="3"/>
  <c r="I372" i="3"/>
  <c r="I371" i="3"/>
  <c r="I369" i="3"/>
  <c r="I370" i="3"/>
  <c r="I368" i="3"/>
  <c r="I365" i="3"/>
  <c r="I356" i="3"/>
  <c r="I357" i="3"/>
  <c r="I358" i="3"/>
  <c r="I359" i="3"/>
  <c r="I360" i="3"/>
  <c r="I361" i="3"/>
  <c r="I362" i="3"/>
  <c r="I363" i="3"/>
  <c r="I364" i="3"/>
  <c r="I366" i="3"/>
  <c r="I367" i="3"/>
  <c r="I271" i="3"/>
  <c r="I270" i="3"/>
  <c r="I269" i="3"/>
  <c r="I268" i="3"/>
  <c r="I248" i="3"/>
  <c r="I247" i="3"/>
  <c r="I246" i="3"/>
  <c r="I245" i="3"/>
  <c r="I227" i="3"/>
  <c r="I225" i="3"/>
  <c r="I224" i="3"/>
  <c r="I216" i="3"/>
  <c r="I215" i="3"/>
  <c r="I214" i="3"/>
  <c r="I213" i="3"/>
  <c r="I212" i="3"/>
  <c r="I211" i="3"/>
  <c r="I210" i="3"/>
  <c r="I168" i="3"/>
  <c r="I167" i="3"/>
  <c r="I166" i="3"/>
  <c r="I165" i="3"/>
  <c r="I164" i="3"/>
  <c r="I163" i="3"/>
  <c r="I162" i="3"/>
  <c r="I125" i="3"/>
  <c r="I124" i="3"/>
  <c r="I123" i="3"/>
  <c r="I122" i="3"/>
  <c r="I121" i="3"/>
  <c r="I120" i="3"/>
  <c r="I119" i="3"/>
  <c r="I118" i="3"/>
  <c r="I117" i="3"/>
  <c r="I116" i="3"/>
  <c r="I83" i="3"/>
  <c r="I82" i="3"/>
  <c r="I81" i="3"/>
  <c r="I80" i="3"/>
  <c r="I79" i="3"/>
  <c r="I389" i="3"/>
  <c r="I208" i="3" l="1"/>
  <c r="I160" i="3"/>
  <c r="I403" i="3"/>
  <c r="I34" i="3"/>
  <c r="I243" i="3"/>
  <c r="I114" i="3"/>
  <c r="I77" i="3"/>
  <c r="I170" i="3"/>
  <c r="I387" i="3"/>
  <c r="I351" i="3"/>
  <c r="I373" i="3"/>
  <c r="I275" i="3"/>
  <c r="I153" i="3"/>
  <c r="I221" i="3"/>
  <c r="I266" i="3"/>
  <c r="I3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 Sherratt</author>
  </authors>
  <commentList>
    <comment ref="E245" authorId="0" shapeId="0" xr:uid="{825DEC28-CABD-2946-83B0-13721D627930}">
      <text>
        <r>
          <rPr>
            <b/>
            <sz val="10"/>
            <color rgb="FF000000"/>
            <rFont val="Tahoma"/>
            <family val="2"/>
          </rPr>
          <t>Em Sherratt: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Tail missing</t>
        </r>
      </text>
    </comment>
  </commentList>
</comments>
</file>

<file path=xl/sharedStrings.xml><?xml version="1.0" encoding="utf-8"?>
<sst xmlns="http://schemas.openxmlformats.org/spreadsheetml/2006/main" count="1508" uniqueCount="524">
  <si>
    <t>GIRTH AT NECK</t>
  </si>
  <si>
    <t>GIRTH AT 0.75 SVL</t>
  </si>
  <si>
    <t>peronii</t>
  </si>
  <si>
    <t>brookii</t>
  </si>
  <si>
    <t>fasciatus</t>
  </si>
  <si>
    <t>caerulescens</t>
  </si>
  <si>
    <t>curtus</t>
  </si>
  <si>
    <t>cyanocinctus</t>
  </si>
  <si>
    <t>Hydrophis</t>
    <phoneticPr fontId="18" type="noConversion"/>
  </si>
  <si>
    <t>Vietnam</t>
    <phoneticPr fontId="18" type="noConversion"/>
  </si>
  <si>
    <t>peronii</t>
    <phoneticPr fontId="18" type="noConversion"/>
  </si>
  <si>
    <t>peronii</t>
    <phoneticPr fontId="18" type="noConversion"/>
  </si>
  <si>
    <t>Philippines</t>
  </si>
  <si>
    <t>LOCALITY</t>
  </si>
  <si>
    <t>SPECIMEN #</t>
  </si>
  <si>
    <t>GENUS</t>
  </si>
  <si>
    <t>SPECIES</t>
  </si>
  <si>
    <t>Malaysia</t>
  </si>
  <si>
    <t>Hydrophis</t>
  </si>
  <si>
    <t>stokesii</t>
  </si>
  <si>
    <t>ornatus</t>
  </si>
  <si>
    <t>India</t>
  </si>
  <si>
    <t>Australia</t>
  </si>
  <si>
    <t>elegans</t>
  </si>
  <si>
    <t>macdowelli</t>
  </si>
  <si>
    <t>major</t>
  </si>
  <si>
    <t>Hydrophis</t>
    <phoneticPr fontId="18" type="noConversion"/>
  </si>
  <si>
    <t>coggeri</t>
  </si>
  <si>
    <t>obscurus</t>
  </si>
  <si>
    <t>Hydrophis</t>
    <phoneticPr fontId="18" type="noConversion"/>
  </si>
  <si>
    <t>stricticollis</t>
  </si>
  <si>
    <t>MT174</t>
  </si>
  <si>
    <t>SM063</t>
  </si>
  <si>
    <t>MW04634</t>
  </si>
  <si>
    <t>MW04636</t>
  </si>
  <si>
    <t>Java</t>
  </si>
  <si>
    <t>Broome Australia</t>
    <phoneticPr fontId="18" type="noConversion"/>
  </si>
  <si>
    <t>Bangladesh</t>
    <phoneticPr fontId="18" type="noConversion"/>
  </si>
  <si>
    <t>Bangladesh</t>
    <phoneticPr fontId="18" type="noConversion"/>
  </si>
  <si>
    <t>Bangladesh</t>
    <phoneticPr fontId="18" type="noConversion"/>
  </si>
  <si>
    <t>Hydrophis</t>
    <phoneticPr fontId="18" type="noConversion"/>
  </si>
  <si>
    <t>stricticollis</t>
    <phoneticPr fontId="18" type="noConversion"/>
  </si>
  <si>
    <t>Hydrophis</t>
    <phoneticPr fontId="18" type="noConversion"/>
  </si>
  <si>
    <t>obscurus</t>
    <phoneticPr fontId="18" type="noConversion"/>
  </si>
  <si>
    <t>Hydrophis</t>
    <phoneticPr fontId="18" type="noConversion"/>
  </si>
  <si>
    <t>Hydrophis</t>
    <phoneticPr fontId="18" type="noConversion"/>
  </si>
  <si>
    <t>macdowelli</t>
    <phoneticPr fontId="18" type="noConversion"/>
  </si>
  <si>
    <t>Hydrophis</t>
    <phoneticPr fontId="18" type="noConversion"/>
  </si>
  <si>
    <t>macdowelli</t>
    <phoneticPr fontId="18" type="noConversion"/>
  </si>
  <si>
    <t>Broome Australia</t>
    <phoneticPr fontId="18" type="noConversion"/>
  </si>
  <si>
    <t>RELATIVE GIRTH (0.75 SVL/neck)</t>
  </si>
  <si>
    <t>Hydrophis</t>
    <phoneticPr fontId="18" type="noConversion"/>
  </si>
  <si>
    <t>ocellatus</t>
    <phoneticPr fontId="18" type="noConversion"/>
  </si>
  <si>
    <t>MT166</t>
  </si>
  <si>
    <t>MT162</t>
  </si>
  <si>
    <t>BMNH 68.4.3.42</t>
  </si>
  <si>
    <t>NO LABEL, SAME JAR AS BMNH 68.4.3.41</t>
  </si>
  <si>
    <t>BMNH 1908.6.23.82</t>
  </si>
  <si>
    <t>Java Sea</t>
  </si>
  <si>
    <t>MW04632</t>
  </si>
  <si>
    <t xml:space="preserve"> </t>
  </si>
  <si>
    <t>Western Australia</t>
  </si>
  <si>
    <t>Bay of Bengal</t>
  </si>
  <si>
    <t>BMNH 68.4.3.47</t>
  </si>
  <si>
    <t>WAMR174535</t>
  </si>
  <si>
    <t>WAMR174533</t>
  </si>
  <si>
    <t>Western Aus</t>
  </si>
  <si>
    <t>Gulf of Carpentaria</t>
  </si>
  <si>
    <t>MW04690</t>
  </si>
  <si>
    <t>zweifeli</t>
  </si>
  <si>
    <t>TOTAL LENGTH</t>
  </si>
  <si>
    <t>BMNH 68.4.3.44</t>
  </si>
  <si>
    <t>BMNH 1908.6.23.80</t>
  </si>
  <si>
    <t>BMNH 1908.6.23.81</t>
  </si>
  <si>
    <t>BMNH 1908.6.23.83</t>
  </si>
  <si>
    <t>BMNH 1908.6.23.84</t>
  </si>
  <si>
    <t>BMNH 1908.6.23.78-79 (large)</t>
  </si>
  <si>
    <t>BMNH 1908.6.23.78-79 (small)</t>
  </si>
  <si>
    <t>Burma</t>
  </si>
  <si>
    <t>BMNH 68.4.3.45-46 (with label v.300)</t>
  </si>
  <si>
    <t>BMNH 68.4.3.45-46 (no label)</t>
  </si>
  <si>
    <t>SVL</t>
  </si>
  <si>
    <t>BMNH 1913.9.11.1</t>
  </si>
  <si>
    <t>BMNH 1913.9.11.2</t>
  </si>
  <si>
    <t>Chilks Lake</t>
  </si>
  <si>
    <t>BMNH 1974.799</t>
  </si>
  <si>
    <t>BMNH 1974.800</t>
  </si>
  <si>
    <t>No label, same jar as BMNH 1908.6.23.80-86</t>
  </si>
  <si>
    <t>No label 2, same jar as BMNH 1908.6.23.80-87</t>
  </si>
  <si>
    <t>BMNH 1977.115</t>
  </si>
  <si>
    <t>BMNH 1974.3926</t>
  </si>
  <si>
    <t>BMNH 1977.118</t>
  </si>
  <si>
    <t>BMNH 1977.119</t>
  </si>
  <si>
    <t>BMNH 1977.116</t>
  </si>
  <si>
    <t>BMNH 1977.117</t>
  </si>
  <si>
    <t>BMNH 1987.166</t>
  </si>
  <si>
    <t>E. Thailand</t>
  </si>
  <si>
    <t>BMNH 1987.146</t>
  </si>
  <si>
    <t>BMNH 1987.56</t>
  </si>
  <si>
    <t>BMNH 1987.57</t>
  </si>
  <si>
    <t>BMNH 1987.58</t>
  </si>
  <si>
    <t>BMNH 1987.59</t>
  </si>
  <si>
    <t>BMNH 1987.60</t>
  </si>
  <si>
    <t>BMNH 1987.61</t>
  </si>
  <si>
    <t>BMNH 1903.4.13.85-87</t>
  </si>
  <si>
    <t>Malay Peninsular</t>
  </si>
  <si>
    <t>BMNH 1974.3925</t>
  </si>
  <si>
    <t>Siam</t>
  </si>
  <si>
    <t>BMNH 1919.8.20.5</t>
  </si>
  <si>
    <t>Perak</t>
  </si>
  <si>
    <t>BMNH 1926.1.19.3-4 (large)</t>
  </si>
  <si>
    <t>BMNH 1926.1.19.3-4 (small)</t>
  </si>
  <si>
    <t>BMNH 1919.8.20.4</t>
  </si>
  <si>
    <t>BMNH 1900.2.7.7</t>
  </si>
  <si>
    <t>BMNH 1900.2.7.8</t>
  </si>
  <si>
    <t>Gulf of Siam</t>
  </si>
  <si>
    <t>BMNH 1921.2.11.95 (1208)</t>
  </si>
  <si>
    <t>BMNH 1921.2.11.96 (1133)</t>
  </si>
  <si>
    <t>BMNH 1921.2.11.97  (3867)</t>
  </si>
  <si>
    <t>BMNH 1921.2.11.98 (1134)</t>
  </si>
  <si>
    <t>BMNH 1919.8.20.2 (1136)</t>
  </si>
  <si>
    <t>BMNH 1919.8.20.3 (1216)</t>
  </si>
  <si>
    <t>BMNH 1926.1.19.5 (8429)</t>
  </si>
  <si>
    <t>BMNH 1926.1.19.6 (8460)</t>
  </si>
  <si>
    <t>BMNH 1921.2.11.99 (3875)</t>
  </si>
  <si>
    <t>BMNH 1921.2.11.100 (3868)</t>
  </si>
  <si>
    <t>BMNH 1919.8.20.1</t>
  </si>
  <si>
    <t>BMNH 1919.8.20.6 (1219)</t>
  </si>
  <si>
    <t>BMNH 1919.8.20.7 (1138)</t>
  </si>
  <si>
    <t>BMNH 1957.1.2.66 (177)</t>
  </si>
  <si>
    <t>BMNH 1957.1.2.67 (178)</t>
  </si>
  <si>
    <t>BMNH 1957.1.2.68 (368)</t>
  </si>
  <si>
    <t>Penang, Malaysia</t>
  </si>
  <si>
    <t>Coast of Perak Malaysia</t>
  </si>
  <si>
    <t>BMNH 1926.5.28.60</t>
  </si>
  <si>
    <t>Cochin China</t>
  </si>
  <si>
    <t>Sarawak N Borneo</t>
  </si>
  <si>
    <t>BMNH 1929.4.29.15</t>
  </si>
  <si>
    <t>BMNH 1929.4.29.14</t>
  </si>
  <si>
    <t>BMNH 1921.2.11.74 (1440)</t>
  </si>
  <si>
    <t>BMNH 1921.2.11.75 (1458)</t>
  </si>
  <si>
    <t>BMNH 1921.2.11.76 (1442)</t>
  </si>
  <si>
    <t>BMNH 1921.2.11.101 (1141)</t>
  </si>
  <si>
    <t>BMNH 1921.2.11.103 (2216)</t>
  </si>
  <si>
    <t>Strait of Malacca</t>
  </si>
  <si>
    <t>BMNH 1921.2.11.104 (1231)</t>
  </si>
  <si>
    <t>BMNH 1921.2.11.105 (1232)</t>
  </si>
  <si>
    <t>BMNH 1921.2.11.106 (1233)</t>
  </si>
  <si>
    <t>BMNH 1926.5.28.50 (8475)</t>
  </si>
  <si>
    <t>BMNH 1926.5.28.51 (8476)</t>
  </si>
  <si>
    <t>BMNH 1926.5.28.52 (8477)</t>
  </si>
  <si>
    <t>BMNH 1957.1.3.18</t>
  </si>
  <si>
    <t>BMNH 1957.1.3.19</t>
  </si>
  <si>
    <t>BMNH 1957.1.3.20</t>
  </si>
  <si>
    <t>BMNH 1957.1.3.21</t>
  </si>
  <si>
    <t>BMNH 1957.1.3.22</t>
  </si>
  <si>
    <t>BMNH 1957.1.3.23</t>
  </si>
  <si>
    <t>BMNH 1957.1.3.24</t>
  </si>
  <si>
    <t>BMNH 1957.1.3.25</t>
  </si>
  <si>
    <t>BMNH 1957.1.3.26</t>
  </si>
  <si>
    <t>Penang Malaysia</t>
  </si>
  <si>
    <t>BMNH 60.3.19.326</t>
  </si>
  <si>
    <t>201421/19498</t>
  </si>
  <si>
    <t>201169/19206</t>
  </si>
  <si>
    <t>201141/19053</t>
  </si>
  <si>
    <t>201572/19632</t>
  </si>
  <si>
    <t>201569/19543</t>
  </si>
  <si>
    <t>West Java</t>
  </si>
  <si>
    <t>SM065</t>
  </si>
  <si>
    <t>Chantaburi, Thailand</t>
  </si>
  <si>
    <t>East Java</t>
  </si>
  <si>
    <t>Orokolo Bay , Gulf District , (7° 55' S , 145° 15' E), Mar 1974</t>
  </si>
  <si>
    <t xml:space="preserve">R.45092 </t>
  </si>
  <si>
    <t>Gulf of Papua (South Coast of Png) , (8° 8' S , 146° 2' E), 26 Jul 1988</t>
  </si>
  <si>
    <t xml:space="preserve">R.143546 </t>
  </si>
  <si>
    <t>Gulf of Papua (South Coast of Png) , (8° 11' S , 146° 4' E), 26 Jul 1988</t>
  </si>
  <si>
    <t xml:space="preserve">R.143545 </t>
  </si>
  <si>
    <t>Sunderbunds, India</t>
  </si>
  <si>
    <t>BM 96.3.25.6 (1946.1.9.23) type</t>
  </si>
  <si>
    <t>BM 1987.83</t>
  </si>
  <si>
    <t>BM 1987.86</t>
  </si>
  <si>
    <t>BM 1926.5.28.35-36 8411</t>
  </si>
  <si>
    <t>MW04633</t>
  </si>
  <si>
    <t>MW04631</t>
  </si>
  <si>
    <t>makassar</t>
  </si>
  <si>
    <t>MW04741</t>
  </si>
  <si>
    <t>GS139</t>
  </si>
  <si>
    <t>MT187</t>
  </si>
  <si>
    <t>MT179</t>
  </si>
  <si>
    <t>MT171</t>
  </si>
  <si>
    <t>ashmore reef</t>
  </si>
  <si>
    <t>Fiji</t>
  </si>
  <si>
    <t xml:space="preserve">Australia, Scotts Reef </t>
  </si>
  <si>
    <t xml:space="preserve">R.42712 </t>
  </si>
  <si>
    <t xml:space="preserve">Timor Sea, Ashmore Reef </t>
  </si>
  <si>
    <t xml:space="preserve">R.33350 </t>
  </si>
  <si>
    <t>Australia, Ashmore Reef</t>
  </si>
  <si>
    <t xml:space="preserve">R.42706 </t>
  </si>
  <si>
    <t>BMNH 1935.4.7.4</t>
  </si>
  <si>
    <t>BMNH 1974.4054-55 R41286</t>
  </si>
  <si>
    <t>WAMR174522</t>
  </si>
  <si>
    <t>WAMR46164</t>
  </si>
  <si>
    <t>WAMR174531</t>
  </si>
  <si>
    <t>WAMR174532</t>
  </si>
  <si>
    <t>WAMR174529</t>
  </si>
  <si>
    <t>KLS0792 OFFSPRING 1</t>
  </si>
  <si>
    <t>KLS0792 OFFSPRING 2</t>
  </si>
  <si>
    <t>KLS0792 OFFSPRING 3</t>
  </si>
  <si>
    <t>KLS0792 OFFSPRING 4</t>
  </si>
  <si>
    <t>KLS0792 OFFSPRING 5</t>
  </si>
  <si>
    <t>KLS0792 OFFSPRING 6</t>
  </si>
  <si>
    <t>KLS0792 OFFSPRING 7</t>
  </si>
  <si>
    <t>KLS0792 OFFSPRING 8</t>
  </si>
  <si>
    <t>WA Broome</t>
  </si>
  <si>
    <t>Penang</t>
  </si>
  <si>
    <t>MC juvenile</t>
  </si>
  <si>
    <t>MC2 offspring 1</t>
  </si>
  <si>
    <t>MC2 offspring 2</t>
  </si>
  <si>
    <t>MC2 offspring 3</t>
  </si>
  <si>
    <t>Fraser I, 5km N Ngkola Rocks, E Bch</t>
  </si>
  <si>
    <t>Gladstone, beach</t>
  </si>
  <si>
    <t>Cape Bedford South</t>
  </si>
  <si>
    <t>Mornington Island, 180 km NW</t>
  </si>
  <si>
    <t>Cairns, trawled off Cairns</t>
  </si>
  <si>
    <t>Mon Repos</t>
  </si>
  <si>
    <t>Rowes Bay, Townsville</t>
  </si>
  <si>
    <t>Station 126, Cape York Peninsular</t>
  </si>
  <si>
    <t>Moondalbee I, E</t>
  </si>
  <si>
    <t>Port Hedland, N</t>
  </si>
  <si>
    <t>Townsville</t>
  </si>
  <si>
    <t>no data</t>
  </si>
  <si>
    <t>Repulse Bay, via Proserpine</t>
  </si>
  <si>
    <t>Weipa</t>
  </si>
  <si>
    <t>Rowes Bay</t>
  </si>
  <si>
    <t>Hey River entrance near Weipa</t>
  </si>
  <si>
    <t>Cairns, trawled out of Cairns</t>
  </si>
  <si>
    <t>Emu Pk Beach</t>
  </si>
  <si>
    <t>Billy Ck mouth, 500m N</t>
  </si>
  <si>
    <t>Cairns Harbour</t>
  </si>
  <si>
    <t>Proserpine</t>
  </si>
  <si>
    <t>Townsville, Pallarenda</t>
  </si>
  <si>
    <t>Pine R, QLD</t>
  </si>
  <si>
    <t>Bundaberg</t>
  </si>
  <si>
    <t>Berserker Mts, foot, N of Rockhampton</t>
  </si>
  <si>
    <t>Brisbane, Sandgate</t>
  </si>
  <si>
    <t>Yeppoon, via Rockhampton</t>
  </si>
  <si>
    <t>Bundaberg, near Burnett Heads</t>
  </si>
  <si>
    <t>Bundaberg, Burnett Heads</t>
  </si>
  <si>
    <t>No data</t>
  </si>
  <si>
    <t>Bathurst Island</t>
  </si>
  <si>
    <t>Southport, QLD</t>
  </si>
  <si>
    <t>Karumba Pt, QLD</t>
  </si>
  <si>
    <t>Boyd Point, QLD</t>
  </si>
  <si>
    <t>Maroochydore</t>
  </si>
  <si>
    <t>Cairns</t>
  </si>
  <si>
    <t>Torres Strait, Stn 1103</t>
  </si>
  <si>
    <t>Groote Eylandt, S</t>
  </si>
  <si>
    <t>Bountiful Island</t>
  </si>
  <si>
    <t>Tasman Point</t>
  </si>
  <si>
    <t>Tasman Point, S, Groote Eylandt</t>
  </si>
  <si>
    <t>Tasman Point, Groote Eylandt, SW</t>
  </si>
  <si>
    <t>Tasman Point, Groote Eylandt, S</t>
  </si>
  <si>
    <t>Tasman Pt, Groote Eylandt, S</t>
  </si>
  <si>
    <t>Bombard Shoals, E of Groote Eylandt</t>
  </si>
  <si>
    <t>Cumberlege Reef, S</t>
  </si>
  <si>
    <t>Mornington Island, N</t>
  </si>
  <si>
    <t>Brown's Rocks, Fraser Island</t>
  </si>
  <si>
    <t>Mackerel Mountain</t>
  </si>
  <si>
    <t>Albert's Camp and South Cape Bedford, between</t>
  </si>
  <si>
    <t>Bombard Shoal</t>
  </si>
  <si>
    <t>Cumberlege Reef, SE</t>
  </si>
  <si>
    <t>Tully, Shark Alley, N</t>
  </si>
  <si>
    <t>Raptis Runway</t>
  </si>
  <si>
    <t>Malacca Straits</t>
  </si>
  <si>
    <t>Mooring Bouy, nr,2nd Beach to Bessie Pt,via Cairns</t>
  </si>
  <si>
    <t>Proserpine, O'Connell R</t>
  </si>
  <si>
    <t>Cairns area</t>
  </si>
  <si>
    <t>Ingham, off shore from</t>
  </si>
  <si>
    <t>NO DATA</t>
  </si>
  <si>
    <t>Townsville, Saunders Beach</t>
  </si>
  <si>
    <t>Stn K37, QLD</t>
  </si>
  <si>
    <t>CIRS, E of Sudbury Reef</t>
  </si>
  <si>
    <t>Station SS793#144, Cape York</t>
  </si>
  <si>
    <t>Bundaberg, E of Burnett Heads</t>
  </si>
  <si>
    <t>Sandgate - Redcliffe area, 3.2-5km offshore</t>
  </si>
  <si>
    <t>Hervey Bay</t>
  </si>
  <si>
    <t>Cooloola, Teewah Sands</t>
  </si>
  <si>
    <t>Eurong, Second Valley, Fraser Island</t>
  </si>
  <si>
    <t>Poyungan Rocks, 0.1 km N, Fraser I</t>
  </si>
  <si>
    <t>QM J48619</t>
  </si>
  <si>
    <t>QM J48625</t>
  </si>
  <si>
    <t>QM J41890</t>
  </si>
  <si>
    <t>QM J4951</t>
  </si>
  <si>
    <t>QM J5033</t>
  </si>
  <si>
    <t>QM J10261</t>
  </si>
  <si>
    <t>QM J24146</t>
  </si>
  <si>
    <t>QM J62965</t>
  </si>
  <si>
    <t>QM J67328</t>
  </si>
  <si>
    <t>QM J91158</t>
  </si>
  <si>
    <t>QM J91159</t>
  </si>
  <si>
    <t>QM J91160</t>
  </si>
  <si>
    <t>QM J91161</t>
  </si>
  <si>
    <t>QM J91162</t>
  </si>
  <si>
    <t>QM J11175</t>
  </si>
  <si>
    <t>QM J11592</t>
  </si>
  <si>
    <t>QM J4649</t>
  </si>
  <si>
    <t>QM J11593</t>
  </si>
  <si>
    <t>QM J61643</t>
  </si>
  <si>
    <t>QM J26756</t>
  </si>
  <si>
    <t>QM J26757</t>
  </si>
  <si>
    <t>QM J26797</t>
  </si>
  <si>
    <t>QM J26798</t>
  </si>
  <si>
    <t>QM J81792</t>
  </si>
  <si>
    <t>QM J81835</t>
  </si>
  <si>
    <t>QM J82886</t>
  </si>
  <si>
    <t>QM J82416</t>
  </si>
  <si>
    <t>QM J82079</t>
  </si>
  <si>
    <t>QM J82809</t>
  </si>
  <si>
    <t>QM J82264</t>
  </si>
  <si>
    <t>QM J82751</t>
  </si>
  <si>
    <t>QM J82890</t>
  </si>
  <si>
    <t>QM J83302</t>
  </si>
  <si>
    <t>QM J84492</t>
  </si>
  <si>
    <t>QM J83621</t>
  </si>
  <si>
    <t>QM J83704</t>
  </si>
  <si>
    <t>QM J81616</t>
  </si>
  <si>
    <t>QM J81707</t>
  </si>
  <si>
    <t>QM J82248</t>
  </si>
  <si>
    <t>QM J79493</t>
  </si>
  <si>
    <t>QM J80541</t>
  </si>
  <si>
    <t>QM J80840</t>
  </si>
  <si>
    <t>QM J80888</t>
  </si>
  <si>
    <t>2 (jar 2 young of QM J2878)</t>
  </si>
  <si>
    <t>1 (jar 2 young of QM J2878)</t>
  </si>
  <si>
    <t>4 (jar 2 young of QM J2878)</t>
  </si>
  <si>
    <t>3 (jar 2 young of QM J2878)</t>
  </si>
  <si>
    <t>7 (jar 2 young of QM J2878)</t>
  </si>
  <si>
    <t>6 (jar 2 young of QM J2878)</t>
  </si>
  <si>
    <t>5 (jar 2 young of QM J2878)</t>
  </si>
  <si>
    <t>QM J3285</t>
  </si>
  <si>
    <t>QM J4193</t>
  </si>
  <si>
    <t>QM J4870</t>
  </si>
  <si>
    <t>QM J6687</t>
  </si>
  <si>
    <t>QM J16928</t>
  </si>
  <si>
    <t>QM J16929</t>
  </si>
  <si>
    <t>QM J16930</t>
  </si>
  <si>
    <t>QM J16932</t>
  </si>
  <si>
    <t>QM J16934</t>
  </si>
  <si>
    <t>QM J16935</t>
  </si>
  <si>
    <t>QM J10846</t>
  </si>
  <si>
    <t>QM J11490</t>
  </si>
  <si>
    <t>QM J47221</t>
  </si>
  <si>
    <t>QM J40523</t>
  </si>
  <si>
    <t>QM J13393</t>
  </si>
  <si>
    <t>QM J49949</t>
  </si>
  <si>
    <t>QM J45734</t>
  </si>
  <si>
    <t>QM J26749</t>
  </si>
  <si>
    <t>QM J30217</t>
  </si>
  <si>
    <t>QM J28126</t>
  </si>
  <si>
    <t>QM J41887</t>
  </si>
  <si>
    <t>QM J41892</t>
  </si>
  <si>
    <t>QM J63823</t>
  </si>
  <si>
    <t>QM J82895</t>
  </si>
  <si>
    <t>QM J53262</t>
  </si>
  <si>
    <t>QM J5059</t>
  </si>
  <si>
    <t>QM J95492</t>
  </si>
  <si>
    <t>QM J4017</t>
  </si>
  <si>
    <t>QM J37817</t>
  </si>
  <si>
    <t>QM J82080</t>
  </si>
  <si>
    <t>QM J81780</t>
  </si>
  <si>
    <t>QM J82909</t>
  </si>
  <si>
    <t>QM J81811</t>
  </si>
  <si>
    <t>QM J83305</t>
  </si>
  <si>
    <t>QM J47246</t>
  </si>
  <si>
    <t>QM J49956</t>
  </si>
  <si>
    <t>QM J40525</t>
  </si>
  <si>
    <t>QM J59728</t>
  </si>
  <si>
    <t>QM J59735</t>
  </si>
  <si>
    <t>QM J49950</t>
  </si>
  <si>
    <t>QM J59720</t>
  </si>
  <si>
    <t>QM J49958</t>
  </si>
  <si>
    <t>QM J47226</t>
  </si>
  <si>
    <t>QM J47227</t>
  </si>
  <si>
    <t>QM J8220</t>
  </si>
  <si>
    <t>QM J26239</t>
  </si>
  <si>
    <t>QM J20281</t>
  </si>
  <si>
    <t>QM J82351</t>
  </si>
  <si>
    <t>QM J82336</t>
  </si>
  <si>
    <t>QM J82081</t>
  </si>
  <si>
    <t>QM J82241</t>
  </si>
  <si>
    <t>QM J82337</t>
  </si>
  <si>
    <t>QM J82881</t>
  </si>
  <si>
    <t>QM J82243</t>
  </si>
  <si>
    <t>QM J82552</t>
  </si>
  <si>
    <t>QM J82210</t>
  </si>
  <si>
    <t>QM J80570</t>
  </si>
  <si>
    <t>QM J42473</t>
  </si>
  <si>
    <t>QM J22453</t>
  </si>
  <si>
    <t>QM J27932</t>
  </si>
  <si>
    <t>QM J28113</t>
  </si>
  <si>
    <t>QM J93156</t>
  </si>
  <si>
    <t>QM J83774</t>
  </si>
  <si>
    <t>QM J47241</t>
  </si>
  <si>
    <t>QM J47242</t>
  </si>
  <si>
    <t>QM J47243</t>
  </si>
  <si>
    <t>QM J61649</t>
  </si>
  <si>
    <t>QM J58141</t>
  </si>
  <si>
    <t>QM J61808</t>
  </si>
  <si>
    <t>QM J81627</t>
  </si>
  <si>
    <t>QM J26058</t>
  </si>
  <si>
    <t>QM J59727</t>
  </si>
  <si>
    <t>QM J66617</t>
  </si>
  <si>
    <t>QM J48623</t>
  </si>
  <si>
    <t>QM J33180</t>
  </si>
  <si>
    <t>QM J24871</t>
  </si>
  <si>
    <t>QM J79621</t>
  </si>
  <si>
    <t>QM J89682</t>
  </si>
  <si>
    <t>QM J23203</t>
  </si>
  <si>
    <t>QM J26755</t>
  </si>
  <si>
    <t>QM J26799</t>
  </si>
  <si>
    <t>QM J16324</t>
  </si>
  <si>
    <t>QM J13694</t>
  </si>
  <si>
    <t>QM J3765</t>
  </si>
  <si>
    <t>QM J9933</t>
  </si>
  <si>
    <t>QM J26800</t>
  </si>
  <si>
    <t>QM J26801</t>
  </si>
  <si>
    <t>QM J21440</t>
  </si>
  <si>
    <t>QM J28136</t>
  </si>
  <si>
    <t>QM J62623</t>
  </si>
  <si>
    <t>QM J62632</t>
  </si>
  <si>
    <t>MT189</t>
  </si>
  <si>
    <t>not data</t>
  </si>
  <si>
    <t>FMNH 198613</t>
  </si>
  <si>
    <t>FMNH 199593</t>
  </si>
  <si>
    <t>FMNH 199594</t>
  </si>
  <si>
    <t>FMNH 199597</t>
  </si>
  <si>
    <t>FMNH 198938</t>
  </si>
  <si>
    <t>FMNH 198955</t>
  </si>
  <si>
    <t>FMNH 199250</t>
  </si>
  <si>
    <t>FMNH 199253</t>
  </si>
  <si>
    <t>FMNH 199258</t>
  </si>
  <si>
    <t>FMNH 199260</t>
  </si>
  <si>
    <t>FMNH 201180</t>
  </si>
  <si>
    <t>FMNH 201364</t>
  </si>
  <si>
    <t>FMNH 203403</t>
  </si>
  <si>
    <t>FMNH 201153</t>
  </si>
  <si>
    <t>FMNH 202054</t>
  </si>
  <si>
    <t>FMNH 201910</t>
  </si>
  <si>
    <t>FMNH 202011</t>
  </si>
  <si>
    <t>FMNH 202021</t>
  </si>
  <si>
    <t>FMNH 202030</t>
  </si>
  <si>
    <t>FMNH 202032</t>
  </si>
  <si>
    <t>FMNH 202860</t>
  </si>
  <si>
    <t>FMNH 202863</t>
  </si>
  <si>
    <t>FMNH 202865</t>
  </si>
  <si>
    <t>FMNH 257228</t>
  </si>
  <si>
    <t>FMNH 257229</t>
  </si>
  <si>
    <t>FMNH 257233</t>
  </si>
  <si>
    <t>FMNH 257236</t>
  </si>
  <si>
    <t>FMNH 213670</t>
  </si>
  <si>
    <t>FMNH 202826</t>
  </si>
  <si>
    <t>ZMUC R661244</t>
  </si>
  <si>
    <t>ZMUC R661245</t>
  </si>
  <si>
    <t>ZMUC R661302</t>
  </si>
  <si>
    <t>ZMUC R661304</t>
  </si>
  <si>
    <t>ZMUC R661310</t>
  </si>
  <si>
    <t>ZMUC R661317</t>
  </si>
  <si>
    <t>ZMUC R661319</t>
  </si>
  <si>
    <t>ZMUC R661323</t>
  </si>
  <si>
    <t>ZMUC R661324</t>
  </si>
  <si>
    <t>ZMUC R661327</t>
  </si>
  <si>
    <t>ZMUC R661328</t>
  </si>
  <si>
    <t>ZMUC R661208</t>
  </si>
  <si>
    <t>ZMUC R661330</t>
  </si>
  <si>
    <t>ZMUC R661331</t>
  </si>
  <si>
    <t>ZMUC R661431</t>
  </si>
  <si>
    <t>ZMUC R661430</t>
  </si>
  <si>
    <t>ZMUC R661429</t>
  </si>
  <si>
    <t>WAM R73656</t>
  </si>
  <si>
    <t>WAM R59787</t>
  </si>
  <si>
    <t>SAMA R65219</t>
  </si>
  <si>
    <t>QM J83818</t>
  </si>
  <si>
    <t>WAM R174262</t>
  </si>
  <si>
    <t>WAM R174253</t>
  </si>
  <si>
    <t>WAM R174252</t>
  </si>
  <si>
    <t>MZB 3893</t>
  </si>
  <si>
    <t>SAMA R65971</t>
  </si>
  <si>
    <t>SAMA R65978</t>
  </si>
  <si>
    <t>SAMA R65976</t>
  </si>
  <si>
    <t>SAMA R65977</t>
  </si>
  <si>
    <t>SAMA R65968</t>
  </si>
  <si>
    <t>SAMA R65970</t>
  </si>
  <si>
    <t>SAMA R65972</t>
  </si>
  <si>
    <t>SAMA R65992</t>
  </si>
  <si>
    <t>SAMA R65994</t>
  </si>
  <si>
    <t>SAMA R65998</t>
  </si>
  <si>
    <t>SAMA R65995</t>
  </si>
  <si>
    <t>SAMA R65989</t>
  </si>
  <si>
    <t>SAMA R65993</t>
  </si>
  <si>
    <t>SAMA R65988</t>
  </si>
  <si>
    <t>SAMA R65983</t>
  </si>
  <si>
    <t>SAMA R65990</t>
  </si>
  <si>
    <t>SAMA R65987</t>
  </si>
  <si>
    <t>SAMA R65981</t>
  </si>
  <si>
    <t>SAMA R65991</t>
  </si>
  <si>
    <t>SAMA R65986</t>
  </si>
  <si>
    <t>SAMA R65985</t>
  </si>
  <si>
    <t>SAMA R65982</t>
  </si>
  <si>
    <t>SAMA R65996</t>
  </si>
  <si>
    <t>SAMA R65997</t>
  </si>
  <si>
    <t>SAMA R29380</t>
  </si>
  <si>
    <t>SAMA R4392</t>
  </si>
  <si>
    <t>Station GBR 0493#6/4.1</t>
  </si>
  <si>
    <t>Swain Reef, nr Gannett Cay</t>
  </si>
  <si>
    <t>WAM R174251</t>
  </si>
  <si>
    <t>WAM R174247</t>
  </si>
  <si>
    <t>SAMA R3516</t>
  </si>
  <si>
    <t>WAM R174254</t>
  </si>
  <si>
    <t>WAM R174263</t>
  </si>
  <si>
    <t>SAMA R65221 juv1</t>
  </si>
  <si>
    <t>SAMA R65221 juv2</t>
  </si>
  <si>
    <t>SAMA R65221 juv3</t>
  </si>
  <si>
    <t>SAMA KLS0662</t>
  </si>
  <si>
    <t>WAM R174523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</si>
</sst>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 applyFill="1" applyBorder="1"/>
    <xf numFmtId="0" fontId="14" fillId="0" borderId="0" xfId="0" applyFont="1" applyFill="1" applyBorder="1"/>
    <xf numFmtId="0" fontId="19" fillId="0" borderId="0" xfId="0" applyFont="1" applyFill="1" applyBorder="1"/>
    <xf numFmtId="164" fontId="14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/>
    <xf numFmtId="165" fontId="0" fillId="0" borderId="0" xfId="0" applyNumberFormat="1" applyFont="1" applyFill="1" applyBorder="1"/>
    <xf numFmtId="165" fontId="14" fillId="0" borderId="0" xfId="0" applyNumberFormat="1" applyFont="1" applyFill="1" applyBorder="1"/>
    <xf numFmtId="165" fontId="19" fillId="0" borderId="0" xfId="0" applyNumberFormat="1" applyFont="1" applyFill="1" applyBorder="1"/>
    <xf numFmtId="165" fontId="0" fillId="0" borderId="0" xfId="0" applyNumberFormat="1" applyFont="1" applyFill="1" applyAlignment="1">
      <alignment horizontal="right"/>
    </xf>
    <xf numFmtId="165" fontId="22" fillId="0" borderId="0" xfId="0" applyNumberFormat="1" applyFont="1"/>
    <xf numFmtId="165" fontId="0" fillId="0" borderId="0" xfId="0" applyNumberFormat="1" applyFont="1" applyFill="1"/>
    <xf numFmtId="0" fontId="0" fillId="0" borderId="0" xfId="0" applyFont="1" applyFill="1"/>
    <xf numFmtId="164" fontId="28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19" fillId="0" borderId="0" xfId="0" applyNumberFormat="1" applyFont="1" applyFill="1" applyBorder="1"/>
    <xf numFmtId="165" fontId="23" fillId="0" borderId="0" xfId="0" applyNumberFormat="1" applyFont="1" applyFill="1" applyBorder="1"/>
    <xf numFmtId="0" fontId="22" fillId="0" borderId="0" xfId="0" applyFont="1" applyFill="1"/>
    <xf numFmtId="0" fontId="29" fillId="0" borderId="0" xfId="0" applyFont="1" applyFill="1"/>
    <xf numFmtId="0" fontId="29" fillId="0" borderId="0" xfId="0" applyFont="1"/>
    <xf numFmtId="0" fontId="16" fillId="0" borderId="0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/>
  </cellXfs>
  <cellStyles count="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3"/>
  <sheetViews>
    <sheetView tabSelected="1" topLeftCell="A378" zoomScale="140" zoomScaleNormal="140" workbookViewId="0">
      <selection activeCell="D8" sqref="D8"/>
    </sheetView>
  </sheetViews>
  <sheetFormatPr baseColWidth="10" defaultColWidth="8.83203125" defaultRowHeight="15" x14ac:dyDescent="0.2"/>
  <cols>
    <col min="1" max="1" width="20.33203125" style="1" customWidth="1"/>
    <col min="2" max="2" width="23.33203125" style="1" customWidth="1"/>
    <col min="3" max="3" width="17" style="10" customWidth="1"/>
    <col min="4" max="4" width="19.33203125" style="10" customWidth="1"/>
    <col min="5" max="5" width="8.33203125" style="15" customWidth="1"/>
    <col min="6" max="6" width="8" style="15" customWidth="1"/>
    <col min="7" max="7" width="12.83203125" style="15" customWidth="1"/>
    <col min="8" max="8" width="15.33203125" style="15" customWidth="1"/>
    <col min="9" max="9" width="18" style="5" customWidth="1"/>
    <col min="10" max="16384" width="8.83203125" style="1"/>
  </cols>
  <sheetData>
    <row r="1" spans="1:9" s="30" customFormat="1" ht="30" x14ac:dyDescent="0.2">
      <c r="A1" s="30" t="s">
        <v>13</v>
      </c>
      <c r="B1" s="30" t="s">
        <v>14</v>
      </c>
      <c r="C1" s="30" t="s">
        <v>15</v>
      </c>
      <c r="D1" s="30" t="s">
        <v>16</v>
      </c>
      <c r="E1" s="31" t="s">
        <v>70</v>
      </c>
      <c r="F1" s="31" t="s">
        <v>81</v>
      </c>
      <c r="G1" s="31" t="s">
        <v>0</v>
      </c>
      <c r="H1" s="31" t="s">
        <v>1</v>
      </c>
      <c r="I1" s="32" t="s">
        <v>50</v>
      </c>
    </row>
    <row r="2" spans="1:9" x14ac:dyDescent="0.2">
      <c r="A2" s="1" t="s">
        <v>17</v>
      </c>
      <c r="B2" s="1" t="s">
        <v>432</v>
      </c>
      <c r="C2" s="10" t="s">
        <v>18</v>
      </c>
      <c r="D2" s="10" t="s">
        <v>3</v>
      </c>
      <c r="E2" s="15">
        <v>87.8</v>
      </c>
      <c r="F2" s="15">
        <v>78.7</v>
      </c>
      <c r="G2" s="15">
        <v>2.5</v>
      </c>
      <c r="H2" s="15">
        <v>5.2</v>
      </c>
      <c r="I2" s="5">
        <f t="shared" ref="I2:I33" si="0">H2/G2</f>
        <v>2.08</v>
      </c>
    </row>
    <row r="3" spans="1:9" x14ac:dyDescent="0.2">
      <c r="A3" s="1" t="s">
        <v>17</v>
      </c>
      <c r="B3" s="1" t="s">
        <v>433</v>
      </c>
      <c r="C3" s="10" t="s">
        <v>18</v>
      </c>
      <c r="D3" s="10" t="s">
        <v>3</v>
      </c>
      <c r="E3" s="15">
        <v>83.100000000000009</v>
      </c>
      <c r="F3" s="15">
        <v>74.7</v>
      </c>
      <c r="G3" s="15">
        <v>1.9</v>
      </c>
      <c r="H3" s="15">
        <v>4.9000000000000004</v>
      </c>
      <c r="I3" s="5">
        <f t="shared" si="0"/>
        <v>2.5789473684210531</v>
      </c>
    </row>
    <row r="4" spans="1:9" x14ac:dyDescent="0.2">
      <c r="A4" s="1" t="s">
        <v>17</v>
      </c>
      <c r="B4" s="1" t="s">
        <v>434</v>
      </c>
      <c r="C4" s="10" t="s">
        <v>18</v>
      </c>
      <c r="D4" s="10" t="s">
        <v>3</v>
      </c>
      <c r="E4" s="15">
        <v>93.9</v>
      </c>
      <c r="F4" s="15">
        <v>84.5</v>
      </c>
      <c r="G4" s="15">
        <v>2.1</v>
      </c>
      <c r="H4" s="15">
        <v>5.5</v>
      </c>
      <c r="I4" s="5">
        <f t="shared" si="0"/>
        <v>2.6190476190476191</v>
      </c>
    </row>
    <row r="5" spans="1:9" x14ac:dyDescent="0.2">
      <c r="A5" s="1" t="s">
        <v>17</v>
      </c>
      <c r="B5" s="1" t="s">
        <v>435</v>
      </c>
      <c r="C5" s="10" t="s">
        <v>18</v>
      </c>
      <c r="D5" s="10" t="s">
        <v>3</v>
      </c>
      <c r="E5" s="15">
        <v>85.9</v>
      </c>
      <c r="F5" s="15">
        <v>77.5</v>
      </c>
      <c r="G5" s="15">
        <v>2.2000000000000002</v>
      </c>
      <c r="H5" s="15">
        <v>4.8</v>
      </c>
      <c r="I5" s="5">
        <f t="shared" si="0"/>
        <v>2.1818181818181817</v>
      </c>
    </row>
    <row r="6" spans="1:9" x14ac:dyDescent="0.2">
      <c r="A6" s="1" t="s">
        <v>17</v>
      </c>
      <c r="B6" s="1" t="s">
        <v>442</v>
      </c>
      <c r="C6" s="10" t="s">
        <v>18</v>
      </c>
      <c r="D6" s="10" t="s">
        <v>3</v>
      </c>
      <c r="E6" s="15">
        <v>82.9</v>
      </c>
      <c r="F6" s="15">
        <v>74.900000000000006</v>
      </c>
      <c r="G6" s="15">
        <v>2.1</v>
      </c>
      <c r="H6" s="15">
        <v>5.6</v>
      </c>
      <c r="I6" s="5">
        <f t="shared" si="0"/>
        <v>2.6666666666666665</v>
      </c>
    </row>
    <row r="7" spans="1:9" x14ac:dyDescent="0.2">
      <c r="A7" s="1" t="s">
        <v>17</v>
      </c>
      <c r="B7" s="1" t="s">
        <v>443</v>
      </c>
      <c r="C7" s="10" t="s">
        <v>18</v>
      </c>
      <c r="D7" s="10" t="s">
        <v>3</v>
      </c>
      <c r="E7" s="15">
        <v>89.6</v>
      </c>
      <c r="F7" s="15">
        <v>80.8</v>
      </c>
      <c r="G7" s="15">
        <v>2.4</v>
      </c>
      <c r="H7" s="15">
        <v>5.6</v>
      </c>
      <c r="I7" s="5">
        <f t="shared" si="0"/>
        <v>2.3333333333333335</v>
      </c>
    </row>
    <row r="8" spans="1:9" x14ac:dyDescent="0.2">
      <c r="A8" s="1" t="s">
        <v>17</v>
      </c>
      <c r="B8" s="1" t="s">
        <v>444</v>
      </c>
      <c r="C8" s="10" t="s">
        <v>18</v>
      </c>
      <c r="D8" s="10" t="s">
        <v>3</v>
      </c>
      <c r="E8" s="15">
        <v>92.2</v>
      </c>
      <c r="F8" s="15">
        <v>82.9</v>
      </c>
      <c r="G8" s="15">
        <v>2.9</v>
      </c>
      <c r="H8" s="15">
        <v>6.7</v>
      </c>
      <c r="I8" s="5">
        <f t="shared" si="0"/>
        <v>2.3103448275862069</v>
      </c>
    </row>
    <row r="9" spans="1:9" x14ac:dyDescent="0.2">
      <c r="A9" s="1" t="s">
        <v>132</v>
      </c>
      <c r="B9" s="1" t="s">
        <v>106</v>
      </c>
      <c r="C9" s="10" t="s">
        <v>18</v>
      </c>
      <c r="D9" s="10" t="s">
        <v>3</v>
      </c>
      <c r="E9" s="15">
        <v>85</v>
      </c>
      <c r="F9" s="15">
        <v>77.7</v>
      </c>
      <c r="G9" s="15">
        <v>2.5</v>
      </c>
      <c r="H9" s="15">
        <v>5.5</v>
      </c>
      <c r="I9" s="5">
        <f t="shared" si="0"/>
        <v>2.2000000000000002</v>
      </c>
    </row>
    <row r="10" spans="1:9" x14ac:dyDescent="0.2">
      <c r="A10" s="1" t="s">
        <v>107</v>
      </c>
      <c r="B10" s="1" t="s">
        <v>120</v>
      </c>
      <c r="C10" s="10" t="s">
        <v>18</v>
      </c>
      <c r="D10" s="10" t="s">
        <v>3</v>
      </c>
      <c r="E10" s="15">
        <v>41.5</v>
      </c>
      <c r="F10" s="15">
        <v>38</v>
      </c>
      <c r="G10" s="15">
        <v>1.7</v>
      </c>
      <c r="H10" s="15">
        <v>2.4</v>
      </c>
      <c r="I10" s="5">
        <f t="shared" si="0"/>
        <v>1.411764705882353</v>
      </c>
    </row>
    <row r="11" spans="1:9" x14ac:dyDescent="0.2">
      <c r="A11" s="1" t="s">
        <v>107</v>
      </c>
      <c r="B11" s="1" t="s">
        <v>121</v>
      </c>
      <c r="C11" s="10" t="s">
        <v>18</v>
      </c>
      <c r="D11" s="10" t="s">
        <v>3</v>
      </c>
      <c r="E11" s="15">
        <v>37.200000000000003</v>
      </c>
      <c r="F11" s="15">
        <v>33.700000000000003</v>
      </c>
      <c r="G11" s="15">
        <v>1.8</v>
      </c>
      <c r="H11" s="15">
        <v>2.5</v>
      </c>
      <c r="I11" s="5">
        <f t="shared" si="0"/>
        <v>1.3888888888888888</v>
      </c>
    </row>
    <row r="12" spans="1:9" x14ac:dyDescent="0.2">
      <c r="A12" s="1" t="s">
        <v>109</v>
      </c>
      <c r="B12" s="1" t="s">
        <v>108</v>
      </c>
      <c r="C12" s="10" t="s">
        <v>18</v>
      </c>
      <c r="D12" s="10" t="s">
        <v>3</v>
      </c>
      <c r="E12" s="15">
        <v>98</v>
      </c>
      <c r="F12" s="15">
        <v>88</v>
      </c>
      <c r="G12" s="15">
        <v>3.3</v>
      </c>
      <c r="H12" s="15">
        <v>5.2</v>
      </c>
      <c r="I12" s="5">
        <f t="shared" si="0"/>
        <v>1.5757575757575759</v>
      </c>
    </row>
    <row r="13" spans="1:9" x14ac:dyDescent="0.2">
      <c r="A13" s="1" t="s">
        <v>35</v>
      </c>
      <c r="B13" s="1" t="s">
        <v>110</v>
      </c>
      <c r="C13" s="10" t="s">
        <v>18</v>
      </c>
      <c r="D13" s="10" t="s">
        <v>3</v>
      </c>
      <c r="E13" s="15">
        <v>97</v>
      </c>
      <c r="F13" s="15">
        <v>87.2</v>
      </c>
      <c r="G13" s="15">
        <v>2.4</v>
      </c>
      <c r="H13" s="15">
        <v>6.7</v>
      </c>
      <c r="I13" s="5">
        <f t="shared" si="0"/>
        <v>2.791666666666667</v>
      </c>
    </row>
    <row r="14" spans="1:9" x14ac:dyDescent="0.2">
      <c r="A14" s="1" t="s">
        <v>35</v>
      </c>
      <c r="B14" s="1" t="s">
        <v>111</v>
      </c>
      <c r="C14" s="10" t="s">
        <v>18</v>
      </c>
      <c r="D14" s="10" t="s">
        <v>3</v>
      </c>
      <c r="E14" s="15">
        <v>39</v>
      </c>
      <c r="F14" s="15">
        <v>34.700000000000003</v>
      </c>
      <c r="G14" s="15">
        <v>1.8</v>
      </c>
      <c r="H14" s="15">
        <v>2.6</v>
      </c>
      <c r="I14" s="5">
        <f t="shared" si="0"/>
        <v>1.4444444444444444</v>
      </c>
    </row>
    <row r="15" spans="1:9" x14ac:dyDescent="0.2">
      <c r="A15" s="1" t="s">
        <v>109</v>
      </c>
      <c r="B15" s="1" t="s">
        <v>112</v>
      </c>
      <c r="C15" s="10" t="s">
        <v>18</v>
      </c>
      <c r="D15" s="10" t="s">
        <v>3</v>
      </c>
      <c r="E15" s="15">
        <v>80.5</v>
      </c>
      <c r="F15" s="15">
        <v>73</v>
      </c>
      <c r="G15" s="15">
        <v>2.1</v>
      </c>
      <c r="H15" s="15">
        <v>6</v>
      </c>
      <c r="I15" s="5">
        <f t="shared" si="0"/>
        <v>2.8571428571428572</v>
      </c>
    </row>
    <row r="16" spans="1:9" x14ac:dyDescent="0.2">
      <c r="A16" s="1" t="s">
        <v>115</v>
      </c>
      <c r="B16" s="1" t="s">
        <v>116</v>
      </c>
      <c r="C16" s="10" t="s">
        <v>18</v>
      </c>
      <c r="D16" s="10" t="s">
        <v>3</v>
      </c>
      <c r="E16" s="15">
        <v>36.4</v>
      </c>
      <c r="F16" s="15">
        <v>32.200000000000003</v>
      </c>
      <c r="G16" s="15">
        <v>1.8</v>
      </c>
      <c r="H16" s="15">
        <v>2.8</v>
      </c>
      <c r="I16" s="5">
        <f t="shared" si="0"/>
        <v>1.5555555555555554</v>
      </c>
    </row>
    <row r="17" spans="1:9" x14ac:dyDescent="0.2">
      <c r="A17" s="1" t="s">
        <v>115</v>
      </c>
      <c r="B17" s="1" t="s">
        <v>117</v>
      </c>
      <c r="C17" s="10" t="s">
        <v>18</v>
      </c>
      <c r="D17" s="10" t="s">
        <v>3</v>
      </c>
      <c r="E17" s="15">
        <v>74.5</v>
      </c>
      <c r="F17" s="15">
        <v>66</v>
      </c>
      <c r="G17" s="15">
        <v>2.5</v>
      </c>
      <c r="H17" s="15">
        <v>5.3</v>
      </c>
      <c r="I17" s="5">
        <f t="shared" si="0"/>
        <v>2.12</v>
      </c>
    </row>
    <row r="18" spans="1:9" x14ac:dyDescent="0.2">
      <c r="A18" s="1" t="s">
        <v>115</v>
      </c>
      <c r="B18" s="1" t="s">
        <v>118</v>
      </c>
      <c r="C18" s="10" t="s">
        <v>18</v>
      </c>
      <c r="D18" s="10" t="s">
        <v>3</v>
      </c>
      <c r="E18" s="15">
        <v>84</v>
      </c>
      <c r="F18" s="15">
        <v>75</v>
      </c>
      <c r="G18" s="15">
        <v>2.2000000000000002</v>
      </c>
      <c r="H18" s="15">
        <v>5.0999999999999996</v>
      </c>
      <c r="I18" s="5">
        <f t="shared" si="0"/>
        <v>2.3181818181818179</v>
      </c>
    </row>
    <row r="19" spans="1:9" x14ac:dyDescent="0.2">
      <c r="A19" s="1" t="s">
        <v>115</v>
      </c>
      <c r="B19" s="1" t="s">
        <v>119</v>
      </c>
      <c r="C19" s="10" t="s">
        <v>18</v>
      </c>
      <c r="D19" s="10" t="s">
        <v>3</v>
      </c>
      <c r="E19" s="15">
        <v>70</v>
      </c>
      <c r="F19" s="15">
        <v>63.2</v>
      </c>
      <c r="G19" s="15">
        <v>2.5</v>
      </c>
      <c r="H19" s="15">
        <v>5</v>
      </c>
      <c r="I19" s="5">
        <f t="shared" si="0"/>
        <v>2</v>
      </c>
    </row>
    <row r="20" spans="1:9" x14ac:dyDescent="0.2">
      <c r="A20" s="1" t="s">
        <v>115</v>
      </c>
      <c r="B20" s="1" t="s">
        <v>124</v>
      </c>
      <c r="C20" s="10" t="s">
        <v>18</v>
      </c>
      <c r="D20" s="10" t="s">
        <v>3</v>
      </c>
      <c r="E20" s="15">
        <v>90</v>
      </c>
      <c r="F20" s="15">
        <v>79.5</v>
      </c>
      <c r="G20" s="15">
        <v>2.2000000000000002</v>
      </c>
      <c r="H20" s="15">
        <v>4.9000000000000004</v>
      </c>
      <c r="I20" s="5">
        <f t="shared" si="0"/>
        <v>2.2272727272727271</v>
      </c>
    </row>
    <row r="21" spans="1:9" x14ac:dyDescent="0.2">
      <c r="A21" s="1" t="s">
        <v>115</v>
      </c>
      <c r="B21" s="1" t="s">
        <v>125</v>
      </c>
      <c r="C21" s="10" t="s">
        <v>18</v>
      </c>
      <c r="D21" s="10" t="s">
        <v>3</v>
      </c>
      <c r="E21" s="15">
        <v>81</v>
      </c>
      <c r="F21" s="15">
        <v>71.5</v>
      </c>
      <c r="G21" s="15">
        <v>1.8</v>
      </c>
      <c r="H21" s="15">
        <v>5.4</v>
      </c>
      <c r="I21" s="5">
        <f t="shared" si="0"/>
        <v>3</v>
      </c>
    </row>
    <row r="22" spans="1:9" x14ac:dyDescent="0.2">
      <c r="A22" s="1" t="s">
        <v>107</v>
      </c>
      <c r="B22" s="1" t="s">
        <v>126</v>
      </c>
      <c r="C22" s="10" t="s">
        <v>18</v>
      </c>
      <c r="D22" s="10" t="s">
        <v>3</v>
      </c>
      <c r="E22" s="15">
        <v>73</v>
      </c>
      <c r="F22" s="15">
        <v>65.5</v>
      </c>
      <c r="G22" s="15">
        <v>2.2999999999999998</v>
      </c>
      <c r="H22" s="15">
        <v>4</v>
      </c>
      <c r="I22" s="5">
        <f t="shared" si="0"/>
        <v>1.7391304347826089</v>
      </c>
    </row>
    <row r="23" spans="1:9" x14ac:dyDescent="0.2">
      <c r="A23" s="1" t="s">
        <v>109</v>
      </c>
      <c r="B23" s="1" t="s">
        <v>127</v>
      </c>
      <c r="C23" s="10" t="s">
        <v>18</v>
      </c>
      <c r="D23" s="10" t="s">
        <v>3</v>
      </c>
      <c r="E23" s="15">
        <v>60</v>
      </c>
      <c r="F23" s="15">
        <v>55</v>
      </c>
      <c r="G23" s="15">
        <v>1.8</v>
      </c>
      <c r="H23" s="15">
        <v>3</v>
      </c>
      <c r="I23" s="5">
        <f t="shared" si="0"/>
        <v>1.6666666666666665</v>
      </c>
    </row>
    <row r="24" spans="1:9" x14ac:dyDescent="0.2">
      <c r="A24" s="1" t="s">
        <v>109</v>
      </c>
      <c r="B24" s="1" t="s">
        <v>128</v>
      </c>
      <c r="C24" s="10" t="s">
        <v>18</v>
      </c>
      <c r="D24" s="10" t="s">
        <v>3</v>
      </c>
      <c r="E24" s="15">
        <v>82.2</v>
      </c>
      <c r="F24" s="15">
        <v>73</v>
      </c>
      <c r="G24" s="15">
        <v>2.1</v>
      </c>
      <c r="H24" s="15">
        <v>5</v>
      </c>
      <c r="I24" s="5">
        <f t="shared" si="0"/>
        <v>2.3809523809523809</v>
      </c>
    </row>
    <row r="25" spans="1:9" x14ac:dyDescent="0.2">
      <c r="A25" s="1" t="s">
        <v>135</v>
      </c>
      <c r="B25" s="1" t="s">
        <v>134</v>
      </c>
      <c r="C25" s="10" t="s">
        <v>18</v>
      </c>
      <c r="D25" s="10" t="s">
        <v>3</v>
      </c>
      <c r="E25" s="15">
        <v>81</v>
      </c>
      <c r="F25" s="15">
        <v>72</v>
      </c>
      <c r="G25" s="15">
        <v>2.5</v>
      </c>
      <c r="H25" s="15">
        <v>5.5</v>
      </c>
      <c r="I25" s="5">
        <f t="shared" si="0"/>
        <v>2.2000000000000002</v>
      </c>
    </row>
    <row r="26" spans="1:9" x14ac:dyDescent="0.2">
      <c r="A26" s="1" t="s">
        <v>144</v>
      </c>
      <c r="B26" s="1" t="s">
        <v>142</v>
      </c>
      <c r="C26" s="10" t="s">
        <v>18</v>
      </c>
      <c r="D26" s="10" t="s">
        <v>3</v>
      </c>
      <c r="E26" s="15">
        <v>90.7</v>
      </c>
      <c r="F26" s="15">
        <v>86.4</v>
      </c>
      <c r="G26" s="15">
        <v>2.5</v>
      </c>
      <c r="H26" s="15">
        <v>5.3</v>
      </c>
      <c r="I26" s="5">
        <f t="shared" si="0"/>
        <v>2.12</v>
      </c>
    </row>
    <row r="27" spans="1:9" x14ac:dyDescent="0.2">
      <c r="A27" s="1" t="s">
        <v>144</v>
      </c>
      <c r="B27" s="1" t="s">
        <v>143</v>
      </c>
      <c r="C27" s="10" t="s">
        <v>18</v>
      </c>
      <c r="D27" s="10" t="s">
        <v>3</v>
      </c>
      <c r="E27" s="15">
        <v>91.5</v>
      </c>
      <c r="F27" s="15">
        <v>83</v>
      </c>
      <c r="G27" s="15">
        <v>2.5</v>
      </c>
      <c r="H27" s="15">
        <v>4.5</v>
      </c>
      <c r="I27" s="5">
        <f t="shared" si="0"/>
        <v>1.8</v>
      </c>
    </row>
    <row r="28" spans="1:9" x14ac:dyDescent="0.2">
      <c r="A28" s="1" t="s">
        <v>135</v>
      </c>
      <c r="B28" s="1" t="s">
        <v>145</v>
      </c>
      <c r="C28" s="10" t="s">
        <v>18</v>
      </c>
      <c r="D28" s="10" t="s">
        <v>3</v>
      </c>
      <c r="E28" s="15">
        <v>96</v>
      </c>
      <c r="F28" s="15">
        <v>85.3</v>
      </c>
      <c r="G28" s="15">
        <v>2.2999999999999998</v>
      </c>
      <c r="H28" s="15">
        <v>5.6</v>
      </c>
      <c r="I28" s="5">
        <f t="shared" si="0"/>
        <v>2.4347826086956523</v>
      </c>
    </row>
    <row r="29" spans="1:9" x14ac:dyDescent="0.2">
      <c r="A29" s="1" t="s">
        <v>135</v>
      </c>
      <c r="B29" s="1" t="s">
        <v>146</v>
      </c>
      <c r="C29" s="10" t="s">
        <v>18</v>
      </c>
      <c r="D29" s="10" t="s">
        <v>3</v>
      </c>
      <c r="E29" s="15">
        <v>72</v>
      </c>
      <c r="F29" s="15">
        <v>65.5</v>
      </c>
      <c r="G29" s="15">
        <v>2.1</v>
      </c>
      <c r="H29" s="15">
        <v>4.5</v>
      </c>
      <c r="I29" s="5">
        <f t="shared" si="0"/>
        <v>2.1428571428571428</v>
      </c>
    </row>
    <row r="30" spans="1:9" x14ac:dyDescent="0.2">
      <c r="A30" s="1" t="s">
        <v>135</v>
      </c>
      <c r="B30" s="1" t="s">
        <v>147</v>
      </c>
      <c r="C30" s="10" t="s">
        <v>18</v>
      </c>
      <c r="D30" s="10" t="s">
        <v>3</v>
      </c>
      <c r="E30" s="15">
        <v>95</v>
      </c>
      <c r="F30" s="15">
        <v>86.7</v>
      </c>
      <c r="G30" s="15">
        <v>2.9</v>
      </c>
      <c r="H30" s="15">
        <v>5.5</v>
      </c>
      <c r="I30" s="5">
        <f t="shared" si="0"/>
        <v>1.896551724137931</v>
      </c>
    </row>
    <row r="31" spans="1:9" x14ac:dyDescent="0.2">
      <c r="A31" s="1" t="s">
        <v>35</v>
      </c>
      <c r="B31" s="1" t="s">
        <v>148</v>
      </c>
      <c r="C31" s="10" t="s">
        <v>18</v>
      </c>
      <c r="D31" s="10" t="s">
        <v>3</v>
      </c>
      <c r="E31" s="15">
        <v>99</v>
      </c>
      <c r="F31" s="15">
        <v>89.5</v>
      </c>
      <c r="G31" s="15">
        <v>2.4</v>
      </c>
      <c r="H31" s="15">
        <v>6.3</v>
      </c>
      <c r="I31" s="5">
        <f t="shared" si="0"/>
        <v>2.625</v>
      </c>
    </row>
    <row r="32" spans="1:9" x14ac:dyDescent="0.2">
      <c r="A32" s="1" t="s">
        <v>35</v>
      </c>
      <c r="B32" s="1" t="s">
        <v>149</v>
      </c>
      <c r="C32" s="10" t="s">
        <v>18</v>
      </c>
      <c r="D32" s="10" t="s">
        <v>3</v>
      </c>
      <c r="E32" s="15">
        <v>92</v>
      </c>
      <c r="F32" s="15">
        <v>81.599999999999994</v>
      </c>
      <c r="G32" s="15">
        <v>2.7</v>
      </c>
      <c r="H32" s="15">
        <v>5.5</v>
      </c>
      <c r="I32" s="5">
        <f t="shared" si="0"/>
        <v>2.0370370370370368</v>
      </c>
    </row>
    <row r="33" spans="1:10" x14ac:dyDescent="0.2">
      <c r="A33" s="1" t="s">
        <v>35</v>
      </c>
      <c r="B33" s="1" t="s">
        <v>150</v>
      </c>
      <c r="C33" s="10" t="s">
        <v>18</v>
      </c>
      <c r="D33" s="10" t="s">
        <v>3</v>
      </c>
      <c r="E33" s="15">
        <v>103.5</v>
      </c>
      <c r="F33" s="15">
        <v>93.5</v>
      </c>
      <c r="G33" s="15">
        <v>3</v>
      </c>
      <c r="H33" s="15">
        <v>6.3</v>
      </c>
      <c r="I33" s="5">
        <f t="shared" si="0"/>
        <v>2.1</v>
      </c>
    </row>
    <row r="34" spans="1:10" s="2" customFormat="1" x14ac:dyDescent="0.2">
      <c r="C34" s="11" t="s">
        <v>18</v>
      </c>
      <c r="D34" s="11" t="s">
        <v>3</v>
      </c>
      <c r="E34" s="15"/>
      <c r="F34" s="15"/>
      <c r="G34" s="16"/>
      <c r="H34" s="16"/>
      <c r="I34" s="6">
        <f>AVERAGE(I2:I33)</f>
        <v>2.1501191009936047</v>
      </c>
    </row>
    <row r="35" spans="1:10" s="2" customFormat="1" x14ac:dyDescent="0.2">
      <c r="C35" s="12"/>
      <c r="D35" s="12"/>
      <c r="E35" s="15"/>
      <c r="F35" s="15"/>
      <c r="G35" s="16"/>
      <c r="H35" s="16"/>
      <c r="I35" s="6"/>
      <c r="J35" s="1"/>
    </row>
    <row r="36" spans="1:10" x14ac:dyDescent="0.2">
      <c r="A36" s="1" t="s">
        <v>17</v>
      </c>
      <c r="B36" s="1" t="s">
        <v>436</v>
      </c>
      <c r="C36" s="10" t="s">
        <v>18</v>
      </c>
      <c r="D36" s="10" t="s">
        <v>5</v>
      </c>
      <c r="E36" s="15">
        <v>80.800000000000011</v>
      </c>
      <c r="F36" s="15">
        <v>72.900000000000006</v>
      </c>
      <c r="G36" s="15">
        <v>2.7</v>
      </c>
      <c r="H36" s="15">
        <v>4.8</v>
      </c>
      <c r="I36" s="5">
        <f t="shared" ref="I36:I76" si="1">H36/G36</f>
        <v>1.7777777777777777</v>
      </c>
    </row>
    <row r="37" spans="1:10" x14ac:dyDescent="0.2">
      <c r="A37" s="1" t="s">
        <v>17</v>
      </c>
      <c r="B37" s="1" t="s">
        <v>437</v>
      </c>
      <c r="C37" s="10" t="s">
        <v>18</v>
      </c>
      <c r="D37" s="10" t="s">
        <v>5</v>
      </c>
      <c r="E37" s="15">
        <v>72.600000000000009</v>
      </c>
      <c r="F37" s="15">
        <v>65.2</v>
      </c>
      <c r="G37" s="15">
        <v>3.2</v>
      </c>
      <c r="H37" s="15">
        <v>6.3</v>
      </c>
      <c r="I37" s="5">
        <f t="shared" si="1"/>
        <v>1.9687499999999998</v>
      </c>
    </row>
    <row r="38" spans="1:10" x14ac:dyDescent="0.2">
      <c r="A38" s="1" t="s">
        <v>17</v>
      </c>
      <c r="B38" s="1" t="s">
        <v>438</v>
      </c>
      <c r="C38" s="10" t="s">
        <v>18</v>
      </c>
      <c r="D38" s="10" t="s">
        <v>5</v>
      </c>
      <c r="E38" s="15">
        <v>66.400000000000006</v>
      </c>
      <c r="F38" s="15">
        <v>60.2</v>
      </c>
      <c r="G38" s="15">
        <v>2.7</v>
      </c>
      <c r="H38" s="15">
        <v>5.5</v>
      </c>
      <c r="I38" s="5">
        <f t="shared" si="1"/>
        <v>2.0370370370370368</v>
      </c>
    </row>
    <row r="39" spans="1:10" x14ac:dyDescent="0.2">
      <c r="A39" s="1" t="s">
        <v>17</v>
      </c>
      <c r="B39" s="1" t="s">
        <v>439</v>
      </c>
      <c r="C39" s="10" t="s">
        <v>18</v>
      </c>
      <c r="D39" s="10" t="s">
        <v>5</v>
      </c>
      <c r="E39" s="15">
        <v>72.5</v>
      </c>
      <c r="F39" s="15">
        <v>64.7</v>
      </c>
      <c r="G39" s="15">
        <v>3.4</v>
      </c>
      <c r="H39" s="15">
        <v>6.1</v>
      </c>
      <c r="I39" s="5">
        <f t="shared" si="1"/>
        <v>1.7941176470588234</v>
      </c>
    </row>
    <row r="40" spans="1:10" x14ac:dyDescent="0.2">
      <c r="A40" s="1" t="s">
        <v>17</v>
      </c>
      <c r="B40" s="1" t="s">
        <v>440</v>
      </c>
      <c r="C40" s="10" t="s">
        <v>18</v>
      </c>
      <c r="D40" s="10" t="s">
        <v>5</v>
      </c>
      <c r="E40" s="15">
        <v>69.099999999999994</v>
      </c>
      <c r="F40" s="15">
        <v>62.5</v>
      </c>
      <c r="G40" s="15">
        <v>2.7</v>
      </c>
      <c r="H40" s="15">
        <v>5.5</v>
      </c>
      <c r="I40" s="5">
        <f t="shared" si="1"/>
        <v>2.0370370370370368</v>
      </c>
    </row>
    <row r="41" spans="1:10" x14ac:dyDescent="0.2">
      <c r="A41" s="1" t="s">
        <v>17</v>
      </c>
      <c r="B41" s="1" t="s">
        <v>441</v>
      </c>
      <c r="C41" s="10" t="s">
        <v>18</v>
      </c>
      <c r="D41" s="10" t="s">
        <v>5</v>
      </c>
      <c r="E41" s="15">
        <v>78.400000000000006</v>
      </c>
      <c r="F41" s="15">
        <v>70.2</v>
      </c>
      <c r="G41" s="15">
        <v>2.9</v>
      </c>
      <c r="H41" s="15">
        <v>5.9</v>
      </c>
      <c r="I41" s="5">
        <f t="shared" si="1"/>
        <v>2.0344827586206899</v>
      </c>
    </row>
    <row r="42" spans="1:10" x14ac:dyDescent="0.2">
      <c r="A42" s="1" t="s">
        <v>17</v>
      </c>
      <c r="B42" s="1" t="s">
        <v>445</v>
      </c>
      <c r="C42" s="10" t="s">
        <v>18</v>
      </c>
      <c r="D42" s="10" t="s">
        <v>5</v>
      </c>
      <c r="E42" s="15">
        <v>69.7</v>
      </c>
      <c r="F42" s="15">
        <v>62.4</v>
      </c>
      <c r="G42" s="15">
        <v>3.1</v>
      </c>
      <c r="H42" s="15">
        <v>5.5</v>
      </c>
      <c r="I42" s="5">
        <f t="shared" si="1"/>
        <v>1.7741935483870968</v>
      </c>
    </row>
    <row r="43" spans="1:10" x14ac:dyDescent="0.2">
      <c r="A43" s="1" t="s">
        <v>17</v>
      </c>
      <c r="B43" s="1" t="s">
        <v>446</v>
      </c>
      <c r="C43" s="10" t="s">
        <v>18</v>
      </c>
      <c r="D43" s="10" t="s">
        <v>5</v>
      </c>
      <c r="E43" s="15">
        <v>68.3</v>
      </c>
      <c r="F43" s="15">
        <v>61.3</v>
      </c>
      <c r="G43" s="15">
        <v>3</v>
      </c>
      <c r="H43" s="15">
        <v>6.6</v>
      </c>
      <c r="I43" s="5">
        <f t="shared" si="1"/>
        <v>2.1999999999999997</v>
      </c>
    </row>
    <row r="44" spans="1:10" x14ac:dyDescent="0.2">
      <c r="A44" s="1" t="s">
        <v>58</v>
      </c>
      <c r="B44" s="1" t="s">
        <v>89</v>
      </c>
      <c r="C44" s="10" t="s">
        <v>18</v>
      </c>
      <c r="D44" s="10" t="s">
        <v>5</v>
      </c>
      <c r="E44" s="15">
        <v>33</v>
      </c>
      <c r="F44" s="15">
        <v>30</v>
      </c>
      <c r="G44" s="15">
        <v>1.8</v>
      </c>
      <c r="H44" s="15">
        <v>2.5</v>
      </c>
      <c r="I44" s="5">
        <f t="shared" si="1"/>
        <v>1.3888888888888888</v>
      </c>
    </row>
    <row r="45" spans="1:10" x14ac:dyDescent="0.2">
      <c r="A45" s="1" t="s">
        <v>133</v>
      </c>
      <c r="B45" s="1" t="s">
        <v>90</v>
      </c>
      <c r="C45" s="10" t="s">
        <v>18</v>
      </c>
      <c r="D45" s="10" t="s">
        <v>5</v>
      </c>
      <c r="E45" s="15">
        <v>68.8</v>
      </c>
      <c r="F45" s="15">
        <v>64.400000000000006</v>
      </c>
      <c r="G45" s="15">
        <v>3.4</v>
      </c>
      <c r="H45" s="15">
        <v>6.5</v>
      </c>
      <c r="I45" s="5">
        <f t="shared" si="1"/>
        <v>1.911764705882353</v>
      </c>
    </row>
    <row r="46" spans="1:10" x14ac:dyDescent="0.2">
      <c r="A46" s="1" t="s">
        <v>58</v>
      </c>
      <c r="B46" s="1" t="s">
        <v>91</v>
      </c>
      <c r="C46" s="10" t="s">
        <v>18</v>
      </c>
      <c r="D46" s="10" t="s">
        <v>5</v>
      </c>
      <c r="E46" s="15">
        <v>35.5</v>
      </c>
      <c r="F46" s="15">
        <v>32</v>
      </c>
      <c r="G46" s="15">
        <v>1.4</v>
      </c>
      <c r="H46" s="15">
        <v>2.6</v>
      </c>
      <c r="I46" s="5">
        <f t="shared" si="1"/>
        <v>1.8571428571428574</v>
      </c>
    </row>
    <row r="47" spans="1:10" x14ac:dyDescent="0.2">
      <c r="A47" s="1" t="s">
        <v>58</v>
      </c>
      <c r="B47" s="1" t="s">
        <v>92</v>
      </c>
      <c r="C47" s="10" t="s">
        <v>18</v>
      </c>
      <c r="D47" s="10" t="s">
        <v>5</v>
      </c>
      <c r="E47" s="15">
        <v>51.3</v>
      </c>
      <c r="F47" s="15">
        <v>44.5</v>
      </c>
      <c r="G47" s="15">
        <v>2.2000000000000002</v>
      </c>
      <c r="H47" s="15">
        <v>4.0999999999999996</v>
      </c>
      <c r="I47" s="5">
        <f t="shared" si="1"/>
        <v>1.8636363636363633</v>
      </c>
    </row>
    <row r="48" spans="1:10" x14ac:dyDescent="0.2">
      <c r="A48" s="1" t="s">
        <v>58</v>
      </c>
      <c r="B48" s="1" t="s">
        <v>93</v>
      </c>
      <c r="C48" s="10" t="s">
        <v>18</v>
      </c>
      <c r="D48" s="10" t="s">
        <v>5</v>
      </c>
      <c r="E48" s="15">
        <v>69</v>
      </c>
      <c r="F48" s="15">
        <v>61</v>
      </c>
      <c r="G48" s="15">
        <v>2.8</v>
      </c>
      <c r="H48" s="15">
        <v>5.6</v>
      </c>
      <c r="I48" s="5">
        <f t="shared" si="1"/>
        <v>2</v>
      </c>
    </row>
    <row r="49" spans="1:9" x14ac:dyDescent="0.2">
      <c r="A49" s="1" t="s">
        <v>58</v>
      </c>
      <c r="B49" s="1" t="s">
        <v>94</v>
      </c>
      <c r="C49" s="10" t="s">
        <v>18</v>
      </c>
      <c r="D49" s="10" t="s">
        <v>5</v>
      </c>
      <c r="E49" s="15">
        <v>42</v>
      </c>
      <c r="F49" s="15">
        <v>37</v>
      </c>
      <c r="G49" s="15">
        <v>2.6</v>
      </c>
      <c r="H49" s="15">
        <v>4.5</v>
      </c>
      <c r="I49" s="5">
        <f t="shared" si="1"/>
        <v>1.7307692307692306</v>
      </c>
    </row>
    <row r="50" spans="1:9" x14ac:dyDescent="0.2">
      <c r="A50" s="1" t="s">
        <v>96</v>
      </c>
      <c r="B50" s="1" t="s">
        <v>95</v>
      </c>
      <c r="C50" s="10" t="s">
        <v>18</v>
      </c>
      <c r="D50" s="10" t="s">
        <v>5</v>
      </c>
      <c r="E50" s="15">
        <v>72.5</v>
      </c>
      <c r="F50" s="15">
        <v>65.3</v>
      </c>
      <c r="G50" s="15">
        <v>3.5</v>
      </c>
      <c r="H50" s="15">
        <v>7</v>
      </c>
      <c r="I50" s="5">
        <f t="shared" si="1"/>
        <v>2</v>
      </c>
    </row>
    <row r="51" spans="1:9" x14ac:dyDescent="0.2">
      <c r="A51" s="1" t="s">
        <v>96</v>
      </c>
      <c r="B51" s="1" t="s">
        <v>97</v>
      </c>
      <c r="C51" s="10" t="s">
        <v>18</v>
      </c>
      <c r="D51" s="10" t="s">
        <v>5</v>
      </c>
      <c r="E51" s="15">
        <v>72.400000000000006</v>
      </c>
      <c r="F51" s="15">
        <v>65.3</v>
      </c>
      <c r="G51" s="15">
        <v>3</v>
      </c>
      <c r="H51" s="15">
        <v>5.5</v>
      </c>
      <c r="I51" s="5">
        <f t="shared" si="1"/>
        <v>1.8333333333333333</v>
      </c>
    </row>
    <row r="52" spans="1:9" x14ac:dyDescent="0.2">
      <c r="A52" s="1" t="s">
        <v>35</v>
      </c>
      <c r="B52" s="1" t="s">
        <v>122</v>
      </c>
      <c r="C52" s="10" t="s">
        <v>18</v>
      </c>
      <c r="D52" s="10" t="s">
        <v>5</v>
      </c>
      <c r="E52" s="15">
        <v>31.5</v>
      </c>
      <c r="F52" s="15">
        <v>28</v>
      </c>
      <c r="G52" s="15">
        <v>1.7</v>
      </c>
      <c r="H52" s="15">
        <v>2.9</v>
      </c>
      <c r="I52" s="5">
        <f t="shared" si="1"/>
        <v>1.7058823529411764</v>
      </c>
    </row>
    <row r="53" spans="1:9" x14ac:dyDescent="0.2">
      <c r="A53" s="1" t="s">
        <v>35</v>
      </c>
      <c r="B53" s="1" t="s">
        <v>123</v>
      </c>
      <c r="C53" s="10" t="s">
        <v>18</v>
      </c>
      <c r="D53" s="10" t="s">
        <v>5</v>
      </c>
      <c r="E53" s="15">
        <v>62.3</v>
      </c>
      <c r="F53" s="15">
        <v>56.6</v>
      </c>
      <c r="G53" s="15">
        <v>2.8</v>
      </c>
      <c r="H53" s="15">
        <v>4.4000000000000004</v>
      </c>
      <c r="I53" s="5">
        <f t="shared" si="1"/>
        <v>1.5714285714285716</v>
      </c>
    </row>
    <row r="54" spans="1:9" x14ac:dyDescent="0.2">
      <c r="A54" s="1" t="s">
        <v>96</v>
      </c>
      <c r="B54" s="1" t="s">
        <v>98</v>
      </c>
      <c r="C54" s="10" t="s">
        <v>18</v>
      </c>
      <c r="D54" s="10" t="s">
        <v>5</v>
      </c>
      <c r="E54" s="15">
        <v>81.599999999999994</v>
      </c>
      <c r="F54" s="15">
        <v>74</v>
      </c>
      <c r="G54" s="15">
        <v>3.7</v>
      </c>
      <c r="H54" s="15">
        <v>7.3</v>
      </c>
      <c r="I54" s="5">
        <f t="shared" si="1"/>
        <v>1.9729729729729728</v>
      </c>
    </row>
    <row r="55" spans="1:9" x14ac:dyDescent="0.2">
      <c r="A55" s="1" t="s">
        <v>96</v>
      </c>
      <c r="B55" s="1" t="s">
        <v>99</v>
      </c>
      <c r="C55" s="10" t="s">
        <v>18</v>
      </c>
      <c r="D55" s="10" t="s">
        <v>5</v>
      </c>
      <c r="E55" s="15">
        <v>80</v>
      </c>
      <c r="F55" s="15">
        <v>71.7</v>
      </c>
      <c r="G55" s="15">
        <v>3.5</v>
      </c>
      <c r="H55" s="15">
        <v>6.5</v>
      </c>
      <c r="I55" s="5">
        <f t="shared" si="1"/>
        <v>1.8571428571428572</v>
      </c>
    </row>
    <row r="56" spans="1:9" x14ac:dyDescent="0.2">
      <c r="A56" s="1" t="s">
        <v>96</v>
      </c>
      <c r="B56" s="1" t="s">
        <v>100</v>
      </c>
      <c r="C56" s="10" t="s">
        <v>18</v>
      </c>
      <c r="D56" s="10" t="s">
        <v>5</v>
      </c>
      <c r="E56" s="15">
        <v>72.5</v>
      </c>
      <c r="F56" s="15">
        <v>64.5</v>
      </c>
      <c r="G56" s="15">
        <v>4</v>
      </c>
      <c r="H56" s="15">
        <v>6.9</v>
      </c>
      <c r="I56" s="5">
        <f t="shared" si="1"/>
        <v>1.7250000000000001</v>
      </c>
    </row>
    <row r="57" spans="1:9" x14ac:dyDescent="0.2">
      <c r="A57" s="1" t="s">
        <v>96</v>
      </c>
      <c r="B57" s="1" t="s">
        <v>101</v>
      </c>
      <c r="C57" s="10" t="s">
        <v>18</v>
      </c>
      <c r="D57" s="10" t="s">
        <v>5</v>
      </c>
      <c r="E57" s="15">
        <v>72.8</v>
      </c>
      <c r="F57" s="15">
        <v>63.5</v>
      </c>
      <c r="G57" s="15">
        <v>3.2</v>
      </c>
      <c r="H57" s="15">
        <v>6</v>
      </c>
      <c r="I57" s="5">
        <f t="shared" si="1"/>
        <v>1.875</v>
      </c>
    </row>
    <row r="58" spans="1:9" x14ac:dyDescent="0.2">
      <c r="A58" s="1" t="s">
        <v>96</v>
      </c>
      <c r="B58" s="1" t="s">
        <v>102</v>
      </c>
      <c r="C58" s="10" t="s">
        <v>18</v>
      </c>
      <c r="D58" s="10" t="s">
        <v>5</v>
      </c>
      <c r="E58" s="15">
        <v>73.7</v>
      </c>
      <c r="F58" s="15">
        <v>65.2</v>
      </c>
      <c r="G58" s="15">
        <v>3.2</v>
      </c>
      <c r="H58" s="15">
        <v>6.3</v>
      </c>
      <c r="I58" s="5">
        <f t="shared" si="1"/>
        <v>1.9687499999999998</v>
      </c>
    </row>
    <row r="59" spans="1:9" x14ac:dyDescent="0.2">
      <c r="A59" s="1" t="s">
        <v>96</v>
      </c>
      <c r="B59" s="1" t="s">
        <v>103</v>
      </c>
      <c r="C59" s="10" t="s">
        <v>18</v>
      </c>
      <c r="D59" s="10" t="s">
        <v>5</v>
      </c>
      <c r="E59" s="15">
        <v>67</v>
      </c>
      <c r="F59" s="15">
        <v>61.2</v>
      </c>
      <c r="G59" s="15">
        <v>2.6</v>
      </c>
      <c r="H59" s="15">
        <v>5.3</v>
      </c>
      <c r="I59" s="5">
        <f t="shared" si="1"/>
        <v>2.0384615384615383</v>
      </c>
    </row>
    <row r="60" spans="1:9" x14ac:dyDescent="0.2">
      <c r="A60" s="1" t="s">
        <v>105</v>
      </c>
      <c r="B60" s="1" t="s">
        <v>104</v>
      </c>
      <c r="C60" s="10" t="s">
        <v>18</v>
      </c>
      <c r="D60" s="10" t="s">
        <v>5</v>
      </c>
      <c r="E60" s="15">
        <v>71</v>
      </c>
      <c r="F60" s="15">
        <v>65.5</v>
      </c>
      <c r="G60" s="15">
        <v>2.6</v>
      </c>
      <c r="H60" s="15">
        <v>5.9</v>
      </c>
      <c r="I60" s="5">
        <f t="shared" si="1"/>
        <v>2.2692307692307692</v>
      </c>
    </row>
    <row r="61" spans="1:9" x14ac:dyDescent="0.2">
      <c r="A61" s="1" t="s">
        <v>105</v>
      </c>
      <c r="B61" s="1" t="s">
        <v>104</v>
      </c>
      <c r="C61" s="10" t="s">
        <v>18</v>
      </c>
      <c r="D61" s="10" t="s">
        <v>5</v>
      </c>
      <c r="E61" s="15">
        <v>59.5</v>
      </c>
      <c r="F61" s="15">
        <v>54.5</v>
      </c>
      <c r="G61" s="15">
        <v>2.7</v>
      </c>
      <c r="H61" s="15">
        <v>5.5</v>
      </c>
      <c r="I61" s="5">
        <f t="shared" si="1"/>
        <v>2.0370370370370368</v>
      </c>
    </row>
    <row r="62" spans="1:9" x14ac:dyDescent="0.2">
      <c r="A62" s="1" t="s">
        <v>105</v>
      </c>
      <c r="B62" s="1" t="s">
        <v>104</v>
      </c>
      <c r="C62" s="10" t="s">
        <v>18</v>
      </c>
      <c r="D62" s="10" t="s">
        <v>5</v>
      </c>
      <c r="E62" s="15">
        <v>27</v>
      </c>
      <c r="F62" s="15">
        <v>23.9</v>
      </c>
      <c r="G62" s="15">
        <v>1.4</v>
      </c>
      <c r="H62" s="15">
        <v>2</v>
      </c>
      <c r="I62" s="5">
        <f t="shared" si="1"/>
        <v>1.4285714285714286</v>
      </c>
    </row>
    <row r="63" spans="1:9" x14ac:dyDescent="0.2">
      <c r="A63" s="1" t="s">
        <v>109</v>
      </c>
      <c r="B63" s="1" t="s">
        <v>113</v>
      </c>
      <c r="C63" s="10" t="s">
        <v>18</v>
      </c>
      <c r="D63" s="10" t="s">
        <v>5</v>
      </c>
      <c r="E63" s="15">
        <v>26.5</v>
      </c>
      <c r="F63" s="15">
        <v>23.4</v>
      </c>
      <c r="G63" s="15">
        <v>2</v>
      </c>
      <c r="H63" s="15">
        <v>2.9</v>
      </c>
      <c r="I63" s="5">
        <f t="shared" si="1"/>
        <v>1.45</v>
      </c>
    </row>
    <row r="64" spans="1:9" x14ac:dyDescent="0.2">
      <c r="A64" s="1" t="s">
        <v>109</v>
      </c>
      <c r="B64" s="1" t="s">
        <v>114</v>
      </c>
      <c r="C64" s="10" t="s">
        <v>18</v>
      </c>
      <c r="D64" s="10" t="s">
        <v>5</v>
      </c>
      <c r="E64" s="15">
        <v>27.6</v>
      </c>
      <c r="F64" s="15">
        <v>24.6</v>
      </c>
      <c r="G64" s="15">
        <v>2.2000000000000002</v>
      </c>
      <c r="H64" s="15">
        <v>3.1</v>
      </c>
      <c r="I64" s="5">
        <f t="shared" si="1"/>
        <v>1.4090909090909089</v>
      </c>
    </row>
    <row r="65" spans="1:9" x14ac:dyDescent="0.2">
      <c r="A65" s="7" t="s">
        <v>132</v>
      </c>
      <c r="B65" s="7" t="s">
        <v>161</v>
      </c>
      <c r="C65" s="10" t="s">
        <v>18</v>
      </c>
      <c r="D65" s="10" t="s">
        <v>5</v>
      </c>
      <c r="E65" s="15">
        <v>64</v>
      </c>
      <c r="F65" s="15">
        <v>57.6</v>
      </c>
      <c r="G65" s="15">
        <v>3.1</v>
      </c>
      <c r="H65" s="15">
        <v>6.2</v>
      </c>
      <c r="I65" s="5">
        <f t="shared" si="1"/>
        <v>2</v>
      </c>
    </row>
    <row r="66" spans="1:9" x14ac:dyDescent="0.2">
      <c r="A66" s="7" t="s">
        <v>132</v>
      </c>
      <c r="B66" s="7" t="s">
        <v>129</v>
      </c>
      <c r="C66" s="10" t="s">
        <v>18</v>
      </c>
      <c r="D66" s="10" t="s">
        <v>5</v>
      </c>
      <c r="E66" s="15">
        <v>67.400000000000006</v>
      </c>
      <c r="F66" s="15">
        <v>60.5</v>
      </c>
      <c r="G66" s="15">
        <v>3</v>
      </c>
      <c r="H66" s="15">
        <v>6</v>
      </c>
      <c r="I66" s="5">
        <f t="shared" si="1"/>
        <v>2</v>
      </c>
    </row>
    <row r="67" spans="1:9" x14ac:dyDescent="0.2">
      <c r="A67" s="7" t="s">
        <v>132</v>
      </c>
      <c r="B67" s="7" t="s">
        <v>130</v>
      </c>
      <c r="C67" s="10" t="s">
        <v>18</v>
      </c>
      <c r="D67" s="10" t="s">
        <v>5</v>
      </c>
      <c r="E67" s="15">
        <v>58</v>
      </c>
      <c r="F67" s="15">
        <v>51.6</v>
      </c>
      <c r="G67" s="15">
        <v>2.9</v>
      </c>
      <c r="H67" s="15">
        <v>5.3</v>
      </c>
      <c r="I67" s="5">
        <f t="shared" si="1"/>
        <v>1.8275862068965518</v>
      </c>
    </row>
    <row r="68" spans="1:9" x14ac:dyDescent="0.2">
      <c r="A68" s="7" t="s">
        <v>132</v>
      </c>
      <c r="B68" s="7" t="s">
        <v>131</v>
      </c>
      <c r="C68" s="10" t="s">
        <v>18</v>
      </c>
      <c r="D68" s="10" t="s">
        <v>5</v>
      </c>
      <c r="E68" s="15">
        <v>53.5</v>
      </c>
      <c r="F68" s="15">
        <v>48.8</v>
      </c>
      <c r="G68" s="15">
        <v>1.8</v>
      </c>
      <c r="H68" s="15">
        <v>3.5</v>
      </c>
      <c r="I68" s="5">
        <f t="shared" si="1"/>
        <v>1.9444444444444444</v>
      </c>
    </row>
    <row r="69" spans="1:9" x14ac:dyDescent="0.2">
      <c r="A69" s="7" t="s">
        <v>109</v>
      </c>
      <c r="B69" s="7" t="s">
        <v>139</v>
      </c>
      <c r="C69" s="10" t="s">
        <v>18</v>
      </c>
      <c r="D69" s="10" t="s">
        <v>5</v>
      </c>
      <c r="E69" s="15">
        <v>73.5</v>
      </c>
      <c r="F69" s="15">
        <v>66.599999999999994</v>
      </c>
      <c r="G69" s="15">
        <v>1.9</v>
      </c>
      <c r="H69" s="15">
        <v>4.5999999999999996</v>
      </c>
      <c r="I69" s="5">
        <f t="shared" si="1"/>
        <v>2.4210526315789473</v>
      </c>
    </row>
    <row r="70" spans="1:9" x14ac:dyDescent="0.2">
      <c r="A70" s="7" t="s">
        <v>109</v>
      </c>
      <c r="B70" s="7" t="s">
        <v>140</v>
      </c>
      <c r="C70" s="10" t="s">
        <v>18</v>
      </c>
      <c r="D70" s="10" t="s">
        <v>5</v>
      </c>
      <c r="E70" s="15">
        <v>64</v>
      </c>
      <c r="F70" s="15">
        <v>57.8</v>
      </c>
      <c r="G70" s="15">
        <v>2.5</v>
      </c>
      <c r="H70" s="15">
        <v>4.7</v>
      </c>
      <c r="I70" s="5">
        <f t="shared" si="1"/>
        <v>1.8800000000000001</v>
      </c>
    </row>
    <row r="71" spans="1:9" x14ac:dyDescent="0.2">
      <c r="A71" s="7" t="s">
        <v>109</v>
      </c>
      <c r="B71" s="7" t="s">
        <v>141</v>
      </c>
      <c r="C71" s="10" t="s">
        <v>18</v>
      </c>
      <c r="D71" s="10" t="s">
        <v>5</v>
      </c>
      <c r="E71" s="15">
        <v>37</v>
      </c>
      <c r="F71" s="15">
        <v>33.700000000000003</v>
      </c>
      <c r="G71" s="15">
        <v>2.4</v>
      </c>
      <c r="H71" s="15">
        <v>4</v>
      </c>
      <c r="I71" s="5">
        <f t="shared" si="1"/>
        <v>1.6666666666666667</v>
      </c>
    </row>
    <row r="72" spans="1:9" x14ac:dyDescent="0.2">
      <c r="A72" s="7" t="s">
        <v>136</v>
      </c>
      <c r="B72" s="7" t="s">
        <v>138</v>
      </c>
      <c r="C72" s="10" t="s">
        <v>18</v>
      </c>
      <c r="D72" s="10" t="s">
        <v>5</v>
      </c>
      <c r="E72" s="15">
        <v>59.9</v>
      </c>
      <c r="F72" s="15">
        <v>54.3</v>
      </c>
      <c r="G72" s="15">
        <v>2.6</v>
      </c>
      <c r="H72" s="15">
        <v>5.0999999999999996</v>
      </c>
      <c r="I72" s="5">
        <f t="shared" si="1"/>
        <v>1.9615384615384612</v>
      </c>
    </row>
    <row r="73" spans="1:9" x14ac:dyDescent="0.2">
      <c r="A73" s="7" t="s">
        <v>136</v>
      </c>
      <c r="B73" s="7" t="s">
        <v>137</v>
      </c>
      <c r="C73" s="10" t="s">
        <v>18</v>
      </c>
      <c r="D73" s="10" t="s">
        <v>5</v>
      </c>
      <c r="E73" s="15">
        <v>76.5</v>
      </c>
      <c r="F73" s="15">
        <v>69.900000000000006</v>
      </c>
      <c r="G73" s="15">
        <v>2.8</v>
      </c>
      <c r="H73" s="15">
        <v>5.5</v>
      </c>
      <c r="I73" s="5">
        <f t="shared" si="1"/>
        <v>1.9642857142857144</v>
      </c>
    </row>
    <row r="74" spans="1:9" x14ac:dyDescent="0.2">
      <c r="A74" s="27" t="s">
        <v>67</v>
      </c>
      <c r="B74" s="27" t="s">
        <v>289</v>
      </c>
      <c r="C74" s="10" t="s">
        <v>18</v>
      </c>
      <c r="D74" s="10" t="s">
        <v>5</v>
      </c>
      <c r="E74" s="15">
        <v>71</v>
      </c>
      <c r="F74" s="15">
        <v>64.2</v>
      </c>
      <c r="G74" s="15">
        <v>3.7</v>
      </c>
      <c r="H74" s="15">
        <v>6.6</v>
      </c>
      <c r="I74" s="5">
        <f t="shared" si="1"/>
        <v>1.7837837837837835</v>
      </c>
    </row>
    <row r="75" spans="1:9" x14ac:dyDescent="0.2">
      <c r="A75" s="27" t="s">
        <v>67</v>
      </c>
      <c r="B75" s="27" t="s">
        <v>290</v>
      </c>
      <c r="C75" s="10" t="s">
        <v>18</v>
      </c>
      <c r="D75" s="10" t="s">
        <v>5</v>
      </c>
      <c r="E75" s="15">
        <v>98.5</v>
      </c>
      <c r="F75" s="15">
        <v>89.3</v>
      </c>
      <c r="G75" s="15">
        <v>4</v>
      </c>
      <c r="H75" s="15">
        <v>9</v>
      </c>
      <c r="I75" s="5">
        <f t="shared" si="1"/>
        <v>2.25</v>
      </c>
    </row>
    <row r="76" spans="1:9" x14ac:dyDescent="0.2">
      <c r="A76" s="27" t="s">
        <v>17</v>
      </c>
      <c r="B76" s="27" t="s">
        <v>291</v>
      </c>
      <c r="C76" s="10" t="s">
        <v>18</v>
      </c>
      <c r="D76" s="10" t="s">
        <v>5</v>
      </c>
      <c r="E76" s="15">
        <v>78.400000000000006</v>
      </c>
      <c r="F76" s="15">
        <v>68.900000000000006</v>
      </c>
      <c r="G76" s="15">
        <v>3</v>
      </c>
      <c r="H76" s="15">
        <v>6.7</v>
      </c>
      <c r="I76" s="5">
        <f t="shared" si="1"/>
        <v>2.2333333333333334</v>
      </c>
    </row>
    <row r="77" spans="1:9" s="2" customFormat="1" x14ac:dyDescent="0.2">
      <c r="C77" s="11" t="s">
        <v>18</v>
      </c>
      <c r="D77" s="11" t="s">
        <v>5</v>
      </c>
      <c r="E77" s="15"/>
      <c r="F77" s="15"/>
      <c r="G77" s="16"/>
      <c r="H77" s="16"/>
      <c r="I77" s="6">
        <f>AVERAGE(I36:I76)</f>
        <v>1.8890290454872356</v>
      </c>
    </row>
    <row r="78" spans="1:9" s="2" customFormat="1" x14ac:dyDescent="0.2">
      <c r="C78" s="12"/>
      <c r="D78" s="12"/>
      <c r="E78" s="15"/>
      <c r="F78" s="15"/>
      <c r="G78" s="16"/>
      <c r="H78" s="16"/>
      <c r="I78" s="6"/>
    </row>
    <row r="79" spans="1:9" x14ac:dyDescent="0.2">
      <c r="A79" s="1" t="s">
        <v>17</v>
      </c>
      <c r="B79" s="1" t="s">
        <v>447</v>
      </c>
      <c r="C79" s="10" t="s">
        <v>18</v>
      </c>
      <c r="D79" s="10" t="s">
        <v>6</v>
      </c>
      <c r="E79" s="15">
        <v>69.7</v>
      </c>
      <c r="F79" s="15">
        <v>61.8</v>
      </c>
      <c r="G79" s="15">
        <v>7</v>
      </c>
      <c r="H79" s="15">
        <v>9.9</v>
      </c>
      <c r="I79" s="5">
        <f t="shared" ref="I79:I113" si="2">H79/G79</f>
        <v>1.4142857142857144</v>
      </c>
    </row>
    <row r="80" spans="1:9" x14ac:dyDescent="0.2">
      <c r="A80" s="1" t="s">
        <v>17</v>
      </c>
      <c r="B80" s="1" t="s">
        <v>448</v>
      </c>
      <c r="C80" s="10" t="s">
        <v>18</v>
      </c>
      <c r="D80" s="10" t="s">
        <v>6</v>
      </c>
      <c r="E80" s="15">
        <v>80.400000000000006</v>
      </c>
      <c r="F80" s="15">
        <v>72.5</v>
      </c>
      <c r="G80" s="15">
        <v>7.7</v>
      </c>
      <c r="H80" s="15">
        <v>10.1</v>
      </c>
      <c r="I80" s="5">
        <f t="shared" si="2"/>
        <v>1.3116883116883116</v>
      </c>
    </row>
    <row r="81" spans="1:9" x14ac:dyDescent="0.2">
      <c r="A81" s="1" t="s">
        <v>17</v>
      </c>
      <c r="B81" s="1" t="s">
        <v>449</v>
      </c>
      <c r="C81" s="10" t="s">
        <v>18</v>
      </c>
      <c r="D81" s="10" t="s">
        <v>6</v>
      </c>
      <c r="E81" s="15">
        <v>57.300000000000004</v>
      </c>
      <c r="F81" s="15">
        <v>50.7</v>
      </c>
      <c r="G81" s="15">
        <v>5.7</v>
      </c>
      <c r="H81" s="15">
        <v>7.1</v>
      </c>
      <c r="I81" s="5">
        <f t="shared" si="2"/>
        <v>1.2456140350877192</v>
      </c>
    </row>
    <row r="82" spans="1:9" x14ac:dyDescent="0.2">
      <c r="A82" s="1" t="s">
        <v>17</v>
      </c>
      <c r="B82" s="1" t="s">
        <v>450</v>
      </c>
      <c r="C82" s="10" t="s">
        <v>18</v>
      </c>
      <c r="D82" s="10" t="s">
        <v>6</v>
      </c>
      <c r="E82" s="15">
        <v>67.599999999999994</v>
      </c>
      <c r="F82" s="15">
        <v>59.1</v>
      </c>
      <c r="G82" s="15">
        <v>6.8</v>
      </c>
      <c r="H82" s="15">
        <v>10.3</v>
      </c>
      <c r="I82" s="5">
        <f t="shared" si="2"/>
        <v>1.5147058823529413</v>
      </c>
    </row>
    <row r="83" spans="1:9" x14ac:dyDescent="0.2">
      <c r="A83" s="1" t="s">
        <v>17</v>
      </c>
      <c r="B83" s="1" t="s">
        <v>451</v>
      </c>
      <c r="C83" s="10" t="s">
        <v>18</v>
      </c>
      <c r="D83" s="10" t="s">
        <v>6</v>
      </c>
      <c r="E83" s="15">
        <v>66.400000000000006</v>
      </c>
      <c r="F83" s="15">
        <v>59.6</v>
      </c>
      <c r="G83" s="15">
        <v>6.3</v>
      </c>
      <c r="H83" s="15">
        <v>8.4</v>
      </c>
      <c r="I83" s="5">
        <f t="shared" si="2"/>
        <v>1.3333333333333335</v>
      </c>
    </row>
    <row r="84" spans="1:9" x14ac:dyDescent="0.2">
      <c r="A84" s="1" t="s">
        <v>229</v>
      </c>
      <c r="B84" t="s">
        <v>292</v>
      </c>
      <c r="C84" s="10" t="s">
        <v>18</v>
      </c>
      <c r="D84" s="10" t="s">
        <v>6</v>
      </c>
      <c r="E84" s="15">
        <v>45</v>
      </c>
      <c r="F84" s="15">
        <v>40.6</v>
      </c>
      <c r="G84" s="15">
        <v>4.9000000000000004</v>
      </c>
      <c r="H84" s="15">
        <v>5.5</v>
      </c>
      <c r="I84" s="5">
        <f t="shared" si="2"/>
        <v>1.1224489795918366</v>
      </c>
    </row>
    <row r="85" spans="1:9" x14ac:dyDescent="0.2">
      <c r="A85" s="1" t="s">
        <v>229</v>
      </c>
      <c r="B85" t="s">
        <v>293</v>
      </c>
      <c r="C85" s="10" t="s">
        <v>18</v>
      </c>
      <c r="D85" s="10" t="s">
        <v>6</v>
      </c>
      <c r="E85" s="15">
        <v>44.5</v>
      </c>
      <c r="F85" s="15">
        <v>39.299999999999997</v>
      </c>
      <c r="G85" s="15">
        <v>4.9000000000000004</v>
      </c>
      <c r="H85" s="15">
        <v>5.7</v>
      </c>
      <c r="I85" s="5">
        <f t="shared" si="2"/>
        <v>1.1632653061224489</v>
      </c>
    </row>
    <row r="86" spans="1:9" x14ac:dyDescent="0.2">
      <c r="A86" s="1" t="s">
        <v>230</v>
      </c>
      <c r="B86" t="s">
        <v>294</v>
      </c>
      <c r="C86" s="10" t="s">
        <v>18</v>
      </c>
      <c r="D86" s="10" t="s">
        <v>6</v>
      </c>
      <c r="E86" s="15">
        <v>56</v>
      </c>
      <c r="F86" s="15">
        <v>51</v>
      </c>
      <c r="G86" s="15">
        <v>5.3</v>
      </c>
      <c r="H86" s="15">
        <v>6</v>
      </c>
      <c r="I86" s="5">
        <f t="shared" si="2"/>
        <v>1.1320754716981132</v>
      </c>
    </row>
    <row r="87" spans="1:9" x14ac:dyDescent="0.2">
      <c r="A87" t="s">
        <v>231</v>
      </c>
      <c r="B87" t="s">
        <v>295</v>
      </c>
      <c r="C87" s="10" t="s">
        <v>18</v>
      </c>
      <c r="D87" s="10" t="s">
        <v>6</v>
      </c>
      <c r="E87" s="15">
        <v>41.2</v>
      </c>
      <c r="F87" s="15">
        <v>36.400000000000006</v>
      </c>
      <c r="G87" s="15">
        <v>4.5</v>
      </c>
      <c r="H87" s="15">
        <v>5.7</v>
      </c>
      <c r="I87" s="5">
        <f t="shared" si="2"/>
        <v>1.2666666666666666</v>
      </c>
    </row>
    <row r="88" spans="1:9" x14ac:dyDescent="0.2">
      <c r="A88" t="s">
        <v>232</v>
      </c>
      <c r="B88" t="s">
        <v>296</v>
      </c>
      <c r="C88" s="10" t="s">
        <v>18</v>
      </c>
      <c r="D88" s="10" t="s">
        <v>6</v>
      </c>
      <c r="E88" s="15">
        <v>57.2</v>
      </c>
      <c r="F88" s="15">
        <v>51.400000000000006</v>
      </c>
      <c r="G88" s="15">
        <v>6.3</v>
      </c>
      <c r="H88" s="15">
        <v>7.2</v>
      </c>
      <c r="I88" s="5">
        <f t="shared" si="2"/>
        <v>1.142857142857143</v>
      </c>
    </row>
    <row r="89" spans="1:9" x14ac:dyDescent="0.2">
      <c r="A89" t="s">
        <v>233</v>
      </c>
      <c r="B89" t="s">
        <v>297</v>
      </c>
      <c r="C89" s="10" t="s">
        <v>18</v>
      </c>
      <c r="D89" s="10" t="s">
        <v>6</v>
      </c>
      <c r="E89" s="15">
        <v>33.700000000000003</v>
      </c>
      <c r="F89" s="15">
        <v>33.200000000000003</v>
      </c>
      <c r="G89" s="15">
        <v>4</v>
      </c>
      <c r="H89" s="15">
        <v>5.2</v>
      </c>
      <c r="I89" s="5">
        <f t="shared" si="2"/>
        <v>1.3</v>
      </c>
    </row>
    <row r="90" spans="1:9" x14ac:dyDescent="0.2">
      <c r="A90" t="s">
        <v>234</v>
      </c>
      <c r="B90" t="s">
        <v>298</v>
      </c>
      <c r="C90" s="10" t="s">
        <v>18</v>
      </c>
      <c r="D90" s="10" t="s">
        <v>6</v>
      </c>
      <c r="E90" s="15">
        <v>56</v>
      </c>
      <c r="F90" s="15">
        <v>50.3</v>
      </c>
      <c r="G90" s="15">
        <v>5</v>
      </c>
      <c r="H90" s="15">
        <v>5.5</v>
      </c>
      <c r="I90" s="5">
        <f t="shared" si="2"/>
        <v>1.1000000000000001</v>
      </c>
    </row>
    <row r="91" spans="1:9" x14ac:dyDescent="0.2">
      <c r="A91" t="s">
        <v>234</v>
      </c>
      <c r="B91" t="s">
        <v>299</v>
      </c>
      <c r="C91" s="10" t="s">
        <v>18</v>
      </c>
      <c r="D91" s="10" t="s">
        <v>6</v>
      </c>
      <c r="E91" s="15">
        <v>56.8</v>
      </c>
      <c r="F91" s="15">
        <v>49.8</v>
      </c>
      <c r="G91" s="15">
        <v>5.6</v>
      </c>
      <c r="H91" s="15">
        <v>6</v>
      </c>
      <c r="I91" s="5">
        <f t="shared" si="2"/>
        <v>1.0714285714285714</v>
      </c>
    </row>
    <row r="92" spans="1:9" x14ac:dyDescent="0.2">
      <c r="A92" t="s">
        <v>234</v>
      </c>
      <c r="B92" t="s">
        <v>300</v>
      </c>
      <c r="C92" s="10" t="s">
        <v>18</v>
      </c>
      <c r="D92" s="10" t="s">
        <v>6</v>
      </c>
      <c r="E92" s="15">
        <v>54</v>
      </c>
      <c r="F92" s="15">
        <v>47.7</v>
      </c>
      <c r="G92" s="15">
        <v>6</v>
      </c>
      <c r="H92" s="15">
        <v>6.7</v>
      </c>
      <c r="I92" s="5">
        <f t="shared" si="2"/>
        <v>1.1166666666666667</v>
      </c>
    </row>
    <row r="93" spans="1:9" x14ac:dyDescent="0.2">
      <c r="A93" t="s">
        <v>234</v>
      </c>
      <c r="B93" t="s">
        <v>301</v>
      </c>
      <c r="C93" s="10" t="s">
        <v>18</v>
      </c>
      <c r="D93" s="10" t="s">
        <v>6</v>
      </c>
      <c r="E93" s="15">
        <v>54</v>
      </c>
      <c r="F93" s="15">
        <v>47.4</v>
      </c>
      <c r="G93" s="15">
        <v>5.4</v>
      </c>
      <c r="H93" s="15">
        <v>6.5</v>
      </c>
      <c r="I93" s="5">
        <f t="shared" si="2"/>
        <v>1.2037037037037037</v>
      </c>
    </row>
    <row r="94" spans="1:9" x14ac:dyDescent="0.2">
      <c r="A94" t="s">
        <v>234</v>
      </c>
      <c r="B94" t="s">
        <v>302</v>
      </c>
      <c r="C94" s="10" t="s">
        <v>18</v>
      </c>
      <c r="D94" s="10" t="s">
        <v>6</v>
      </c>
      <c r="E94" s="15">
        <v>54.5</v>
      </c>
      <c r="F94" s="15">
        <v>48</v>
      </c>
      <c r="G94" s="15">
        <v>5.5</v>
      </c>
      <c r="H94" s="15">
        <v>8</v>
      </c>
      <c r="I94" s="5">
        <f t="shared" si="2"/>
        <v>1.4545454545454546</v>
      </c>
    </row>
    <row r="95" spans="1:9" x14ac:dyDescent="0.2">
      <c r="A95" t="s">
        <v>239</v>
      </c>
      <c r="B95" s="1" t="s">
        <v>303</v>
      </c>
      <c r="C95" s="10" t="s">
        <v>18</v>
      </c>
      <c r="D95" s="10" t="s">
        <v>6</v>
      </c>
      <c r="E95" s="15">
        <v>31.8</v>
      </c>
      <c r="F95" s="15">
        <v>27.8</v>
      </c>
      <c r="G95" s="15">
        <v>4.4000000000000004</v>
      </c>
      <c r="H95" s="15">
        <v>5</v>
      </c>
      <c r="I95" s="5">
        <f t="shared" si="2"/>
        <v>1.1363636363636362</v>
      </c>
    </row>
    <row r="96" spans="1:9" x14ac:dyDescent="0.2">
      <c r="A96" t="s">
        <v>239</v>
      </c>
      <c r="B96" s="1" t="s">
        <v>304</v>
      </c>
      <c r="C96" s="10" t="s">
        <v>18</v>
      </c>
      <c r="D96" s="10" t="s">
        <v>6</v>
      </c>
      <c r="E96" s="15">
        <v>47.5</v>
      </c>
      <c r="F96" s="15">
        <v>42.9</v>
      </c>
      <c r="G96" s="15">
        <v>5</v>
      </c>
      <c r="H96" s="15">
        <v>6.8</v>
      </c>
      <c r="I96" s="5">
        <f t="shared" si="2"/>
        <v>1.3599999999999999</v>
      </c>
    </row>
    <row r="97" spans="1:9" x14ac:dyDescent="0.2">
      <c r="A97" t="s">
        <v>229</v>
      </c>
      <c r="B97" s="1" t="s">
        <v>305</v>
      </c>
      <c r="C97" s="10" t="s">
        <v>18</v>
      </c>
      <c r="D97" s="10" t="s">
        <v>6</v>
      </c>
      <c r="E97" s="15">
        <v>62.6</v>
      </c>
      <c r="F97" s="15">
        <v>55.800000000000004</v>
      </c>
      <c r="G97" s="15">
        <v>5.5</v>
      </c>
      <c r="H97" s="15">
        <v>7.2</v>
      </c>
      <c r="I97" s="5">
        <f t="shared" si="2"/>
        <v>1.3090909090909091</v>
      </c>
    </row>
    <row r="98" spans="1:9" x14ac:dyDescent="0.2">
      <c r="A98" t="s">
        <v>239</v>
      </c>
      <c r="B98" s="1" t="s">
        <v>306</v>
      </c>
      <c r="C98" s="10" t="s">
        <v>18</v>
      </c>
      <c r="D98" s="10" t="s">
        <v>6</v>
      </c>
      <c r="E98" s="15">
        <v>45</v>
      </c>
      <c r="F98" s="15">
        <v>41</v>
      </c>
      <c r="G98" s="15">
        <v>4.5999999999999996</v>
      </c>
      <c r="H98" s="15">
        <v>5.8</v>
      </c>
      <c r="I98" s="5">
        <f t="shared" si="2"/>
        <v>1.2608695652173914</v>
      </c>
    </row>
    <row r="99" spans="1:9" x14ac:dyDescent="0.2">
      <c r="A99" t="s">
        <v>240</v>
      </c>
      <c r="B99" s="1" t="s">
        <v>307</v>
      </c>
      <c r="C99" s="10" t="s">
        <v>18</v>
      </c>
      <c r="D99" s="10" t="s">
        <v>6</v>
      </c>
      <c r="E99" s="15">
        <v>43</v>
      </c>
      <c r="F99" s="15">
        <v>38</v>
      </c>
      <c r="G99" s="15">
        <v>4.5</v>
      </c>
      <c r="H99" s="15">
        <v>5.6</v>
      </c>
      <c r="I99" s="5">
        <f t="shared" si="2"/>
        <v>1.2444444444444445</v>
      </c>
    </row>
    <row r="100" spans="1:9" x14ac:dyDescent="0.2">
      <c r="A100" t="s">
        <v>231</v>
      </c>
      <c r="B100" s="1" t="s">
        <v>308</v>
      </c>
      <c r="C100" s="10" t="s">
        <v>18</v>
      </c>
      <c r="D100" s="10" t="s">
        <v>6</v>
      </c>
      <c r="E100" s="15">
        <v>44.1</v>
      </c>
      <c r="F100" s="15">
        <v>39.1</v>
      </c>
      <c r="G100" s="15">
        <v>4.2</v>
      </c>
      <c r="H100" s="15">
        <v>4.9000000000000004</v>
      </c>
      <c r="I100" s="5">
        <f t="shared" si="2"/>
        <v>1.1666666666666667</v>
      </c>
    </row>
    <row r="101" spans="1:9" x14ac:dyDescent="0.2">
      <c r="A101" t="s">
        <v>231</v>
      </c>
      <c r="B101" s="1" t="s">
        <v>309</v>
      </c>
      <c r="C101" s="10" t="s">
        <v>18</v>
      </c>
      <c r="D101" s="10" t="s">
        <v>6</v>
      </c>
      <c r="E101" s="15">
        <v>54.5</v>
      </c>
      <c r="F101" s="15">
        <v>48.3</v>
      </c>
      <c r="G101" s="15">
        <v>4.8</v>
      </c>
      <c r="H101" s="15">
        <v>6.4</v>
      </c>
      <c r="I101" s="5">
        <f t="shared" si="2"/>
        <v>1.3333333333333335</v>
      </c>
    </row>
    <row r="102" spans="1:9" x14ac:dyDescent="0.2">
      <c r="A102" t="s">
        <v>239</v>
      </c>
      <c r="B102" s="1" t="s">
        <v>310</v>
      </c>
      <c r="C102" s="10" t="s">
        <v>18</v>
      </c>
      <c r="D102" s="10" t="s">
        <v>6</v>
      </c>
      <c r="E102" s="15">
        <v>68.8</v>
      </c>
      <c r="F102" s="15">
        <v>61.3</v>
      </c>
      <c r="G102" s="15">
        <v>6</v>
      </c>
      <c r="H102" s="15">
        <v>7.5</v>
      </c>
      <c r="I102" s="5">
        <f t="shared" si="2"/>
        <v>1.25</v>
      </c>
    </row>
    <row r="103" spans="1:9" x14ac:dyDescent="0.2">
      <c r="A103" t="s">
        <v>239</v>
      </c>
      <c r="B103" s="1" t="s">
        <v>311</v>
      </c>
      <c r="C103" s="10" t="s">
        <v>18</v>
      </c>
      <c r="D103" s="10" t="s">
        <v>6</v>
      </c>
      <c r="E103" s="15">
        <v>48.6</v>
      </c>
      <c r="F103" s="15">
        <v>42.800000000000004</v>
      </c>
      <c r="G103" s="15">
        <v>5.2</v>
      </c>
      <c r="H103" s="15">
        <v>5.3</v>
      </c>
      <c r="I103" s="5">
        <f t="shared" si="2"/>
        <v>1.0192307692307692</v>
      </c>
    </row>
    <row r="104" spans="1:9" x14ac:dyDescent="0.2">
      <c r="A104" t="s">
        <v>257</v>
      </c>
      <c r="B104" s="1" t="s">
        <v>312</v>
      </c>
      <c r="C104" s="10" t="s">
        <v>18</v>
      </c>
      <c r="D104" s="10" t="s">
        <v>6</v>
      </c>
      <c r="E104" s="15">
        <v>72.5</v>
      </c>
      <c r="F104" s="15">
        <v>64.5</v>
      </c>
      <c r="G104" s="15">
        <v>8.1999999999999993</v>
      </c>
      <c r="H104" s="15">
        <v>10</v>
      </c>
      <c r="I104" s="5">
        <f t="shared" si="2"/>
        <v>1.2195121951219514</v>
      </c>
    </row>
    <row r="105" spans="1:9" x14ac:dyDescent="0.2">
      <c r="A105" t="s">
        <v>259</v>
      </c>
      <c r="B105" s="1" t="s">
        <v>313</v>
      </c>
      <c r="C105" s="10" t="s">
        <v>18</v>
      </c>
      <c r="D105" s="10" t="s">
        <v>6</v>
      </c>
      <c r="E105" s="15">
        <v>107</v>
      </c>
      <c r="F105" s="15">
        <v>96.7</v>
      </c>
      <c r="G105" s="15">
        <v>10.5</v>
      </c>
      <c r="H105" s="15">
        <v>13</v>
      </c>
      <c r="I105" s="5">
        <f t="shared" si="2"/>
        <v>1.2380952380952381</v>
      </c>
    </row>
    <row r="106" spans="1:9" x14ac:dyDescent="0.2">
      <c r="A106" t="s">
        <v>258</v>
      </c>
      <c r="B106" s="1" t="s">
        <v>314</v>
      </c>
      <c r="C106" s="10" t="s">
        <v>18</v>
      </c>
      <c r="D106" s="10" t="s">
        <v>6</v>
      </c>
      <c r="E106" s="15">
        <v>93</v>
      </c>
      <c r="F106" s="15">
        <v>83.5</v>
      </c>
      <c r="G106" s="15">
        <v>8.1</v>
      </c>
      <c r="H106" s="15">
        <v>10</v>
      </c>
      <c r="I106" s="5">
        <f t="shared" si="2"/>
        <v>1.2345679012345681</v>
      </c>
    </row>
    <row r="107" spans="1:9" x14ac:dyDescent="0.2">
      <c r="A107" t="s">
        <v>258</v>
      </c>
      <c r="B107" s="1" t="s">
        <v>315</v>
      </c>
      <c r="C107" s="10" t="s">
        <v>18</v>
      </c>
      <c r="D107" s="10" t="s">
        <v>6</v>
      </c>
      <c r="E107" s="15">
        <v>94.5</v>
      </c>
      <c r="F107" s="15">
        <v>88.2</v>
      </c>
      <c r="G107" s="15">
        <v>10</v>
      </c>
      <c r="H107" s="15">
        <v>12.2</v>
      </c>
      <c r="I107" s="5">
        <f t="shared" si="2"/>
        <v>1.22</v>
      </c>
    </row>
    <row r="108" spans="1:9" x14ac:dyDescent="0.2">
      <c r="A108" t="s">
        <v>260</v>
      </c>
      <c r="B108" s="1" t="s">
        <v>316</v>
      </c>
      <c r="C108" s="10" t="s">
        <v>18</v>
      </c>
      <c r="D108" s="10" t="s">
        <v>6</v>
      </c>
      <c r="E108" s="15">
        <v>109</v>
      </c>
      <c r="F108" s="15">
        <v>99</v>
      </c>
      <c r="G108" s="15">
        <v>9.5</v>
      </c>
      <c r="H108" s="15">
        <v>13</v>
      </c>
      <c r="I108" s="5">
        <f t="shared" si="2"/>
        <v>1.368421052631579</v>
      </c>
    </row>
    <row r="109" spans="1:9" x14ac:dyDescent="0.2">
      <c r="A109" t="s">
        <v>258</v>
      </c>
      <c r="B109" s="1" t="s">
        <v>317</v>
      </c>
      <c r="C109" s="10" t="s">
        <v>18</v>
      </c>
      <c r="D109" s="10" t="s">
        <v>6</v>
      </c>
      <c r="E109" s="15">
        <v>98</v>
      </c>
      <c r="F109" s="15">
        <v>87.7</v>
      </c>
      <c r="G109" s="15">
        <v>8.8000000000000007</v>
      </c>
      <c r="H109" s="15">
        <v>11.5</v>
      </c>
      <c r="I109" s="5">
        <f t="shared" si="2"/>
        <v>1.3068181818181817</v>
      </c>
    </row>
    <row r="110" spans="1:9" x14ac:dyDescent="0.2">
      <c r="A110" t="s">
        <v>261</v>
      </c>
      <c r="B110" s="1" t="s">
        <v>318</v>
      </c>
      <c r="C110" s="10" t="s">
        <v>18</v>
      </c>
      <c r="D110" s="10" t="s">
        <v>6</v>
      </c>
      <c r="E110" s="15">
        <v>84</v>
      </c>
      <c r="F110" s="15">
        <v>74.7</v>
      </c>
      <c r="G110" s="15">
        <v>7.9</v>
      </c>
      <c r="H110" s="15">
        <v>10.199999999999999</v>
      </c>
      <c r="I110" s="5">
        <f t="shared" si="2"/>
        <v>1.2911392405063289</v>
      </c>
    </row>
    <row r="111" spans="1:9" x14ac:dyDescent="0.2">
      <c r="A111" t="s">
        <v>261</v>
      </c>
      <c r="B111" s="1" t="s">
        <v>319</v>
      </c>
      <c r="C111" s="10" t="s">
        <v>18</v>
      </c>
      <c r="D111" s="10" t="s">
        <v>6</v>
      </c>
      <c r="E111" s="15">
        <v>120</v>
      </c>
      <c r="F111" s="15">
        <v>108</v>
      </c>
      <c r="G111" s="15">
        <v>11.2</v>
      </c>
      <c r="H111" s="15">
        <v>14</v>
      </c>
      <c r="I111" s="5">
        <f t="shared" si="2"/>
        <v>1.25</v>
      </c>
    </row>
    <row r="112" spans="1:9" x14ac:dyDescent="0.2">
      <c r="A112" t="s">
        <v>260</v>
      </c>
      <c r="B112" s="1" t="s">
        <v>320</v>
      </c>
      <c r="C112" s="10" t="s">
        <v>18</v>
      </c>
      <c r="D112" s="10" t="s">
        <v>6</v>
      </c>
      <c r="E112" s="15">
        <v>94</v>
      </c>
      <c r="F112" s="15">
        <v>83.4</v>
      </c>
      <c r="G112" s="15">
        <v>8.5</v>
      </c>
      <c r="H112" s="15">
        <v>10.5</v>
      </c>
      <c r="I112" s="5">
        <f t="shared" si="2"/>
        <v>1.2352941176470589</v>
      </c>
    </row>
    <row r="113" spans="1:9" x14ac:dyDescent="0.2">
      <c r="A113" t="s">
        <v>262</v>
      </c>
      <c r="B113" s="1" t="s">
        <v>321</v>
      </c>
      <c r="C113" s="10" t="s">
        <v>18</v>
      </c>
      <c r="D113" s="10" t="s">
        <v>6</v>
      </c>
      <c r="E113" s="15">
        <v>125</v>
      </c>
      <c r="F113" s="15">
        <v>114</v>
      </c>
      <c r="G113" s="15">
        <v>12.2</v>
      </c>
      <c r="H113" s="15">
        <v>14</v>
      </c>
      <c r="I113" s="5">
        <f t="shared" si="2"/>
        <v>1.1475409836065575</v>
      </c>
    </row>
    <row r="114" spans="1:9" s="2" customFormat="1" x14ac:dyDescent="0.2">
      <c r="C114" s="11" t="s">
        <v>18</v>
      </c>
      <c r="D114" s="11" t="s">
        <v>6</v>
      </c>
      <c r="E114" s="15"/>
      <c r="F114" s="15"/>
      <c r="G114" s="16"/>
      <c r="H114" s="16"/>
      <c r="I114" s="6">
        <f>AVERAGE(I79:I113)</f>
        <v>1.2424192421439211</v>
      </c>
    </row>
    <row r="115" spans="1:9" s="2" customFormat="1" x14ac:dyDescent="0.2">
      <c r="C115" s="12"/>
      <c r="D115" s="12"/>
      <c r="E115" s="15"/>
      <c r="F115" s="15"/>
      <c r="G115" s="16"/>
      <c r="H115" s="16"/>
      <c r="I115" s="6"/>
    </row>
    <row r="116" spans="1:9" x14ac:dyDescent="0.2">
      <c r="A116" s="1" t="s">
        <v>67</v>
      </c>
      <c r="B116" s="21" t="s">
        <v>322</v>
      </c>
      <c r="C116" s="10" t="s">
        <v>18</v>
      </c>
      <c r="D116" s="10" t="s">
        <v>23</v>
      </c>
      <c r="E116" s="15">
        <v>148</v>
      </c>
      <c r="F116" s="15">
        <v>136</v>
      </c>
      <c r="G116" s="20">
        <v>5.5</v>
      </c>
      <c r="H116" s="18">
        <v>8.6999999999999993</v>
      </c>
      <c r="I116" s="5">
        <f t="shared" ref="I116:I152" si="3">H116/G116</f>
        <v>1.5818181818181818</v>
      </c>
    </row>
    <row r="117" spans="1:9" x14ac:dyDescent="0.2">
      <c r="A117" s="1" t="s">
        <v>67</v>
      </c>
      <c r="B117" s="21" t="s">
        <v>323</v>
      </c>
      <c r="C117" s="10" t="s">
        <v>26</v>
      </c>
      <c r="D117" s="10" t="s">
        <v>23</v>
      </c>
      <c r="E117" s="15">
        <v>171</v>
      </c>
      <c r="F117" s="15">
        <v>156</v>
      </c>
      <c r="G117" s="20">
        <v>6.1</v>
      </c>
      <c r="H117" s="18">
        <v>11.2</v>
      </c>
      <c r="I117" s="5">
        <f t="shared" si="3"/>
        <v>1.8360655737704918</v>
      </c>
    </row>
    <row r="118" spans="1:9" x14ac:dyDescent="0.2">
      <c r="A118" s="1" t="s">
        <v>67</v>
      </c>
      <c r="B118" s="21" t="s">
        <v>324</v>
      </c>
      <c r="C118" s="10" t="s">
        <v>8</v>
      </c>
      <c r="D118" s="10" t="s">
        <v>23</v>
      </c>
      <c r="E118" s="15">
        <v>158</v>
      </c>
      <c r="F118" s="15">
        <v>147.5</v>
      </c>
      <c r="G118" s="20">
        <v>5.0999999999999996</v>
      </c>
      <c r="H118" s="18">
        <v>9.8000000000000007</v>
      </c>
      <c r="I118" s="5">
        <f t="shared" si="3"/>
        <v>1.9215686274509807</v>
      </c>
    </row>
    <row r="119" spans="1:9" x14ac:dyDescent="0.2">
      <c r="A119" s="1" t="s">
        <v>67</v>
      </c>
      <c r="B119" s="21" t="s">
        <v>325</v>
      </c>
      <c r="C119" s="10" t="s">
        <v>8</v>
      </c>
      <c r="D119" s="10" t="s">
        <v>23</v>
      </c>
      <c r="E119" s="15">
        <v>171</v>
      </c>
      <c r="F119" s="15">
        <v>161.19999999999999</v>
      </c>
      <c r="G119" s="20">
        <v>6.5</v>
      </c>
      <c r="H119" s="18">
        <v>9.6999999999999993</v>
      </c>
      <c r="I119" s="5">
        <f t="shared" si="3"/>
        <v>1.4923076923076921</v>
      </c>
    </row>
    <row r="120" spans="1:9" x14ac:dyDescent="0.2">
      <c r="A120" s="1" t="s">
        <v>67</v>
      </c>
      <c r="B120" s="21" t="s">
        <v>326</v>
      </c>
      <c r="C120" s="10" t="s">
        <v>8</v>
      </c>
      <c r="D120" s="10" t="s">
        <v>23</v>
      </c>
      <c r="E120" s="15">
        <v>134</v>
      </c>
      <c r="F120" s="15">
        <v>125.5</v>
      </c>
      <c r="G120" s="20">
        <v>4.2</v>
      </c>
      <c r="H120" s="18">
        <v>7.5</v>
      </c>
      <c r="I120" s="5">
        <f t="shared" si="3"/>
        <v>1.7857142857142856</v>
      </c>
    </row>
    <row r="121" spans="1:9" x14ac:dyDescent="0.2">
      <c r="A121" s="1" t="s">
        <v>67</v>
      </c>
      <c r="B121" s="21" t="s">
        <v>327</v>
      </c>
      <c r="C121" s="10" t="s">
        <v>8</v>
      </c>
      <c r="D121" s="10" t="s">
        <v>23</v>
      </c>
      <c r="E121" s="15">
        <v>191</v>
      </c>
      <c r="F121" s="15">
        <v>175.6</v>
      </c>
      <c r="G121" s="20">
        <v>6.6</v>
      </c>
      <c r="H121" s="18">
        <v>10.7</v>
      </c>
      <c r="I121" s="5">
        <f t="shared" si="3"/>
        <v>1.6212121212121211</v>
      </c>
    </row>
    <row r="122" spans="1:9" x14ac:dyDescent="0.2">
      <c r="A122" s="1" t="s">
        <v>67</v>
      </c>
      <c r="B122" s="21" t="s">
        <v>328</v>
      </c>
      <c r="C122" s="10" t="s">
        <v>8</v>
      </c>
      <c r="D122" s="10" t="s">
        <v>23</v>
      </c>
      <c r="E122" s="15">
        <v>163</v>
      </c>
      <c r="F122" s="26">
        <v>154</v>
      </c>
      <c r="G122" s="20">
        <v>5.3</v>
      </c>
      <c r="H122" s="18">
        <v>10.5</v>
      </c>
      <c r="I122" s="5">
        <f t="shared" si="3"/>
        <v>1.9811320754716981</v>
      </c>
    </row>
    <row r="123" spans="1:9" x14ac:dyDescent="0.2">
      <c r="A123" s="1" t="s">
        <v>67</v>
      </c>
      <c r="B123" s="21" t="s">
        <v>329</v>
      </c>
      <c r="C123" s="10" t="s">
        <v>8</v>
      </c>
      <c r="D123" s="10" t="s">
        <v>23</v>
      </c>
      <c r="E123" s="15">
        <v>141</v>
      </c>
      <c r="F123" s="15">
        <v>132.5</v>
      </c>
      <c r="G123" s="20">
        <v>4.5999999999999996</v>
      </c>
      <c r="H123" s="18">
        <v>7</v>
      </c>
      <c r="I123" s="5">
        <f t="shared" si="3"/>
        <v>1.5217391304347827</v>
      </c>
    </row>
    <row r="124" spans="1:9" x14ac:dyDescent="0.2">
      <c r="A124" s="1" t="s">
        <v>67</v>
      </c>
      <c r="B124" s="21" t="s">
        <v>330</v>
      </c>
      <c r="C124" s="10" t="s">
        <v>8</v>
      </c>
      <c r="D124" s="10" t="s">
        <v>23</v>
      </c>
      <c r="E124" s="15">
        <v>147</v>
      </c>
      <c r="F124" s="15">
        <v>136</v>
      </c>
      <c r="G124" s="20">
        <v>5.2</v>
      </c>
      <c r="H124" s="18">
        <v>8.3000000000000007</v>
      </c>
      <c r="I124" s="5">
        <f t="shared" si="3"/>
        <v>1.5961538461538463</v>
      </c>
    </row>
    <row r="125" spans="1:9" x14ac:dyDescent="0.2">
      <c r="A125" s="1" t="s">
        <v>67</v>
      </c>
      <c r="B125" s="21" t="s">
        <v>331</v>
      </c>
      <c r="C125" s="10" t="s">
        <v>8</v>
      </c>
      <c r="D125" s="10" t="s">
        <v>23</v>
      </c>
      <c r="E125" s="15">
        <v>153</v>
      </c>
      <c r="F125" s="15">
        <v>141</v>
      </c>
      <c r="G125" s="20">
        <v>5.2</v>
      </c>
      <c r="H125" s="18">
        <v>9.6</v>
      </c>
      <c r="I125" s="5">
        <f t="shared" si="3"/>
        <v>1.846153846153846</v>
      </c>
    </row>
    <row r="126" spans="1:9" x14ac:dyDescent="0.2">
      <c r="A126" t="s">
        <v>241</v>
      </c>
      <c r="B126" s="21" t="s">
        <v>332</v>
      </c>
      <c r="C126" s="10" t="s">
        <v>8</v>
      </c>
      <c r="D126" s="10" t="s">
        <v>23</v>
      </c>
      <c r="E126" s="15">
        <v>36.5</v>
      </c>
      <c r="F126" s="15">
        <v>33.4</v>
      </c>
      <c r="G126" s="20">
        <v>2</v>
      </c>
      <c r="H126" s="18">
        <v>2.9</v>
      </c>
      <c r="I126" s="5">
        <f t="shared" si="3"/>
        <v>1.45</v>
      </c>
    </row>
    <row r="127" spans="1:9" x14ac:dyDescent="0.2">
      <c r="A127" t="s">
        <v>241</v>
      </c>
      <c r="B127" s="21" t="s">
        <v>333</v>
      </c>
      <c r="C127" s="10" t="s">
        <v>8</v>
      </c>
      <c r="D127" s="10" t="s">
        <v>23</v>
      </c>
      <c r="E127" s="15">
        <v>39.9</v>
      </c>
      <c r="F127" s="15">
        <v>37.1</v>
      </c>
      <c r="G127" s="20">
        <v>2.4</v>
      </c>
      <c r="H127" s="18">
        <v>2.7</v>
      </c>
      <c r="I127" s="5">
        <f t="shared" si="3"/>
        <v>1.1250000000000002</v>
      </c>
    </row>
    <row r="128" spans="1:9" x14ac:dyDescent="0.2">
      <c r="A128" t="s">
        <v>241</v>
      </c>
      <c r="B128" s="21" t="s">
        <v>334</v>
      </c>
      <c r="C128" s="10" t="s">
        <v>8</v>
      </c>
      <c r="D128" s="10" t="s">
        <v>23</v>
      </c>
      <c r="E128" s="15">
        <v>37</v>
      </c>
      <c r="F128" s="15">
        <v>33.5</v>
      </c>
      <c r="G128" s="20">
        <v>1.9</v>
      </c>
      <c r="H128" s="18">
        <v>2.6</v>
      </c>
      <c r="I128" s="5">
        <f t="shared" si="3"/>
        <v>1.368421052631579</v>
      </c>
    </row>
    <row r="129" spans="1:9" x14ac:dyDescent="0.2">
      <c r="A129" t="s">
        <v>241</v>
      </c>
      <c r="B129" s="21" t="s">
        <v>335</v>
      </c>
      <c r="C129" s="10" t="s">
        <v>8</v>
      </c>
      <c r="D129" s="10" t="s">
        <v>23</v>
      </c>
      <c r="E129" s="15">
        <v>37.700000000000003</v>
      </c>
      <c r="F129" s="15">
        <v>34.300000000000004</v>
      </c>
      <c r="G129" s="20">
        <v>2</v>
      </c>
      <c r="H129" s="18">
        <v>2.5</v>
      </c>
      <c r="I129" s="5">
        <f t="shared" si="3"/>
        <v>1.25</v>
      </c>
    </row>
    <row r="130" spans="1:9" x14ac:dyDescent="0.2">
      <c r="A130" t="s">
        <v>241</v>
      </c>
      <c r="B130" s="21" t="s">
        <v>336</v>
      </c>
      <c r="C130" s="10" t="s">
        <v>8</v>
      </c>
      <c r="D130" s="10" t="s">
        <v>23</v>
      </c>
      <c r="E130" s="15">
        <v>40.299999999999997</v>
      </c>
      <c r="F130" s="15">
        <v>36.799999999999997</v>
      </c>
      <c r="G130" s="20">
        <v>2.2000000000000002</v>
      </c>
      <c r="H130" s="18">
        <v>3</v>
      </c>
      <c r="I130" s="5">
        <f t="shared" si="3"/>
        <v>1.3636363636363635</v>
      </c>
    </row>
    <row r="131" spans="1:9" x14ac:dyDescent="0.2">
      <c r="A131" t="s">
        <v>241</v>
      </c>
      <c r="B131" s="21" t="s">
        <v>337</v>
      </c>
      <c r="C131" s="10" t="s">
        <v>8</v>
      </c>
      <c r="D131" s="10" t="s">
        <v>23</v>
      </c>
      <c r="E131" s="15">
        <v>38.200000000000003</v>
      </c>
      <c r="F131" s="15">
        <v>35</v>
      </c>
      <c r="G131" s="20">
        <v>2</v>
      </c>
      <c r="H131" s="18">
        <v>3</v>
      </c>
      <c r="I131" s="5">
        <f t="shared" si="3"/>
        <v>1.5</v>
      </c>
    </row>
    <row r="132" spans="1:9" x14ac:dyDescent="0.2">
      <c r="A132" t="s">
        <v>241</v>
      </c>
      <c r="B132" s="21" t="s">
        <v>338</v>
      </c>
      <c r="C132" s="10" t="s">
        <v>8</v>
      </c>
      <c r="D132" s="10" t="s">
        <v>23</v>
      </c>
      <c r="E132" s="15">
        <v>36.799999999999997</v>
      </c>
      <c r="F132" s="15">
        <v>33.299999999999997</v>
      </c>
      <c r="G132" s="20">
        <v>2</v>
      </c>
      <c r="H132" s="18">
        <v>3</v>
      </c>
      <c r="I132" s="5">
        <f t="shared" si="3"/>
        <v>1.5</v>
      </c>
    </row>
    <row r="133" spans="1:9" x14ac:dyDescent="0.2">
      <c r="A133" t="s">
        <v>242</v>
      </c>
      <c r="B133" s="21" t="s">
        <v>339</v>
      </c>
      <c r="C133" s="10" t="s">
        <v>8</v>
      </c>
      <c r="D133" s="10" t="s">
        <v>23</v>
      </c>
      <c r="E133" s="15">
        <v>54</v>
      </c>
      <c r="F133" s="15">
        <v>49.6</v>
      </c>
      <c r="G133" s="20">
        <v>2.4</v>
      </c>
      <c r="H133" s="18">
        <v>4</v>
      </c>
      <c r="I133" s="5">
        <f t="shared" si="3"/>
        <v>1.6666666666666667</v>
      </c>
    </row>
    <row r="134" spans="1:9" x14ac:dyDescent="0.2">
      <c r="A134" t="s">
        <v>243</v>
      </c>
      <c r="B134" s="21" t="s">
        <v>340</v>
      </c>
      <c r="C134" s="10" t="s">
        <v>8</v>
      </c>
      <c r="D134" s="10" t="s">
        <v>23</v>
      </c>
      <c r="E134" s="15">
        <v>45</v>
      </c>
      <c r="F134" s="15">
        <v>41</v>
      </c>
      <c r="G134" s="20">
        <v>2.5</v>
      </c>
      <c r="H134" s="18">
        <v>3.5</v>
      </c>
      <c r="I134" s="5">
        <f t="shared" si="3"/>
        <v>1.4</v>
      </c>
    </row>
    <row r="135" spans="1:9" x14ac:dyDescent="0.2">
      <c r="A135" t="s">
        <v>244</v>
      </c>
      <c r="B135" s="21" t="s">
        <v>341</v>
      </c>
      <c r="C135" s="10" t="s">
        <v>8</v>
      </c>
      <c r="D135" s="10" t="s">
        <v>23</v>
      </c>
      <c r="E135" s="15">
        <v>41</v>
      </c>
      <c r="F135" s="15">
        <v>37</v>
      </c>
      <c r="G135" s="20">
        <v>2.2000000000000002</v>
      </c>
      <c r="H135" s="18">
        <v>3.3</v>
      </c>
      <c r="I135" s="5">
        <f t="shared" si="3"/>
        <v>1.4999999999999998</v>
      </c>
    </row>
    <row r="136" spans="1:9" x14ac:dyDescent="0.2">
      <c r="A136" t="s">
        <v>245</v>
      </c>
      <c r="B136" s="21" t="s">
        <v>342</v>
      </c>
      <c r="C136" s="10" t="s">
        <v>8</v>
      </c>
      <c r="D136" s="10" t="s">
        <v>23</v>
      </c>
      <c r="E136" s="15">
        <v>47.3</v>
      </c>
      <c r="F136" s="15">
        <v>42.8</v>
      </c>
      <c r="G136" s="20">
        <v>2</v>
      </c>
      <c r="H136" s="18">
        <v>2.9</v>
      </c>
      <c r="I136" s="5">
        <f t="shared" si="3"/>
        <v>1.45</v>
      </c>
    </row>
    <row r="137" spans="1:9" x14ac:dyDescent="0.2">
      <c r="A137" t="s">
        <v>246</v>
      </c>
      <c r="B137" s="21" t="s">
        <v>343</v>
      </c>
      <c r="C137" s="10" t="s">
        <v>8</v>
      </c>
      <c r="D137" s="10" t="s">
        <v>23</v>
      </c>
      <c r="E137" s="15">
        <v>48</v>
      </c>
      <c r="F137" s="15">
        <v>43.5</v>
      </c>
      <c r="G137" s="20">
        <v>2</v>
      </c>
      <c r="H137" s="18">
        <v>3.4</v>
      </c>
      <c r="I137" s="5">
        <f t="shared" si="3"/>
        <v>1.7</v>
      </c>
    </row>
    <row r="138" spans="1:9" x14ac:dyDescent="0.2">
      <c r="A138" t="s">
        <v>247</v>
      </c>
      <c r="B138" s="21" t="s">
        <v>344</v>
      </c>
      <c r="C138" s="10" t="s">
        <v>8</v>
      </c>
      <c r="D138" s="10" t="s">
        <v>23</v>
      </c>
      <c r="E138" s="15">
        <v>47</v>
      </c>
      <c r="F138" s="15">
        <v>42.1</v>
      </c>
      <c r="G138" s="20">
        <v>2.8</v>
      </c>
      <c r="H138" s="18">
        <v>3.8</v>
      </c>
      <c r="I138" s="5">
        <f t="shared" si="3"/>
        <v>1.3571428571428572</v>
      </c>
    </row>
    <row r="139" spans="1:9" x14ac:dyDescent="0.2">
      <c r="A139" t="s">
        <v>247</v>
      </c>
      <c r="B139" s="21" t="s">
        <v>345</v>
      </c>
      <c r="C139" s="10" t="s">
        <v>8</v>
      </c>
      <c r="D139" s="10" t="s">
        <v>23</v>
      </c>
      <c r="E139" s="15">
        <v>49.8</v>
      </c>
      <c r="F139" s="15">
        <v>45.5</v>
      </c>
      <c r="G139" s="20">
        <v>2.6</v>
      </c>
      <c r="H139" s="18">
        <v>3.6</v>
      </c>
      <c r="I139" s="5">
        <f t="shared" si="3"/>
        <v>1.3846153846153846</v>
      </c>
    </row>
    <row r="140" spans="1:9" x14ac:dyDescent="0.2">
      <c r="A140" t="s">
        <v>247</v>
      </c>
      <c r="B140" s="21" t="s">
        <v>346</v>
      </c>
      <c r="C140" s="10" t="s">
        <v>8</v>
      </c>
      <c r="D140" s="10" t="s">
        <v>23</v>
      </c>
      <c r="E140" s="15">
        <v>51.5</v>
      </c>
      <c r="F140" s="15">
        <v>46.7</v>
      </c>
      <c r="G140" s="20">
        <v>2.9</v>
      </c>
      <c r="H140" s="18">
        <v>3.9</v>
      </c>
      <c r="I140" s="5">
        <f t="shared" si="3"/>
        <v>1.3448275862068966</v>
      </c>
    </row>
    <row r="141" spans="1:9" x14ac:dyDescent="0.2">
      <c r="A141" t="s">
        <v>247</v>
      </c>
      <c r="B141" s="21" t="s">
        <v>347</v>
      </c>
      <c r="C141" s="10" t="s">
        <v>8</v>
      </c>
      <c r="D141" s="10" t="s">
        <v>23</v>
      </c>
      <c r="E141" s="15">
        <v>52</v>
      </c>
      <c r="F141" s="15">
        <v>47.3</v>
      </c>
      <c r="G141" s="20">
        <v>2.7</v>
      </c>
      <c r="H141" s="18">
        <v>3.8</v>
      </c>
      <c r="I141" s="5">
        <f t="shared" si="3"/>
        <v>1.4074074074074072</v>
      </c>
    </row>
    <row r="142" spans="1:9" x14ac:dyDescent="0.2">
      <c r="A142" t="s">
        <v>247</v>
      </c>
      <c r="B142" s="21" t="s">
        <v>348</v>
      </c>
      <c r="C142" s="10" t="s">
        <v>8</v>
      </c>
      <c r="D142" s="10" t="s">
        <v>23</v>
      </c>
      <c r="E142" s="15">
        <v>52.2</v>
      </c>
      <c r="F142" s="15">
        <v>47.7</v>
      </c>
      <c r="G142" s="20">
        <v>2.8</v>
      </c>
      <c r="H142" s="18">
        <v>3.7</v>
      </c>
      <c r="I142" s="5">
        <f t="shared" si="3"/>
        <v>1.3214285714285716</v>
      </c>
    </row>
    <row r="143" spans="1:9" x14ac:dyDescent="0.2">
      <c r="A143" t="s">
        <v>239</v>
      </c>
      <c r="B143" s="21" t="s">
        <v>349</v>
      </c>
      <c r="C143" s="10" t="s">
        <v>8</v>
      </c>
      <c r="D143" s="10" t="s">
        <v>23</v>
      </c>
      <c r="E143" s="15">
        <v>105</v>
      </c>
      <c r="F143" s="15">
        <v>96.2</v>
      </c>
      <c r="G143" s="20">
        <v>3.3</v>
      </c>
      <c r="H143" s="18">
        <v>6.5</v>
      </c>
      <c r="I143" s="5">
        <f t="shared" si="3"/>
        <v>1.9696969696969697</v>
      </c>
    </row>
    <row r="144" spans="1:9" x14ac:dyDescent="0.2">
      <c r="A144" t="s">
        <v>239</v>
      </c>
      <c r="B144" s="21" t="s">
        <v>350</v>
      </c>
      <c r="C144" s="10" t="s">
        <v>8</v>
      </c>
      <c r="D144" s="10" t="s">
        <v>23</v>
      </c>
      <c r="E144" s="15">
        <v>89</v>
      </c>
      <c r="F144" s="15">
        <v>81</v>
      </c>
      <c r="G144" s="20">
        <v>3</v>
      </c>
      <c r="H144" s="18">
        <v>5.7</v>
      </c>
      <c r="I144" s="5">
        <f>H144/G144</f>
        <v>1.9000000000000001</v>
      </c>
    </row>
    <row r="145" spans="1:9" x14ac:dyDescent="0.2">
      <c r="A145" t="s">
        <v>254</v>
      </c>
      <c r="B145" s="21" t="s">
        <v>351</v>
      </c>
      <c r="C145" s="10" t="s">
        <v>8</v>
      </c>
      <c r="D145" s="10" t="s">
        <v>23</v>
      </c>
      <c r="E145" s="15">
        <v>75</v>
      </c>
      <c r="F145" s="15">
        <v>69</v>
      </c>
      <c r="G145" s="20">
        <v>3</v>
      </c>
      <c r="H145" s="18">
        <v>5</v>
      </c>
      <c r="I145" s="5">
        <f t="shared" si="3"/>
        <v>1.6666666666666667</v>
      </c>
    </row>
    <row r="146" spans="1:9" x14ac:dyDescent="0.2">
      <c r="A146" t="s">
        <v>274</v>
      </c>
      <c r="B146" s="21" t="s">
        <v>352</v>
      </c>
      <c r="C146" s="10" t="s">
        <v>8</v>
      </c>
      <c r="D146" s="10" t="s">
        <v>23</v>
      </c>
      <c r="E146" s="15">
        <v>52.7</v>
      </c>
      <c r="F146" s="15">
        <v>47.800000000000004</v>
      </c>
      <c r="G146" s="20">
        <v>2.2999999999999998</v>
      </c>
      <c r="H146" s="18">
        <v>4.3</v>
      </c>
      <c r="I146" s="5">
        <f t="shared" si="3"/>
        <v>1.8695652173913044</v>
      </c>
    </row>
    <row r="147" spans="1:9" x14ac:dyDescent="0.2">
      <c r="A147" t="s">
        <v>275</v>
      </c>
      <c r="B147" s="21" t="s">
        <v>353</v>
      </c>
      <c r="C147" s="10" t="s">
        <v>8</v>
      </c>
      <c r="D147" s="10" t="s">
        <v>23</v>
      </c>
      <c r="E147" s="15">
        <v>114</v>
      </c>
      <c r="F147" s="15">
        <v>105.6</v>
      </c>
      <c r="G147" s="20">
        <v>4.2</v>
      </c>
      <c r="H147" s="18">
        <v>8.1999999999999993</v>
      </c>
      <c r="I147" s="5">
        <f t="shared" si="3"/>
        <v>1.9523809523809521</v>
      </c>
    </row>
    <row r="148" spans="1:9" x14ac:dyDescent="0.2">
      <c r="A148" t="s">
        <v>276</v>
      </c>
      <c r="B148" s="21" t="s">
        <v>354</v>
      </c>
      <c r="C148" s="10" t="s">
        <v>8</v>
      </c>
      <c r="D148" s="10" t="s">
        <v>23</v>
      </c>
      <c r="E148" s="15">
        <v>104</v>
      </c>
      <c r="F148" s="15">
        <v>96</v>
      </c>
      <c r="G148" s="20">
        <v>4.3</v>
      </c>
      <c r="H148" s="18">
        <v>7.8</v>
      </c>
      <c r="I148" s="5">
        <f t="shared" si="3"/>
        <v>1.8139534883720931</v>
      </c>
    </row>
    <row r="149" spans="1:9" x14ac:dyDescent="0.2">
      <c r="A149" t="s">
        <v>277</v>
      </c>
      <c r="B149" s="21" t="s">
        <v>355</v>
      </c>
      <c r="C149" s="10" t="s">
        <v>8</v>
      </c>
      <c r="D149" s="10" t="s">
        <v>23</v>
      </c>
      <c r="E149" s="15">
        <v>140</v>
      </c>
      <c r="F149" s="15">
        <v>127.5</v>
      </c>
      <c r="G149" s="20">
        <v>5.5</v>
      </c>
      <c r="H149" s="18">
        <v>10.7</v>
      </c>
      <c r="I149" s="5">
        <f t="shared" si="3"/>
        <v>1.9454545454545453</v>
      </c>
    </row>
    <row r="150" spans="1:9" x14ac:dyDescent="0.2">
      <c r="A150" t="s">
        <v>283</v>
      </c>
      <c r="B150" s="21" t="s">
        <v>356</v>
      </c>
      <c r="C150" s="10" t="s">
        <v>8</v>
      </c>
      <c r="D150" s="10" t="s">
        <v>23</v>
      </c>
      <c r="E150" s="15">
        <v>118.2</v>
      </c>
      <c r="F150" s="15">
        <v>108.4</v>
      </c>
      <c r="G150" s="20">
        <v>3.5</v>
      </c>
      <c r="H150" s="18">
        <v>7.3</v>
      </c>
      <c r="I150" s="5">
        <f t="shared" si="3"/>
        <v>2.0857142857142859</v>
      </c>
    </row>
    <row r="151" spans="1:9" x14ac:dyDescent="0.2">
      <c r="A151" t="s">
        <v>284</v>
      </c>
      <c r="B151" s="1" t="s">
        <v>357</v>
      </c>
      <c r="C151" s="10" t="s">
        <v>8</v>
      </c>
      <c r="D151" s="10" t="s">
        <v>23</v>
      </c>
      <c r="E151" s="15">
        <v>103</v>
      </c>
      <c r="F151" s="15">
        <v>94.3</v>
      </c>
      <c r="G151" s="20">
        <v>4.3</v>
      </c>
      <c r="H151" s="18">
        <v>9</v>
      </c>
      <c r="I151" s="5">
        <f t="shared" si="3"/>
        <v>2.0930232558139537</v>
      </c>
    </row>
    <row r="152" spans="1:9" x14ac:dyDescent="0.2">
      <c r="A152" t="s">
        <v>285</v>
      </c>
      <c r="B152" s="1" t="s">
        <v>358</v>
      </c>
      <c r="C152" s="10" t="s">
        <v>8</v>
      </c>
      <c r="D152" s="10" t="s">
        <v>23</v>
      </c>
      <c r="E152" s="15">
        <v>119</v>
      </c>
      <c r="F152" s="15">
        <v>92.9</v>
      </c>
      <c r="G152" s="20">
        <v>3.8</v>
      </c>
      <c r="H152" s="18">
        <v>8</v>
      </c>
      <c r="I152" s="5">
        <f t="shared" si="3"/>
        <v>2.1052631578947367</v>
      </c>
    </row>
    <row r="153" spans="1:9" x14ac:dyDescent="0.2">
      <c r="A153"/>
      <c r="C153" s="11" t="s">
        <v>8</v>
      </c>
      <c r="D153" s="11" t="s">
        <v>23</v>
      </c>
      <c r="I153" s="6">
        <f>AVERAGE(I116:I152)</f>
        <v>1.639857562421869</v>
      </c>
    </row>
    <row r="155" spans="1:9" x14ac:dyDescent="0.2">
      <c r="A155" s="1" t="s">
        <v>214</v>
      </c>
      <c r="B155" s="1" t="s">
        <v>215</v>
      </c>
      <c r="C155" s="10" t="s">
        <v>18</v>
      </c>
      <c r="D155" s="10" t="s">
        <v>4</v>
      </c>
      <c r="E155" s="15">
        <v>38.5</v>
      </c>
      <c r="F155" s="15">
        <v>36</v>
      </c>
      <c r="G155" s="15">
        <v>1.4</v>
      </c>
      <c r="H155" s="15">
        <v>2.1</v>
      </c>
      <c r="I155" s="5">
        <f t="shared" ref="I155:I157" si="4">H155/G155</f>
        <v>1.5000000000000002</v>
      </c>
    </row>
    <row r="156" spans="1:9" x14ac:dyDescent="0.2">
      <c r="A156" s="1" t="s">
        <v>214</v>
      </c>
      <c r="B156" s="1" t="s">
        <v>216</v>
      </c>
      <c r="C156" s="10" t="s">
        <v>18</v>
      </c>
      <c r="D156" s="10" t="s">
        <v>4</v>
      </c>
      <c r="E156" s="15">
        <v>35</v>
      </c>
      <c r="F156" s="15">
        <v>32.5</v>
      </c>
      <c r="G156" s="15">
        <v>1.6</v>
      </c>
      <c r="H156" s="15">
        <v>2.8</v>
      </c>
      <c r="I156" s="5">
        <f t="shared" si="4"/>
        <v>1.7499999999999998</v>
      </c>
    </row>
    <row r="157" spans="1:9" x14ac:dyDescent="0.2">
      <c r="A157" s="1" t="s">
        <v>214</v>
      </c>
      <c r="B157" s="1" t="s">
        <v>217</v>
      </c>
      <c r="C157" s="10" t="s">
        <v>18</v>
      </c>
      <c r="D157" s="10" t="s">
        <v>4</v>
      </c>
      <c r="E157" s="15">
        <v>36</v>
      </c>
      <c r="F157" s="15">
        <v>33.200000000000003</v>
      </c>
      <c r="G157" s="15">
        <v>1.5</v>
      </c>
      <c r="H157" s="15">
        <v>2.6</v>
      </c>
      <c r="I157" s="5">
        <f t="shared" si="4"/>
        <v>1.7333333333333334</v>
      </c>
    </row>
    <row r="158" spans="1:9" x14ac:dyDescent="0.2">
      <c r="A158" s="1" t="s">
        <v>214</v>
      </c>
      <c r="B158" s="1" t="s">
        <v>218</v>
      </c>
      <c r="C158" s="10" t="s">
        <v>18</v>
      </c>
      <c r="D158" s="10" t="s">
        <v>4</v>
      </c>
      <c r="E158" s="15">
        <v>34.6</v>
      </c>
      <c r="F158" s="15">
        <v>31.8</v>
      </c>
      <c r="G158" s="15">
        <v>1.4</v>
      </c>
      <c r="H158" s="15">
        <v>2.5</v>
      </c>
      <c r="I158" s="5">
        <f>H158/G158</f>
        <v>1.7857142857142858</v>
      </c>
    </row>
    <row r="159" spans="1:9" x14ac:dyDescent="0.2">
      <c r="A159" s="1" t="s">
        <v>273</v>
      </c>
      <c r="B159" s="1" t="s">
        <v>359</v>
      </c>
      <c r="C159" s="10" t="s">
        <v>18</v>
      </c>
      <c r="D159" s="10" t="s">
        <v>4</v>
      </c>
      <c r="E159" s="15">
        <v>89.2</v>
      </c>
      <c r="F159" s="15">
        <v>83</v>
      </c>
      <c r="G159" s="15">
        <v>3</v>
      </c>
      <c r="H159" s="15">
        <v>7.5</v>
      </c>
      <c r="I159" s="5">
        <f>H159/G159</f>
        <v>2.5</v>
      </c>
    </row>
    <row r="160" spans="1:9" x14ac:dyDescent="0.2">
      <c r="C160" s="11" t="s">
        <v>18</v>
      </c>
      <c r="D160" s="11" t="s">
        <v>4</v>
      </c>
      <c r="I160" s="6">
        <f>AVERAGE(I155:I159)</f>
        <v>1.8538095238095238</v>
      </c>
    </row>
    <row r="161" spans="1:9" x14ac:dyDescent="0.2">
      <c r="I161" s="6"/>
    </row>
    <row r="162" spans="1:9" x14ac:dyDescent="0.2">
      <c r="A162" s="1" t="s">
        <v>12</v>
      </c>
      <c r="B162" s="1" t="s">
        <v>452</v>
      </c>
      <c r="C162" s="10" t="s">
        <v>18</v>
      </c>
      <c r="D162" s="10" t="s">
        <v>20</v>
      </c>
      <c r="E162" s="15">
        <v>56.3</v>
      </c>
      <c r="F162" s="15">
        <v>49.5</v>
      </c>
      <c r="G162" s="15">
        <v>4.4000000000000004</v>
      </c>
      <c r="H162" s="15">
        <v>6.3</v>
      </c>
      <c r="I162" s="5">
        <f t="shared" ref="I162:I169" si="5">H162/G162</f>
        <v>1.4318181818181817</v>
      </c>
    </row>
    <row r="163" spans="1:9" x14ac:dyDescent="0.2">
      <c r="A163" s="1" t="s">
        <v>12</v>
      </c>
      <c r="B163" s="1" t="s">
        <v>453</v>
      </c>
      <c r="C163" s="10" t="s">
        <v>18</v>
      </c>
      <c r="D163" s="10" t="s">
        <v>20</v>
      </c>
      <c r="E163" s="15">
        <v>69.099999999999994</v>
      </c>
      <c r="F163" s="15">
        <v>60.6</v>
      </c>
      <c r="G163" s="15">
        <v>5.6</v>
      </c>
      <c r="H163" s="15">
        <v>8</v>
      </c>
      <c r="I163" s="5">
        <f t="shared" si="5"/>
        <v>1.4285714285714286</v>
      </c>
    </row>
    <row r="164" spans="1:9" x14ac:dyDescent="0.2">
      <c r="A164" s="1" t="s">
        <v>12</v>
      </c>
      <c r="B164" s="1" t="s">
        <v>454</v>
      </c>
      <c r="C164" s="10" t="s">
        <v>18</v>
      </c>
      <c r="D164" s="10" t="s">
        <v>20</v>
      </c>
      <c r="E164" s="15">
        <v>55.5</v>
      </c>
      <c r="F164" s="15">
        <v>49.5</v>
      </c>
      <c r="G164" s="15">
        <v>5.7</v>
      </c>
      <c r="H164" s="15">
        <v>9.1</v>
      </c>
      <c r="I164" s="5">
        <f t="shared" si="5"/>
        <v>1.5964912280701753</v>
      </c>
    </row>
    <row r="165" spans="1:9" x14ac:dyDescent="0.2">
      <c r="A165" s="1" t="s">
        <v>17</v>
      </c>
      <c r="B165" s="1" t="s">
        <v>455</v>
      </c>
      <c r="C165" s="10" t="s">
        <v>18</v>
      </c>
      <c r="D165" s="10" t="s">
        <v>20</v>
      </c>
      <c r="E165" s="15">
        <v>86.6</v>
      </c>
      <c r="F165" s="15">
        <v>78.8</v>
      </c>
      <c r="G165" s="15">
        <v>7.8</v>
      </c>
      <c r="H165" s="15">
        <v>9.4</v>
      </c>
      <c r="I165" s="5">
        <f t="shared" si="5"/>
        <v>1.2051282051282053</v>
      </c>
    </row>
    <row r="166" spans="1:9" x14ac:dyDescent="0.2">
      <c r="A166" s="1" t="s">
        <v>17</v>
      </c>
      <c r="B166" s="1" t="s">
        <v>456</v>
      </c>
      <c r="C166" s="10" t="s">
        <v>18</v>
      </c>
      <c r="D166" s="10" t="s">
        <v>20</v>
      </c>
      <c r="E166" s="15">
        <v>83.800000000000011</v>
      </c>
      <c r="F166" s="15">
        <v>73.900000000000006</v>
      </c>
      <c r="G166" s="15">
        <v>6.1</v>
      </c>
      <c r="H166" s="15">
        <v>8.4</v>
      </c>
      <c r="I166" s="5">
        <f t="shared" si="5"/>
        <v>1.377049180327869</v>
      </c>
    </row>
    <row r="167" spans="1:9" x14ac:dyDescent="0.2">
      <c r="A167" s="1" t="s">
        <v>17</v>
      </c>
      <c r="B167" s="1" t="s">
        <v>457</v>
      </c>
      <c r="C167" s="10" t="s">
        <v>18</v>
      </c>
      <c r="D167" s="10" t="s">
        <v>20</v>
      </c>
      <c r="E167" s="15">
        <v>84.1</v>
      </c>
      <c r="F167" s="15">
        <v>75.099999999999994</v>
      </c>
      <c r="G167" s="15">
        <v>6.2</v>
      </c>
      <c r="H167" s="15">
        <v>9.1999999999999993</v>
      </c>
      <c r="I167" s="5">
        <f t="shared" si="5"/>
        <v>1.4838709677419353</v>
      </c>
    </row>
    <row r="168" spans="1:9" x14ac:dyDescent="0.2">
      <c r="A168" s="1" t="s">
        <v>17</v>
      </c>
      <c r="B168" s="1" t="s">
        <v>458</v>
      </c>
      <c r="C168" s="10" t="s">
        <v>18</v>
      </c>
      <c r="D168" s="10" t="s">
        <v>20</v>
      </c>
      <c r="E168" s="15">
        <v>86</v>
      </c>
      <c r="F168" s="15">
        <v>77.599999999999994</v>
      </c>
      <c r="G168" s="15">
        <v>5.5</v>
      </c>
      <c r="H168" s="15">
        <v>8.4</v>
      </c>
      <c r="I168" s="5">
        <f t="shared" si="5"/>
        <v>1.5272727272727273</v>
      </c>
    </row>
    <row r="169" spans="1:9" x14ac:dyDescent="0.2">
      <c r="A169" s="1" t="s">
        <v>12</v>
      </c>
      <c r="B169" s="1" t="s">
        <v>360</v>
      </c>
      <c r="C169" s="10" t="s">
        <v>18</v>
      </c>
      <c r="D169" s="10" t="s">
        <v>20</v>
      </c>
      <c r="E169" s="15">
        <v>53</v>
      </c>
      <c r="F169" s="15">
        <v>47</v>
      </c>
      <c r="G169" s="15">
        <v>3.8</v>
      </c>
      <c r="H169" s="15">
        <v>5.7</v>
      </c>
      <c r="I169" s="5">
        <f t="shared" si="5"/>
        <v>1.5000000000000002</v>
      </c>
    </row>
    <row r="170" spans="1:9" x14ac:dyDescent="0.2">
      <c r="C170" s="11" t="s">
        <v>18</v>
      </c>
      <c r="D170" s="11" t="s">
        <v>20</v>
      </c>
      <c r="I170" s="6">
        <f>AVERAGE(I162:I169)</f>
        <v>1.4437752398663155</v>
      </c>
    </row>
    <row r="172" spans="1:9" s="2" customFormat="1" x14ac:dyDescent="0.2">
      <c r="A172" s="1" t="s">
        <v>66</v>
      </c>
      <c r="B172" s="1" t="s">
        <v>200</v>
      </c>
      <c r="C172" s="10" t="s">
        <v>8</v>
      </c>
      <c r="D172" s="10" t="s">
        <v>52</v>
      </c>
      <c r="E172" s="15">
        <v>89</v>
      </c>
      <c r="F172" s="15">
        <v>79</v>
      </c>
      <c r="G172" s="15">
        <v>4.5</v>
      </c>
      <c r="H172" s="15">
        <v>9.5</v>
      </c>
      <c r="I172" s="5">
        <f t="shared" ref="I172:I187" si="6">H172/G172</f>
        <v>2.1111111111111112</v>
      </c>
    </row>
    <row r="173" spans="1:9" s="2" customFormat="1" x14ac:dyDescent="0.2">
      <c r="A173" s="1" t="s">
        <v>66</v>
      </c>
      <c r="B173" s="1" t="s">
        <v>201</v>
      </c>
      <c r="C173" s="10" t="s">
        <v>8</v>
      </c>
      <c r="D173" s="10" t="s">
        <v>52</v>
      </c>
      <c r="E173" s="15">
        <v>98</v>
      </c>
      <c r="F173" s="15">
        <v>89.2</v>
      </c>
      <c r="G173" s="15">
        <v>4.4000000000000004</v>
      </c>
      <c r="H173" s="15">
        <v>10</v>
      </c>
      <c r="I173" s="5">
        <f t="shared" si="6"/>
        <v>2.2727272727272725</v>
      </c>
    </row>
    <row r="174" spans="1:9" s="2" customFormat="1" x14ac:dyDescent="0.2">
      <c r="A174" s="1" t="s">
        <v>66</v>
      </c>
      <c r="B174" s="1" t="s">
        <v>202</v>
      </c>
      <c r="C174" s="10" t="s">
        <v>8</v>
      </c>
      <c r="D174" s="10" t="s">
        <v>52</v>
      </c>
      <c r="E174" s="15">
        <v>80.5</v>
      </c>
      <c r="F174" s="15">
        <v>71.8</v>
      </c>
      <c r="G174" s="15">
        <v>4.0999999999999996</v>
      </c>
      <c r="H174" s="15">
        <v>6.8</v>
      </c>
      <c r="I174" s="5">
        <f t="shared" si="6"/>
        <v>1.6585365853658538</v>
      </c>
    </row>
    <row r="175" spans="1:9" s="2" customFormat="1" x14ac:dyDescent="0.2">
      <c r="A175" s="1" t="s">
        <v>66</v>
      </c>
      <c r="B175" s="1" t="s">
        <v>65</v>
      </c>
      <c r="C175" s="10" t="s">
        <v>8</v>
      </c>
      <c r="D175" s="10" t="s">
        <v>52</v>
      </c>
      <c r="E175" s="15">
        <v>115.5</v>
      </c>
      <c r="F175" s="15">
        <v>104.5</v>
      </c>
      <c r="G175" s="15">
        <v>5.5</v>
      </c>
      <c r="H175" s="15">
        <v>11.2</v>
      </c>
      <c r="I175" s="5">
        <f t="shared" si="6"/>
        <v>2.0363636363636362</v>
      </c>
    </row>
    <row r="176" spans="1:9" s="2" customFormat="1" x14ac:dyDescent="0.2">
      <c r="A176" s="1" t="s">
        <v>66</v>
      </c>
      <c r="B176" s="1" t="s">
        <v>203</v>
      </c>
      <c r="C176" s="10" t="s">
        <v>8</v>
      </c>
      <c r="D176" s="10" t="s">
        <v>52</v>
      </c>
      <c r="E176" s="15">
        <v>100.5</v>
      </c>
      <c r="F176" s="15">
        <v>88.5</v>
      </c>
      <c r="G176" s="15">
        <v>5.5</v>
      </c>
      <c r="H176" s="15">
        <v>12.2</v>
      </c>
      <c r="I176" s="5">
        <f t="shared" si="6"/>
        <v>2.2181818181818183</v>
      </c>
    </row>
    <row r="177" spans="1:9" s="2" customFormat="1" x14ac:dyDescent="0.2">
      <c r="A177" s="1" t="s">
        <v>66</v>
      </c>
      <c r="B177" s="1" t="s">
        <v>64</v>
      </c>
      <c r="C177" s="10" t="s">
        <v>8</v>
      </c>
      <c r="D177" s="10" t="s">
        <v>52</v>
      </c>
      <c r="E177" s="15">
        <v>108.8</v>
      </c>
      <c r="F177" s="15">
        <v>96.3</v>
      </c>
      <c r="G177" s="15">
        <v>5.2</v>
      </c>
      <c r="H177" s="15">
        <v>10.3</v>
      </c>
      <c r="I177" s="5">
        <f t="shared" si="6"/>
        <v>1.9807692307692308</v>
      </c>
    </row>
    <row r="178" spans="1:9" s="2" customFormat="1" x14ac:dyDescent="0.2">
      <c r="A178" s="1" t="s">
        <v>66</v>
      </c>
      <c r="B178" s="1" t="s">
        <v>523</v>
      </c>
      <c r="C178" s="10" t="s">
        <v>8</v>
      </c>
      <c r="D178" s="10" t="s">
        <v>52</v>
      </c>
      <c r="E178" s="15">
        <v>96.1</v>
      </c>
      <c r="F178" s="15">
        <v>89.6</v>
      </c>
      <c r="G178" s="15">
        <v>4.8</v>
      </c>
      <c r="H178" s="15">
        <v>10.5</v>
      </c>
      <c r="I178" s="5">
        <f t="shared" si="6"/>
        <v>2.1875</v>
      </c>
    </row>
    <row r="179" spans="1:9" s="2" customFormat="1" x14ac:dyDescent="0.2">
      <c r="A179" s="1" t="s">
        <v>66</v>
      </c>
      <c r="B179" s="1" t="s">
        <v>204</v>
      </c>
      <c r="C179" s="10" t="s">
        <v>8</v>
      </c>
      <c r="D179" s="10" t="s">
        <v>52</v>
      </c>
      <c r="E179" s="15">
        <v>95</v>
      </c>
      <c r="F179" s="15">
        <v>85.5</v>
      </c>
      <c r="G179" s="15">
        <v>4.5999999999999996</v>
      </c>
      <c r="H179" s="15">
        <v>9.9</v>
      </c>
      <c r="I179" s="5">
        <f t="shared" si="6"/>
        <v>2.1521739130434785</v>
      </c>
    </row>
    <row r="180" spans="1:9" s="2" customFormat="1" x14ac:dyDescent="0.2">
      <c r="A180" s="1" t="s">
        <v>66</v>
      </c>
      <c r="B180" s="1" t="s">
        <v>205</v>
      </c>
      <c r="C180" s="10" t="s">
        <v>8</v>
      </c>
      <c r="D180" s="10" t="s">
        <v>52</v>
      </c>
      <c r="E180" s="15">
        <v>44.2</v>
      </c>
      <c r="F180" s="15">
        <v>39.200000000000003</v>
      </c>
      <c r="G180" s="15">
        <v>3.4</v>
      </c>
      <c r="H180" s="15">
        <v>5.5</v>
      </c>
      <c r="I180" s="5">
        <f t="shared" si="6"/>
        <v>1.6176470588235294</v>
      </c>
    </row>
    <row r="181" spans="1:9" s="2" customFormat="1" x14ac:dyDescent="0.2">
      <c r="A181" s="1" t="s">
        <v>66</v>
      </c>
      <c r="B181" s="1" t="s">
        <v>206</v>
      </c>
      <c r="C181" s="10" t="s">
        <v>8</v>
      </c>
      <c r="D181" s="10" t="s">
        <v>52</v>
      </c>
      <c r="E181" s="15">
        <v>44.6</v>
      </c>
      <c r="F181" s="15">
        <v>39.6</v>
      </c>
      <c r="G181" s="15">
        <v>3.2</v>
      </c>
      <c r="H181" s="15">
        <v>4.8</v>
      </c>
      <c r="I181" s="5">
        <f t="shared" si="6"/>
        <v>1.4999999999999998</v>
      </c>
    </row>
    <row r="182" spans="1:9" s="2" customFormat="1" x14ac:dyDescent="0.2">
      <c r="A182" s="1" t="s">
        <v>66</v>
      </c>
      <c r="B182" s="1" t="s">
        <v>207</v>
      </c>
      <c r="C182" s="10" t="s">
        <v>8</v>
      </c>
      <c r="D182" s="10" t="s">
        <v>52</v>
      </c>
      <c r="E182" s="15">
        <v>44.2</v>
      </c>
      <c r="F182" s="15">
        <v>39.700000000000003</v>
      </c>
      <c r="G182" s="15">
        <v>3</v>
      </c>
      <c r="H182" s="15">
        <v>4.4000000000000004</v>
      </c>
      <c r="I182" s="5">
        <f t="shared" si="6"/>
        <v>1.4666666666666668</v>
      </c>
    </row>
    <row r="183" spans="1:9" s="2" customFormat="1" x14ac:dyDescent="0.2">
      <c r="A183" s="1" t="s">
        <v>66</v>
      </c>
      <c r="B183" s="1" t="s">
        <v>208</v>
      </c>
      <c r="C183" s="10" t="s">
        <v>8</v>
      </c>
      <c r="D183" s="10" t="s">
        <v>52</v>
      </c>
      <c r="E183" s="15">
        <v>46</v>
      </c>
      <c r="F183" s="15">
        <v>41</v>
      </c>
      <c r="G183" s="15">
        <v>3</v>
      </c>
      <c r="H183" s="15">
        <v>4.9000000000000004</v>
      </c>
      <c r="I183" s="5">
        <f t="shared" si="6"/>
        <v>1.6333333333333335</v>
      </c>
    </row>
    <row r="184" spans="1:9" s="2" customFormat="1" x14ac:dyDescent="0.2">
      <c r="A184" s="1" t="s">
        <v>66</v>
      </c>
      <c r="B184" s="1" t="s">
        <v>209</v>
      </c>
      <c r="C184" s="10" t="s">
        <v>8</v>
      </c>
      <c r="D184" s="10" t="s">
        <v>52</v>
      </c>
      <c r="E184" s="15">
        <v>43.4</v>
      </c>
      <c r="F184" s="15">
        <v>38.799999999999997</v>
      </c>
      <c r="G184" s="15">
        <v>2.8</v>
      </c>
      <c r="H184" s="15">
        <v>4.8</v>
      </c>
      <c r="I184" s="5">
        <f t="shared" si="6"/>
        <v>1.7142857142857144</v>
      </c>
    </row>
    <row r="185" spans="1:9" s="2" customFormat="1" x14ac:dyDescent="0.2">
      <c r="A185" s="1" t="s">
        <v>66</v>
      </c>
      <c r="B185" s="1" t="s">
        <v>210</v>
      </c>
      <c r="C185" s="10" t="s">
        <v>8</v>
      </c>
      <c r="D185" s="10" t="s">
        <v>52</v>
      </c>
      <c r="E185" s="15">
        <v>43.1</v>
      </c>
      <c r="F185" s="15">
        <v>38.300000000000004</v>
      </c>
      <c r="G185" s="15">
        <v>3</v>
      </c>
      <c r="H185" s="15">
        <v>4.5999999999999996</v>
      </c>
      <c r="I185" s="5">
        <f t="shared" si="6"/>
        <v>1.5333333333333332</v>
      </c>
    </row>
    <row r="186" spans="1:9" s="2" customFormat="1" x14ac:dyDescent="0.2">
      <c r="A186" s="1" t="s">
        <v>66</v>
      </c>
      <c r="B186" s="1" t="s">
        <v>211</v>
      </c>
      <c r="C186" s="10" t="s">
        <v>8</v>
      </c>
      <c r="D186" s="10" t="s">
        <v>52</v>
      </c>
      <c r="E186" s="15">
        <v>43</v>
      </c>
      <c r="F186" s="15">
        <v>38</v>
      </c>
      <c r="G186" s="15">
        <v>2.9</v>
      </c>
      <c r="H186" s="15">
        <v>4.9000000000000004</v>
      </c>
      <c r="I186" s="5">
        <f t="shared" si="6"/>
        <v>1.6896551724137934</v>
      </c>
    </row>
    <row r="187" spans="1:9" s="2" customFormat="1" x14ac:dyDescent="0.2">
      <c r="A187" s="1" t="s">
        <v>66</v>
      </c>
      <c r="B187" s="1" t="s">
        <v>212</v>
      </c>
      <c r="C187" s="10" t="s">
        <v>8</v>
      </c>
      <c r="D187" s="10" t="s">
        <v>52</v>
      </c>
      <c r="E187" s="15">
        <v>43.8</v>
      </c>
      <c r="F187" s="15">
        <v>38.799999999999997</v>
      </c>
      <c r="G187" s="15">
        <v>3.1</v>
      </c>
      <c r="H187" s="15">
        <v>4.3</v>
      </c>
      <c r="I187" s="5">
        <f t="shared" si="6"/>
        <v>1.3870967741935483</v>
      </c>
    </row>
    <row r="188" spans="1:9" x14ac:dyDescent="0.2">
      <c r="A188" s="23" t="s">
        <v>219</v>
      </c>
      <c r="B188" s="23" t="s">
        <v>361</v>
      </c>
      <c r="C188" s="10" t="s">
        <v>8</v>
      </c>
      <c r="D188" s="10" t="s">
        <v>52</v>
      </c>
      <c r="E188" s="15">
        <v>51.2</v>
      </c>
      <c r="F188" s="15">
        <v>45.5</v>
      </c>
      <c r="G188" s="15">
        <v>3.6</v>
      </c>
      <c r="H188" s="15">
        <v>5.5</v>
      </c>
      <c r="I188" s="5">
        <f t="shared" ref="I188:I207" si="7">H188/G188</f>
        <v>1.5277777777777777</v>
      </c>
    </row>
    <row r="189" spans="1:9" x14ac:dyDescent="0.2">
      <c r="A189" t="s">
        <v>252</v>
      </c>
      <c r="B189" t="s">
        <v>362</v>
      </c>
      <c r="C189" s="10" t="s">
        <v>8</v>
      </c>
      <c r="D189" s="10" t="s">
        <v>52</v>
      </c>
      <c r="E189" s="15">
        <v>86.9</v>
      </c>
      <c r="F189" s="15">
        <v>77.400000000000006</v>
      </c>
      <c r="G189" s="15">
        <v>5.5</v>
      </c>
      <c r="H189" s="15">
        <v>7.4</v>
      </c>
      <c r="I189" s="5">
        <f t="shared" si="7"/>
        <v>1.3454545454545455</v>
      </c>
    </row>
    <row r="190" spans="1:9" x14ac:dyDescent="0.2">
      <c r="A190" t="s">
        <v>251</v>
      </c>
      <c r="B190" t="s">
        <v>363</v>
      </c>
      <c r="C190" s="10" t="s">
        <v>8</v>
      </c>
      <c r="D190" s="10" t="s">
        <v>52</v>
      </c>
      <c r="E190" s="15">
        <v>106</v>
      </c>
      <c r="F190" s="15">
        <v>95.4</v>
      </c>
      <c r="G190" s="15">
        <v>4</v>
      </c>
      <c r="H190" s="15">
        <v>9.6999999999999993</v>
      </c>
      <c r="I190" s="5">
        <f t="shared" si="7"/>
        <v>2.4249999999999998</v>
      </c>
    </row>
    <row r="191" spans="1:9" x14ac:dyDescent="0.2">
      <c r="A191" t="s">
        <v>250</v>
      </c>
      <c r="B191" s="1" t="s">
        <v>364</v>
      </c>
      <c r="C191" s="10" t="s">
        <v>8</v>
      </c>
      <c r="D191" s="10" t="s">
        <v>52</v>
      </c>
      <c r="E191" s="15">
        <v>137.4</v>
      </c>
      <c r="F191" s="15">
        <v>124.9</v>
      </c>
      <c r="G191" s="15">
        <v>5.3</v>
      </c>
      <c r="H191" s="15">
        <v>12.2</v>
      </c>
      <c r="I191" s="5">
        <f t="shared" si="7"/>
        <v>2.3018867924528301</v>
      </c>
    </row>
    <row r="192" spans="1:9" x14ac:dyDescent="0.2">
      <c r="A192" t="s">
        <v>249</v>
      </c>
      <c r="B192" s="1" t="s">
        <v>365</v>
      </c>
      <c r="C192" s="10" t="s">
        <v>8</v>
      </c>
      <c r="D192" s="10" t="s">
        <v>52</v>
      </c>
      <c r="E192" s="15">
        <v>105.4</v>
      </c>
      <c r="F192" s="15">
        <v>94.100000000000009</v>
      </c>
      <c r="G192" s="15">
        <v>4.4000000000000004</v>
      </c>
      <c r="H192" s="15">
        <v>9.6</v>
      </c>
      <c r="I192" s="5">
        <f t="shared" si="7"/>
        <v>2.1818181818181817</v>
      </c>
    </row>
    <row r="193" spans="1:9" x14ac:dyDescent="0.2">
      <c r="A193" t="s">
        <v>253</v>
      </c>
      <c r="B193" s="1" t="s">
        <v>366</v>
      </c>
      <c r="C193" s="10" t="s">
        <v>8</v>
      </c>
      <c r="D193" s="10" t="s">
        <v>52</v>
      </c>
      <c r="E193" s="15">
        <v>154.30000000000001</v>
      </c>
      <c r="F193" s="15">
        <v>141.80000000000001</v>
      </c>
      <c r="G193" s="15">
        <v>6.5</v>
      </c>
      <c r="H193" s="15">
        <v>14</v>
      </c>
      <c r="I193" s="5">
        <f t="shared" si="7"/>
        <v>2.1538461538461537</v>
      </c>
    </row>
    <row r="194" spans="1:9" x14ac:dyDescent="0.2">
      <c r="A194" t="s">
        <v>255</v>
      </c>
      <c r="B194" s="1" t="s">
        <v>367</v>
      </c>
      <c r="C194" s="10" t="s">
        <v>8</v>
      </c>
      <c r="D194" s="10" t="s">
        <v>52</v>
      </c>
      <c r="E194" s="15">
        <v>82</v>
      </c>
      <c r="F194" s="15">
        <v>73</v>
      </c>
      <c r="G194" s="15">
        <v>4.0999999999999996</v>
      </c>
      <c r="H194" s="15">
        <v>7.5</v>
      </c>
      <c r="I194" s="5">
        <f t="shared" si="7"/>
        <v>1.8292682926829269</v>
      </c>
    </row>
    <row r="195" spans="1:9" x14ac:dyDescent="0.2">
      <c r="A195" t="s">
        <v>256</v>
      </c>
      <c r="B195" s="1" t="s">
        <v>368</v>
      </c>
      <c r="C195" s="10" t="s">
        <v>8</v>
      </c>
      <c r="D195" s="10" t="s">
        <v>52</v>
      </c>
      <c r="E195" s="15">
        <v>160</v>
      </c>
      <c r="F195" s="15">
        <v>144.5</v>
      </c>
      <c r="G195" s="15">
        <v>10.5</v>
      </c>
      <c r="H195" s="15">
        <v>15</v>
      </c>
      <c r="I195" s="5">
        <f t="shared" si="7"/>
        <v>1.4285714285714286</v>
      </c>
    </row>
    <row r="196" spans="1:9" x14ac:dyDescent="0.2">
      <c r="A196" t="s">
        <v>263</v>
      </c>
      <c r="B196" s="1" t="s">
        <v>369</v>
      </c>
      <c r="C196" s="10" t="s">
        <v>8</v>
      </c>
      <c r="D196" s="10" t="s">
        <v>52</v>
      </c>
      <c r="E196" s="15">
        <v>126</v>
      </c>
      <c r="F196" s="15">
        <v>112.5</v>
      </c>
      <c r="G196" s="15">
        <v>8.3000000000000007</v>
      </c>
      <c r="H196" s="15">
        <v>11.5</v>
      </c>
      <c r="I196" s="5">
        <f t="shared" si="7"/>
        <v>1.3855421686746987</v>
      </c>
    </row>
    <row r="197" spans="1:9" x14ac:dyDescent="0.2">
      <c r="A197" t="s">
        <v>264</v>
      </c>
      <c r="B197" s="1" t="s">
        <v>370</v>
      </c>
      <c r="C197" s="10" t="s">
        <v>8</v>
      </c>
      <c r="D197" s="10" t="s">
        <v>52</v>
      </c>
      <c r="E197" s="15">
        <v>122</v>
      </c>
      <c r="F197" s="15">
        <v>109</v>
      </c>
      <c r="G197" s="15">
        <v>10</v>
      </c>
      <c r="H197" s="15">
        <v>14</v>
      </c>
      <c r="I197" s="5">
        <f t="shared" si="7"/>
        <v>1.4</v>
      </c>
    </row>
    <row r="198" spans="1:9" x14ac:dyDescent="0.2">
      <c r="A198" t="s">
        <v>265</v>
      </c>
      <c r="B198" s="1" t="s">
        <v>371</v>
      </c>
      <c r="C198" s="10" t="s">
        <v>8</v>
      </c>
      <c r="D198" s="10" t="s">
        <v>52</v>
      </c>
      <c r="E198" s="15">
        <v>122</v>
      </c>
      <c r="F198" s="15">
        <v>109</v>
      </c>
      <c r="G198" s="15">
        <v>7.8</v>
      </c>
      <c r="H198" s="15">
        <v>10.5</v>
      </c>
      <c r="I198" s="5">
        <f t="shared" si="7"/>
        <v>1.3461538461538463</v>
      </c>
    </row>
    <row r="199" spans="1:9" x14ac:dyDescent="0.2">
      <c r="A199" t="s">
        <v>265</v>
      </c>
      <c r="B199" s="1" t="s">
        <v>372</v>
      </c>
      <c r="C199" s="10" t="s">
        <v>8</v>
      </c>
      <c r="D199" s="10" t="s">
        <v>52</v>
      </c>
      <c r="E199" s="15">
        <v>105.4</v>
      </c>
      <c r="F199" s="15">
        <v>94.2</v>
      </c>
      <c r="G199" s="15">
        <v>8.5</v>
      </c>
      <c r="H199" s="15">
        <v>11.5</v>
      </c>
      <c r="I199" s="5">
        <f t="shared" si="7"/>
        <v>1.3529411764705883</v>
      </c>
    </row>
    <row r="200" spans="1:9" x14ac:dyDescent="0.2">
      <c r="A200" t="s">
        <v>223</v>
      </c>
      <c r="B200" s="1" t="s">
        <v>373</v>
      </c>
      <c r="C200" s="10" t="s">
        <v>8</v>
      </c>
      <c r="D200" s="10" t="s">
        <v>52</v>
      </c>
      <c r="F200" s="15">
        <v>116.6</v>
      </c>
      <c r="G200" s="15">
        <v>9.6999999999999993</v>
      </c>
      <c r="H200" s="15">
        <v>16.399999999999999</v>
      </c>
      <c r="I200" s="5">
        <f t="shared" si="7"/>
        <v>1.6907216494845361</v>
      </c>
    </row>
    <row r="201" spans="1:9" x14ac:dyDescent="0.2">
      <c r="A201" t="s">
        <v>276</v>
      </c>
      <c r="B201" s="1" t="s">
        <v>374</v>
      </c>
      <c r="C201" s="10" t="s">
        <v>8</v>
      </c>
      <c r="D201" s="10" t="s">
        <v>52</v>
      </c>
      <c r="E201" s="15">
        <v>123</v>
      </c>
      <c r="F201" s="15">
        <v>110.2</v>
      </c>
      <c r="G201" s="15">
        <v>7.8</v>
      </c>
      <c r="H201" s="15">
        <v>12.7</v>
      </c>
      <c r="I201" s="5">
        <f t="shared" si="7"/>
        <v>1.6282051282051282</v>
      </c>
    </row>
    <row r="202" spans="1:9" x14ac:dyDescent="0.2">
      <c r="A202" t="s">
        <v>281</v>
      </c>
      <c r="B202" s="1" t="s">
        <v>375</v>
      </c>
      <c r="C202" s="10" t="s">
        <v>8</v>
      </c>
      <c r="D202" s="10" t="s">
        <v>52</v>
      </c>
      <c r="E202" s="15">
        <v>147.4</v>
      </c>
      <c r="F202" s="15">
        <v>132.20000000000002</v>
      </c>
      <c r="G202" s="15">
        <v>8</v>
      </c>
      <c r="H202" s="15">
        <v>17.100000000000001</v>
      </c>
      <c r="I202" s="5">
        <f t="shared" si="7"/>
        <v>2.1375000000000002</v>
      </c>
    </row>
    <row r="203" spans="1:9" x14ac:dyDescent="0.2">
      <c r="A203" t="s">
        <v>282</v>
      </c>
      <c r="B203" s="1" t="s">
        <v>376</v>
      </c>
      <c r="C203" s="10" t="s">
        <v>8</v>
      </c>
      <c r="D203" s="10" t="s">
        <v>52</v>
      </c>
      <c r="E203" s="15">
        <v>104.4</v>
      </c>
      <c r="F203" s="15">
        <v>92.7</v>
      </c>
      <c r="G203" s="15">
        <v>7.2</v>
      </c>
      <c r="H203" s="15">
        <v>12.6</v>
      </c>
      <c r="I203" s="5">
        <f t="shared" si="7"/>
        <v>1.75</v>
      </c>
    </row>
    <row r="204" spans="1:9" x14ac:dyDescent="0.2">
      <c r="A204" t="s">
        <v>282</v>
      </c>
      <c r="B204" s="1" t="s">
        <v>377</v>
      </c>
      <c r="C204" s="10" t="s">
        <v>8</v>
      </c>
      <c r="D204" s="10" t="s">
        <v>52</v>
      </c>
      <c r="E204" s="15">
        <v>99.8</v>
      </c>
      <c r="F204" s="15">
        <v>88.3</v>
      </c>
      <c r="G204" s="15">
        <v>6.8</v>
      </c>
      <c r="H204" s="15">
        <v>12.5</v>
      </c>
      <c r="I204" s="5">
        <f t="shared" si="7"/>
        <v>1.8382352941176472</v>
      </c>
    </row>
    <row r="205" spans="1:9" x14ac:dyDescent="0.2">
      <c r="A205" t="s">
        <v>276</v>
      </c>
      <c r="B205" s="1" t="s">
        <v>378</v>
      </c>
      <c r="C205" s="10" t="s">
        <v>8</v>
      </c>
      <c r="D205" s="10" t="s">
        <v>52</v>
      </c>
      <c r="E205" s="15">
        <v>126.8</v>
      </c>
      <c r="F205" s="15">
        <v>112.5</v>
      </c>
      <c r="G205" s="15">
        <v>8.6999999999999993</v>
      </c>
      <c r="H205" s="15">
        <v>13.2</v>
      </c>
      <c r="I205" s="5">
        <f t="shared" si="7"/>
        <v>1.517241379310345</v>
      </c>
    </row>
    <row r="206" spans="1:9" x14ac:dyDescent="0.2">
      <c r="A206" t="s">
        <v>67</v>
      </c>
      <c r="B206" s="1" t="s">
        <v>379</v>
      </c>
      <c r="C206" s="10" t="s">
        <v>8</v>
      </c>
      <c r="D206" s="10" t="s">
        <v>52</v>
      </c>
      <c r="E206" s="15">
        <v>100.6</v>
      </c>
      <c r="F206" s="15">
        <v>92.8</v>
      </c>
      <c r="G206" s="15">
        <v>7.5</v>
      </c>
      <c r="H206" s="15">
        <v>13</v>
      </c>
      <c r="I206" s="5">
        <f t="shared" si="7"/>
        <v>1.7333333333333334</v>
      </c>
    </row>
    <row r="207" spans="1:9" x14ac:dyDescent="0.2">
      <c r="A207" t="s">
        <v>276</v>
      </c>
      <c r="B207" s="1" t="s">
        <v>380</v>
      </c>
      <c r="C207" s="10" t="s">
        <v>8</v>
      </c>
      <c r="D207" s="10" t="s">
        <v>52</v>
      </c>
      <c r="E207" s="15">
        <v>123.6</v>
      </c>
      <c r="F207" s="15">
        <v>110.8</v>
      </c>
      <c r="G207" s="15">
        <v>7.9</v>
      </c>
      <c r="H207" s="15">
        <v>13.8</v>
      </c>
      <c r="I207" s="5">
        <f t="shared" si="7"/>
        <v>1.7468354430379747</v>
      </c>
    </row>
    <row r="208" spans="1:9" x14ac:dyDescent="0.2">
      <c r="C208" s="11" t="s">
        <v>8</v>
      </c>
      <c r="D208" s="11" t="s">
        <v>52</v>
      </c>
      <c r="I208" s="6">
        <f>AVERAGE(I172:I207)</f>
        <v>1.774436505889007</v>
      </c>
    </row>
    <row r="209" spans="1:9" s="2" customFormat="1" x14ac:dyDescent="0.2">
      <c r="C209" s="12"/>
      <c r="D209" s="12"/>
      <c r="E209" s="15"/>
      <c r="F209" s="15"/>
      <c r="G209" s="16"/>
      <c r="H209" s="16"/>
      <c r="I209" s="6"/>
    </row>
    <row r="210" spans="1:9" s="3" customFormat="1" x14ac:dyDescent="0.2">
      <c r="A210" s="3" t="s">
        <v>9</v>
      </c>
      <c r="B210" s="3" t="s">
        <v>472</v>
      </c>
      <c r="C210" s="10" t="s">
        <v>18</v>
      </c>
      <c r="D210" s="13" t="s">
        <v>10</v>
      </c>
      <c r="E210" s="15">
        <v>121.5</v>
      </c>
      <c r="F210" s="15">
        <v>105</v>
      </c>
      <c r="G210" s="17">
        <v>7</v>
      </c>
      <c r="H210" s="17">
        <v>13.5</v>
      </c>
      <c r="I210" s="5">
        <f t="shared" ref="I210:I220" si="8">H210/G210</f>
        <v>1.9285714285714286</v>
      </c>
    </row>
    <row r="211" spans="1:9" s="3" customFormat="1" x14ac:dyDescent="0.2">
      <c r="A211" s="3" t="s">
        <v>9</v>
      </c>
      <c r="B211" s="3" t="s">
        <v>473</v>
      </c>
      <c r="C211" s="10" t="s">
        <v>18</v>
      </c>
      <c r="D211" s="13" t="s">
        <v>11</v>
      </c>
      <c r="E211" s="15">
        <v>89.5</v>
      </c>
      <c r="F211" s="15">
        <v>78</v>
      </c>
      <c r="G211" s="17">
        <v>5</v>
      </c>
      <c r="H211" s="17">
        <v>9.6</v>
      </c>
      <c r="I211" s="5">
        <f t="shared" si="8"/>
        <v>1.92</v>
      </c>
    </row>
    <row r="212" spans="1:9" s="3" customFormat="1" x14ac:dyDescent="0.2">
      <c r="A212" s="3" t="s">
        <v>9</v>
      </c>
      <c r="B212" s="3" t="s">
        <v>474</v>
      </c>
      <c r="C212" s="10" t="s">
        <v>18</v>
      </c>
      <c r="D212" s="13" t="s">
        <v>11</v>
      </c>
      <c r="E212" s="15">
        <v>108</v>
      </c>
      <c r="F212" s="15">
        <v>95</v>
      </c>
      <c r="G212" s="17">
        <v>6.3</v>
      </c>
      <c r="H212" s="17">
        <v>12</v>
      </c>
      <c r="I212" s="5">
        <f t="shared" si="8"/>
        <v>1.9047619047619049</v>
      </c>
    </row>
    <row r="213" spans="1:9" s="3" customFormat="1" x14ac:dyDescent="0.2">
      <c r="A213" s="3" t="s">
        <v>9</v>
      </c>
      <c r="B213" s="3" t="s">
        <v>475</v>
      </c>
      <c r="C213" s="10" t="s">
        <v>18</v>
      </c>
      <c r="D213" s="13" t="s">
        <v>11</v>
      </c>
      <c r="E213" s="15">
        <v>86</v>
      </c>
      <c r="F213" s="15">
        <v>74</v>
      </c>
      <c r="G213" s="17">
        <v>4.9000000000000004</v>
      </c>
      <c r="H213" s="17">
        <v>9.8000000000000007</v>
      </c>
      <c r="I213" s="5">
        <f t="shared" si="8"/>
        <v>2</v>
      </c>
    </row>
    <row r="214" spans="1:9" x14ac:dyDescent="0.2">
      <c r="A214" s="1" t="s">
        <v>22</v>
      </c>
      <c r="B214" s="1" t="s">
        <v>459</v>
      </c>
      <c r="C214" s="10" t="s">
        <v>18</v>
      </c>
      <c r="D214" s="10" t="s">
        <v>2</v>
      </c>
      <c r="E214" s="15">
        <v>84.8</v>
      </c>
      <c r="F214" s="15">
        <f>E214-9.8</f>
        <v>75</v>
      </c>
      <c r="G214" s="15">
        <v>4.0999999999999996</v>
      </c>
      <c r="H214" s="15">
        <v>8.1</v>
      </c>
      <c r="I214" s="5">
        <f t="shared" si="8"/>
        <v>1.975609756097561</v>
      </c>
    </row>
    <row r="215" spans="1:9" x14ac:dyDescent="0.2">
      <c r="A215" s="1" t="s">
        <v>22</v>
      </c>
      <c r="B215" s="1" t="s">
        <v>478</v>
      </c>
      <c r="C215" s="10" t="s">
        <v>18</v>
      </c>
      <c r="D215" s="10" t="s">
        <v>2</v>
      </c>
      <c r="E215" s="15">
        <v>107.3</v>
      </c>
      <c r="F215" s="15">
        <f>E215-13</f>
        <v>94.3</v>
      </c>
      <c r="G215" s="15">
        <v>4.3</v>
      </c>
      <c r="H215" s="15">
        <v>9.1999999999999993</v>
      </c>
      <c r="I215" s="5">
        <f t="shared" si="8"/>
        <v>2.13953488372093</v>
      </c>
    </row>
    <row r="216" spans="1:9" x14ac:dyDescent="0.2">
      <c r="A216" s="1" t="s">
        <v>22</v>
      </c>
      <c r="B216" s="1" t="s">
        <v>479</v>
      </c>
      <c r="C216" s="10" t="s">
        <v>18</v>
      </c>
      <c r="D216" s="10" t="s">
        <v>2</v>
      </c>
      <c r="E216" s="15">
        <v>121</v>
      </c>
      <c r="F216" s="15">
        <f>E216-15</f>
        <v>106</v>
      </c>
      <c r="G216" s="15">
        <v>4.5999999999999996</v>
      </c>
      <c r="H216" s="15">
        <v>10.3</v>
      </c>
      <c r="I216" s="5">
        <f t="shared" si="8"/>
        <v>2.2391304347826089</v>
      </c>
    </row>
    <row r="217" spans="1:9" x14ac:dyDescent="0.2">
      <c r="A217" s="1" t="s">
        <v>22</v>
      </c>
      <c r="B217" s="1" t="s">
        <v>518</v>
      </c>
      <c r="C217" s="10" t="s">
        <v>18</v>
      </c>
      <c r="D217" s="10" t="s">
        <v>2</v>
      </c>
      <c r="E217" s="15">
        <v>61.5</v>
      </c>
      <c r="F217" s="15">
        <f>E217-7.9</f>
        <v>53.6</v>
      </c>
      <c r="G217" s="15">
        <v>3.2</v>
      </c>
      <c r="H217" s="15">
        <v>5.2</v>
      </c>
      <c r="I217" s="5">
        <f t="shared" si="8"/>
        <v>1.625</v>
      </c>
    </row>
    <row r="218" spans="1:9" x14ac:dyDescent="0.2">
      <c r="A218" s="1" t="s">
        <v>22</v>
      </c>
      <c r="B218" s="1" t="s">
        <v>519</v>
      </c>
      <c r="C218" s="10" t="s">
        <v>18</v>
      </c>
      <c r="D218" s="10" t="s">
        <v>2</v>
      </c>
      <c r="E218" s="15">
        <v>35</v>
      </c>
      <c r="F218" s="15">
        <f>E218-4.2</f>
        <v>30.8</v>
      </c>
      <c r="G218" s="15">
        <v>2.6</v>
      </c>
      <c r="H218" s="15">
        <v>3.6</v>
      </c>
      <c r="I218" s="5">
        <f t="shared" si="8"/>
        <v>1.3846153846153846</v>
      </c>
    </row>
    <row r="219" spans="1:9" x14ac:dyDescent="0.2">
      <c r="A219" s="1" t="s">
        <v>22</v>
      </c>
      <c r="B219" s="1" t="s">
        <v>520</v>
      </c>
      <c r="C219" s="10" t="s">
        <v>18</v>
      </c>
      <c r="D219" s="10" t="s">
        <v>2</v>
      </c>
      <c r="E219" s="15">
        <v>34.6</v>
      </c>
      <c r="F219" s="15">
        <f>E219-4.2</f>
        <v>30.400000000000002</v>
      </c>
      <c r="G219" s="15">
        <v>2.5</v>
      </c>
      <c r="H219" s="15">
        <v>3.6</v>
      </c>
      <c r="I219" s="5">
        <f t="shared" si="8"/>
        <v>1.44</v>
      </c>
    </row>
    <row r="220" spans="1:9" x14ac:dyDescent="0.2">
      <c r="A220" s="1" t="s">
        <v>22</v>
      </c>
      <c r="B220" s="1" t="s">
        <v>521</v>
      </c>
      <c r="C220" s="10" t="s">
        <v>18</v>
      </c>
      <c r="D220" s="10" t="s">
        <v>2</v>
      </c>
      <c r="E220" s="15">
        <v>35.4</v>
      </c>
      <c r="F220" s="15">
        <v>31.4</v>
      </c>
      <c r="G220" s="15">
        <v>2.5</v>
      </c>
      <c r="H220" s="15">
        <v>3.5</v>
      </c>
      <c r="I220" s="5">
        <f t="shared" si="8"/>
        <v>1.4</v>
      </c>
    </row>
    <row r="221" spans="1:9" s="2" customFormat="1" x14ac:dyDescent="0.2">
      <c r="C221" s="11" t="s">
        <v>18</v>
      </c>
      <c r="D221" s="11" t="s">
        <v>2</v>
      </c>
      <c r="E221" s="15"/>
      <c r="F221" s="15"/>
      <c r="G221" s="16"/>
      <c r="H221" s="16"/>
      <c r="I221" s="6">
        <f>AVERAGE(I210:I220)</f>
        <v>1.8142930720499835</v>
      </c>
    </row>
    <row r="222" spans="1:9" s="2" customFormat="1" x14ac:dyDescent="0.2">
      <c r="C222" s="12"/>
      <c r="D222" s="12"/>
      <c r="E222" s="15"/>
      <c r="F222" s="15"/>
      <c r="G222" s="16"/>
      <c r="H222" s="16"/>
      <c r="I222" s="6"/>
    </row>
    <row r="223" spans="1:9" s="2" customFormat="1" x14ac:dyDescent="0.2">
      <c r="C223" s="12"/>
      <c r="D223" s="12"/>
      <c r="E223" s="15"/>
      <c r="F223" s="15"/>
      <c r="G223" s="16"/>
      <c r="H223" s="16"/>
      <c r="I223" s="6"/>
    </row>
    <row r="224" spans="1:9" x14ac:dyDescent="0.2">
      <c r="A224" s="1" t="s">
        <v>12</v>
      </c>
      <c r="B224" s="1" t="s">
        <v>460</v>
      </c>
      <c r="C224" s="10" t="s">
        <v>18</v>
      </c>
      <c r="D224" s="10" t="s">
        <v>19</v>
      </c>
      <c r="E224" s="15">
        <v>52.8</v>
      </c>
      <c r="F224" s="15">
        <f>E224-7.2</f>
        <v>45.599999999999994</v>
      </c>
      <c r="G224" s="15">
        <v>4.5</v>
      </c>
      <c r="H224" s="15">
        <v>5.4</v>
      </c>
      <c r="I224" s="5">
        <f t="shared" ref="I224:I242" si="9">H224/G224</f>
        <v>1.2000000000000002</v>
      </c>
    </row>
    <row r="225" spans="1:9" x14ac:dyDescent="0.2">
      <c r="A225" s="1" t="s">
        <v>22</v>
      </c>
      <c r="B225" s="1" t="s">
        <v>480</v>
      </c>
      <c r="C225" s="10" t="s">
        <v>18</v>
      </c>
      <c r="D225" s="10" t="s">
        <v>19</v>
      </c>
      <c r="E225" s="15">
        <v>57.5</v>
      </c>
      <c r="F225" s="15">
        <f>E225-7.6</f>
        <v>49.9</v>
      </c>
      <c r="G225" s="15">
        <v>5.7</v>
      </c>
      <c r="H225" s="15">
        <v>7.3</v>
      </c>
      <c r="I225" s="5">
        <f t="shared" si="9"/>
        <v>1.2807017543859649</v>
      </c>
    </row>
    <row r="226" spans="1:9" x14ac:dyDescent="0.2">
      <c r="A226" s="1" t="s">
        <v>61</v>
      </c>
      <c r="B226" s="1" t="s">
        <v>517</v>
      </c>
      <c r="C226" s="10" t="s">
        <v>18</v>
      </c>
      <c r="D226" s="10" t="s">
        <v>19</v>
      </c>
      <c r="E226" s="15">
        <v>109.8</v>
      </c>
      <c r="F226" s="15">
        <f>E226-14.4</f>
        <v>95.399999999999991</v>
      </c>
      <c r="G226" s="15">
        <v>11</v>
      </c>
      <c r="H226" s="15">
        <v>12</v>
      </c>
      <c r="I226" s="5">
        <f t="shared" si="9"/>
        <v>1.0909090909090908</v>
      </c>
    </row>
    <row r="227" spans="1:9" x14ac:dyDescent="0.2">
      <c r="A227" s="1" t="s">
        <v>61</v>
      </c>
      <c r="B227" s="1" t="s">
        <v>514</v>
      </c>
      <c r="C227" s="10" t="s">
        <v>18</v>
      </c>
      <c r="D227" s="10" t="s">
        <v>19</v>
      </c>
      <c r="E227" s="15">
        <v>98.4</v>
      </c>
      <c r="F227" s="15">
        <f>E227-13</f>
        <v>85.4</v>
      </c>
      <c r="G227" s="15">
        <v>8.1999999999999993</v>
      </c>
      <c r="H227" s="15">
        <v>10.6</v>
      </c>
      <c r="I227" s="5">
        <f t="shared" si="9"/>
        <v>1.2926829268292683</v>
      </c>
    </row>
    <row r="228" spans="1:9" x14ac:dyDescent="0.2">
      <c r="A228" t="s">
        <v>235</v>
      </c>
      <c r="B228" t="s">
        <v>381</v>
      </c>
      <c r="C228" s="10" t="s">
        <v>18</v>
      </c>
      <c r="D228" s="10" t="s">
        <v>19</v>
      </c>
      <c r="E228" s="15">
        <v>53.7</v>
      </c>
      <c r="F228" s="15">
        <v>47.5</v>
      </c>
      <c r="G228" s="15">
        <v>6</v>
      </c>
      <c r="H228" s="15">
        <v>6.7</v>
      </c>
      <c r="I228" s="5">
        <f t="shared" si="9"/>
        <v>1.1166666666666667</v>
      </c>
    </row>
    <row r="229" spans="1:9" x14ac:dyDescent="0.2">
      <c r="A229" t="s">
        <v>235</v>
      </c>
      <c r="B229" t="s">
        <v>382</v>
      </c>
      <c r="C229" s="10" t="s">
        <v>18</v>
      </c>
      <c r="D229" s="10" t="s">
        <v>19</v>
      </c>
      <c r="E229" s="15">
        <v>68.8</v>
      </c>
      <c r="F229" s="15">
        <v>62.699999999999996</v>
      </c>
      <c r="G229" s="15">
        <v>7</v>
      </c>
      <c r="H229" s="15">
        <v>7.3</v>
      </c>
      <c r="I229" s="5">
        <f t="shared" si="9"/>
        <v>1.0428571428571429</v>
      </c>
    </row>
    <row r="230" spans="1:9" x14ac:dyDescent="0.2">
      <c r="A230" t="s">
        <v>236</v>
      </c>
      <c r="B230" s="1" t="s">
        <v>383</v>
      </c>
      <c r="C230" s="10" t="s">
        <v>18</v>
      </c>
      <c r="D230" s="10" t="s">
        <v>19</v>
      </c>
      <c r="E230" s="15">
        <v>48.5</v>
      </c>
      <c r="F230" s="15">
        <v>43.9</v>
      </c>
      <c r="G230" s="15">
        <v>4.7</v>
      </c>
      <c r="H230" s="15">
        <v>5.8</v>
      </c>
      <c r="I230" s="5">
        <f t="shared" si="9"/>
        <v>1.2340425531914894</v>
      </c>
    </row>
    <row r="231" spans="1:9" x14ac:dyDescent="0.2">
      <c r="A231" t="s">
        <v>237</v>
      </c>
      <c r="B231" s="1" t="s">
        <v>384</v>
      </c>
      <c r="C231" s="10" t="s">
        <v>18</v>
      </c>
      <c r="D231" s="10" t="s">
        <v>19</v>
      </c>
      <c r="E231" s="15">
        <v>72.5</v>
      </c>
      <c r="F231" s="15">
        <v>63.6</v>
      </c>
      <c r="G231" s="15">
        <v>7.3</v>
      </c>
      <c r="H231" s="15">
        <v>9.1999999999999993</v>
      </c>
      <c r="I231" s="5">
        <f t="shared" si="9"/>
        <v>1.2602739726027397</v>
      </c>
    </row>
    <row r="232" spans="1:9" x14ac:dyDescent="0.2">
      <c r="A232" t="s">
        <v>238</v>
      </c>
      <c r="B232" s="1" t="s">
        <v>385</v>
      </c>
      <c r="C232" s="10" t="s">
        <v>18</v>
      </c>
      <c r="D232" s="10" t="s">
        <v>19</v>
      </c>
      <c r="E232" s="15">
        <v>73.400000000000006</v>
      </c>
      <c r="F232" s="15">
        <v>64.400000000000006</v>
      </c>
      <c r="G232" s="15">
        <v>7.5</v>
      </c>
      <c r="H232" s="15">
        <v>8.4</v>
      </c>
      <c r="I232" s="5">
        <f t="shared" si="9"/>
        <v>1.1200000000000001</v>
      </c>
    </row>
    <row r="233" spans="1:9" x14ac:dyDescent="0.2">
      <c r="A233" t="s">
        <v>256</v>
      </c>
      <c r="B233" t="s">
        <v>481</v>
      </c>
      <c r="C233" s="10" t="s">
        <v>18</v>
      </c>
      <c r="D233" s="10" t="s">
        <v>19</v>
      </c>
      <c r="E233" s="15">
        <v>105</v>
      </c>
      <c r="F233" s="15">
        <v>91.5</v>
      </c>
      <c r="G233" s="15">
        <v>9</v>
      </c>
      <c r="H233" s="15">
        <v>10</v>
      </c>
      <c r="I233" s="5">
        <f t="shared" si="9"/>
        <v>1.1111111111111112</v>
      </c>
    </row>
    <row r="234" spans="1:9" x14ac:dyDescent="0.2">
      <c r="A234" t="s">
        <v>266</v>
      </c>
      <c r="B234" t="s">
        <v>386</v>
      </c>
      <c r="C234" s="10" t="s">
        <v>18</v>
      </c>
      <c r="D234" s="10" t="s">
        <v>19</v>
      </c>
      <c r="E234" s="15">
        <v>151</v>
      </c>
      <c r="F234" s="15">
        <v>130.5</v>
      </c>
      <c r="G234" s="15">
        <v>9.5</v>
      </c>
      <c r="H234" s="15">
        <v>13</v>
      </c>
      <c r="I234" s="5">
        <f t="shared" si="9"/>
        <v>1.368421052631579</v>
      </c>
    </row>
    <row r="235" spans="1:9" x14ac:dyDescent="0.2">
      <c r="A235" t="s">
        <v>266</v>
      </c>
      <c r="B235" t="s">
        <v>387</v>
      </c>
      <c r="C235" s="10" t="s">
        <v>18</v>
      </c>
      <c r="D235" s="10" t="s">
        <v>19</v>
      </c>
      <c r="E235" s="15">
        <v>147</v>
      </c>
      <c r="F235" s="15">
        <v>130</v>
      </c>
      <c r="G235" s="15">
        <v>12.3</v>
      </c>
      <c r="H235" s="15">
        <v>15.4</v>
      </c>
      <c r="I235" s="5">
        <f t="shared" si="9"/>
        <v>1.2520325203252032</v>
      </c>
    </row>
    <row r="236" spans="1:9" x14ac:dyDescent="0.2">
      <c r="A236" t="s">
        <v>260</v>
      </c>
      <c r="B236" t="s">
        <v>388</v>
      </c>
      <c r="C236" s="10" t="s">
        <v>18</v>
      </c>
      <c r="D236" s="10" t="s">
        <v>19</v>
      </c>
      <c r="E236" s="15">
        <v>93.5</v>
      </c>
      <c r="F236" s="15">
        <v>82.5</v>
      </c>
      <c r="G236" s="15">
        <v>8</v>
      </c>
      <c r="H236" s="15">
        <v>9</v>
      </c>
      <c r="I236" s="5">
        <f t="shared" si="9"/>
        <v>1.125</v>
      </c>
    </row>
    <row r="237" spans="1:9" x14ac:dyDescent="0.2">
      <c r="A237" t="s">
        <v>267</v>
      </c>
      <c r="B237" t="s">
        <v>389</v>
      </c>
      <c r="C237" s="10" t="s">
        <v>18</v>
      </c>
      <c r="D237" s="10" t="s">
        <v>19</v>
      </c>
      <c r="E237" s="15">
        <v>96</v>
      </c>
      <c r="F237" s="15">
        <v>84</v>
      </c>
      <c r="G237" s="15">
        <v>8</v>
      </c>
      <c r="H237" s="15">
        <v>10</v>
      </c>
      <c r="I237" s="5">
        <f t="shared" si="9"/>
        <v>1.25</v>
      </c>
    </row>
    <row r="238" spans="1:9" x14ac:dyDescent="0.2">
      <c r="A238" t="s">
        <v>268</v>
      </c>
      <c r="B238" t="s">
        <v>390</v>
      </c>
      <c r="C238" s="10" t="s">
        <v>18</v>
      </c>
      <c r="D238" s="10" t="s">
        <v>19</v>
      </c>
      <c r="E238" s="15">
        <v>163</v>
      </c>
      <c r="F238" s="15">
        <v>141.5</v>
      </c>
      <c r="G238" s="15">
        <v>15</v>
      </c>
      <c r="H238" s="15">
        <v>18.5</v>
      </c>
      <c r="I238" s="5">
        <f t="shared" si="9"/>
        <v>1.2333333333333334</v>
      </c>
    </row>
    <row r="239" spans="1:9" x14ac:dyDescent="0.2">
      <c r="A239" t="s">
        <v>269</v>
      </c>
      <c r="B239" t="s">
        <v>391</v>
      </c>
      <c r="C239" s="10" t="s">
        <v>18</v>
      </c>
      <c r="D239" s="10" t="s">
        <v>19</v>
      </c>
      <c r="E239" s="15">
        <v>149</v>
      </c>
      <c r="F239" s="15">
        <v>132.5</v>
      </c>
      <c r="G239" s="15">
        <v>10.5</v>
      </c>
      <c r="H239" s="15">
        <v>14.5</v>
      </c>
      <c r="I239" s="5">
        <f t="shared" si="9"/>
        <v>1.3809523809523809</v>
      </c>
    </row>
    <row r="240" spans="1:9" x14ac:dyDescent="0.2">
      <c r="A240" t="s">
        <v>270</v>
      </c>
      <c r="B240" t="s">
        <v>392</v>
      </c>
      <c r="C240" s="10" t="s">
        <v>18</v>
      </c>
      <c r="D240" s="10" t="s">
        <v>19</v>
      </c>
      <c r="E240" s="15">
        <v>125</v>
      </c>
      <c r="F240" s="15">
        <v>109.4</v>
      </c>
      <c r="G240" s="15">
        <v>10.5</v>
      </c>
      <c r="H240" s="15">
        <v>12.7</v>
      </c>
      <c r="I240" s="5">
        <f t="shared" si="9"/>
        <v>1.2095238095238094</v>
      </c>
    </row>
    <row r="241" spans="1:9" x14ac:dyDescent="0.2">
      <c r="A241" t="s">
        <v>271</v>
      </c>
      <c r="B241" t="s">
        <v>393</v>
      </c>
      <c r="C241" s="10" t="s">
        <v>18</v>
      </c>
      <c r="D241" s="10" t="s">
        <v>19</v>
      </c>
      <c r="E241" s="15">
        <v>127</v>
      </c>
      <c r="F241" s="15">
        <v>113.8</v>
      </c>
      <c r="G241" s="15">
        <v>10</v>
      </c>
      <c r="H241" s="15">
        <v>13</v>
      </c>
      <c r="I241" s="5">
        <f t="shared" si="9"/>
        <v>1.3</v>
      </c>
    </row>
    <row r="242" spans="1:9" x14ac:dyDescent="0.2">
      <c r="A242" t="s">
        <v>272</v>
      </c>
      <c r="B242" t="s">
        <v>394</v>
      </c>
      <c r="C242" s="10" t="s">
        <v>18</v>
      </c>
      <c r="D242" s="10" t="s">
        <v>19</v>
      </c>
      <c r="E242" s="15">
        <v>136</v>
      </c>
      <c r="F242" s="15">
        <v>120.5</v>
      </c>
      <c r="G242" s="15">
        <v>10.5</v>
      </c>
      <c r="H242" s="15">
        <v>13.5</v>
      </c>
      <c r="I242" s="5">
        <f t="shared" si="9"/>
        <v>1.2857142857142858</v>
      </c>
    </row>
    <row r="243" spans="1:9" x14ac:dyDescent="0.2">
      <c r="C243" s="11" t="s">
        <v>18</v>
      </c>
      <c r="D243" s="11" t="s">
        <v>19</v>
      </c>
      <c r="I243" s="6">
        <f>AVERAGE(I224:I242)</f>
        <v>1.2186432947912664</v>
      </c>
    </row>
    <row r="244" spans="1:9" s="2" customFormat="1" x14ac:dyDescent="0.2">
      <c r="C244" s="12"/>
      <c r="D244" s="12"/>
      <c r="E244" s="15"/>
      <c r="F244" s="15"/>
      <c r="G244" s="16"/>
      <c r="H244" s="16"/>
      <c r="I244" s="6"/>
    </row>
    <row r="245" spans="1:9" s="3" customFormat="1" x14ac:dyDescent="0.2">
      <c r="A245" s="3" t="s">
        <v>36</v>
      </c>
      <c r="B245" s="3" t="s">
        <v>476</v>
      </c>
      <c r="C245" s="13" t="s">
        <v>40</v>
      </c>
      <c r="D245" s="13" t="s">
        <v>46</v>
      </c>
      <c r="E245" s="15"/>
      <c r="F245" s="15">
        <v>80</v>
      </c>
      <c r="G245" s="17">
        <v>3.1</v>
      </c>
      <c r="H245" s="17">
        <v>11.5</v>
      </c>
      <c r="I245" s="5">
        <f t="shared" ref="I245:I265" si="10">H245/G245</f>
        <v>3.7096774193548385</v>
      </c>
    </row>
    <row r="246" spans="1:9" s="3" customFormat="1" x14ac:dyDescent="0.2">
      <c r="A246" s="3" t="s">
        <v>49</v>
      </c>
      <c r="B246" s="3" t="s">
        <v>477</v>
      </c>
      <c r="C246" s="13" t="s">
        <v>47</v>
      </c>
      <c r="D246" s="13" t="s">
        <v>48</v>
      </c>
      <c r="E246" s="15">
        <v>86</v>
      </c>
      <c r="F246" s="15">
        <v>75</v>
      </c>
      <c r="G246" s="17">
        <v>3.1</v>
      </c>
      <c r="H246" s="17">
        <v>10.1</v>
      </c>
      <c r="I246" s="5">
        <f t="shared" si="10"/>
        <v>3.258064516129032</v>
      </c>
    </row>
    <row r="247" spans="1:9" s="3" customFormat="1" x14ac:dyDescent="0.2">
      <c r="A247" t="s">
        <v>228</v>
      </c>
      <c r="B247" s="3" t="s">
        <v>395</v>
      </c>
      <c r="C247" s="13" t="s">
        <v>51</v>
      </c>
      <c r="D247" s="13" t="s">
        <v>46</v>
      </c>
      <c r="E247" s="15">
        <v>92.8</v>
      </c>
      <c r="F247" s="15">
        <v>85.8</v>
      </c>
      <c r="G247" s="17">
        <v>3</v>
      </c>
      <c r="H247" s="17">
        <v>7.5</v>
      </c>
      <c r="I247" s="5">
        <f t="shared" si="10"/>
        <v>2.5</v>
      </c>
    </row>
    <row r="248" spans="1:9" x14ac:dyDescent="0.2">
      <c r="A248" s="1" t="s">
        <v>22</v>
      </c>
      <c r="B248" s="1" t="s">
        <v>396</v>
      </c>
      <c r="C248" s="10" t="s">
        <v>18</v>
      </c>
      <c r="D248" s="10" t="s">
        <v>24</v>
      </c>
      <c r="E248" s="15">
        <v>96</v>
      </c>
      <c r="F248" s="15">
        <v>84</v>
      </c>
      <c r="G248" s="15">
        <v>2.9</v>
      </c>
      <c r="H248" s="15">
        <v>8.6</v>
      </c>
      <c r="I248" s="5">
        <f t="shared" si="10"/>
        <v>2.9655172413793105</v>
      </c>
    </row>
    <row r="249" spans="1:9" x14ac:dyDescent="0.2">
      <c r="A249" s="3" t="s">
        <v>213</v>
      </c>
      <c r="B249" s="3" t="s">
        <v>482</v>
      </c>
      <c r="C249" s="10" t="s">
        <v>18</v>
      </c>
      <c r="D249" s="10" t="s">
        <v>24</v>
      </c>
      <c r="E249" s="15">
        <v>61</v>
      </c>
      <c r="F249" s="15">
        <v>57.3</v>
      </c>
      <c r="G249" s="15">
        <v>2.4</v>
      </c>
      <c r="H249" s="15">
        <v>5.4</v>
      </c>
      <c r="I249" s="5">
        <f t="shared" si="10"/>
        <v>2.2500000000000004</v>
      </c>
    </row>
    <row r="250" spans="1:9" x14ac:dyDescent="0.2">
      <c r="A250" t="s">
        <v>220</v>
      </c>
      <c r="B250" s="3" t="s">
        <v>397</v>
      </c>
      <c r="C250" s="10" t="s">
        <v>18</v>
      </c>
      <c r="D250" s="10" t="s">
        <v>24</v>
      </c>
      <c r="E250" s="15">
        <v>53</v>
      </c>
      <c r="F250" s="15">
        <v>47</v>
      </c>
      <c r="G250" s="15">
        <v>2.1</v>
      </c>
      <c r="H250" s="15">
        <v>4.2</v>
      </c>
      <c r="I250" s="5">
        <f t="shared" si="10"/>
        <v>2</v>
      </c>
    </row>
    <row r="251" spans="1:9" x14ac:dyDescent="0.2">
      <c r="A251" t="s">
        <v>67</v>
      </c>
      <c r="B251" t="s">
        <v>398</v>
      </c>
      <c r="C251" s="10" t="s">
        <v>18</v>
      </c>
      <c r="D251" s="10" t="s">
        <v>24</v>
      </c>
      <c r="E251" s="15">
        <v>86.2</v>
      </c>
      <c r="F251" s="15">
        <v>77.7</v>
      </c>
      <c r="G251" s="15">
        <v>2</v>
      </c>
      <c r="H251" s="15">
        <v>7.8</v>
      </c>
      <c r="I251" s="5">
        <f t="shared" si="10"/>
        <v>3.9</v>
      </c>
    </row>
    <row r="252" spans="1:9" x14ac:dyDescent="0.2">
      <c r="A252" t="s">
        <v>67</v>
      </c>
      <c r="B252" s="3" t="s">
        <v>399</v>
      </c>
      <c r="C252" s="10" t="s">
        <v>18</v>
      </c>
      <c r="D252" s="10" t="s">
        <v>24</v>
      </c>
      <c r="E252" s="15">
        <v>88.9</v>
      </c>
      <c r="F252" s="15">
        <v>79.400000000000006</v>
      </c>
      <c r="G252" s="15">
        <v>2.2999999999999998</v>
      </c>
      <c r="H252" s="15">
        <v>7.8</v>
      </c>
      <c r="I252" s="5">
        <f t="shared" si="10"/>
        <v>3.3913043478260874</v>
      </c>
    </row>
    <row r="253" spans="1:9" x14ac:dyDescent="0.2">
      <c r="A253" t="s">
        <v>221</v>
      </c>
      <c r="B253" s="3" t="s">
        <v>400</v>
      </c>
      <c r="C253" s="10" t="s">
        <v>18</v>
      </c>
      <c r="D253" s="10" t="s">
        <v>24</v>
      </c>
      <c r="E253" s="15">
        <v>51.5</v>
      </c>
      <c r="F253" s="15">
        <v>50.2</v>
      </c>
      <c r="G253" s="15">
        <v>1.5</v>
      </c>
      <c r="H253" s="15">
        <v>4.2</v>
      </c>
      <c r="I253" s="5">
        <f t="shared" si="10"/>
        <v>2.8000000000000003</v>
      </c>
    </row>
    <row r="254" spans="1:9" x14ac:dyDescent="0.2">
      <c r="A254" t="s">
        <v>222</v>
      </c>
      <c r="B254" s="3" t="s">
        <v>401</v>
      </c>
      <c r="C254" s="10" t="s">
        <v>18</v>
      </c>
      <c r="D254" s="10" t="s">
        <v>24</v>
      </c>
      <c r="E254" s="15">
        <v>83.5</v>
      </c>
      <c r="F254" s="15">
        <v>76.099999999999994</v>
      </c>
      <c r="G254" s="15">
        <v>2.5</v>
      </c>
      <c r="H254" s="15">
        <v>7.3</v>
      </c>
      <c r="I254" s="5">
        <f t="shared" si="10"/>
        <v>2.92</v>
      </c>
    </row>
    <row r="255" spans="1:9" x14ac:dyDescent="0.2">
      <c r="A255" t="s">
        <v>223</v>
      </c>
      <c r="B255" t="s">
        <v>402</v>
      </c>
      <c r="C255" s="10" t="s">
        <v>18</v>
      </c>
      <c r="D255" s="10" t="s">
        <v>24</v>
      </c>
      <c r="E255" s="15">
        <v>84.5</v>
      </c>
      <c r="F255" s="15">
        <v>75</v>
      </c>
      <c r="G255" s="15">
        <v>2.6</v>
      </c>
      <c r="H255" s="15">
        <v>8</v>
      </c>
      <c r="I255" s="5">
        <f t="shared" si="10"/>
        <v>3.0769230769230766</v>
      </c>
    </row>
    <row r="256" spans="1:9" x14ac:dyDescent="0.2">
      <c r="A256" t="s">
        <v>223</v>
      </c>
      <c r="B256" t="s">
        <v>403</v>
      </c>
      <c r="C256" s="10" t="s">
        <v>18</v>
      </c>
      <c r="D256" s="10" t="s">
        <v>24</v>
      </c>
      <c r="E256" s="15">
        <v>90.3</v>
      </c>
      <c r="F256" s="15">
        <v>81.5</v>
      </c>
      <c r="G256" s="15">
        <v>3</v>
      </c>
      <c r="H256" s="15">
        <v>8.1999999999999993</v>
      </c>
      <c r="I256" s="5">
        <f t="shared" si="10"/>
        <v>2.7333333333333329</v>
      </c>
    </row>
    <row r="257" spans="1:9" x14ac:dyDescent="0.2">
      <c r="A257" t="s">
        <v>223</v>
      </c>
      <c r="B257" t="s">
        <v>404</v>
      </c>
      <c r="C257" s="10" t="s">
        <v>18</v>
      </c>
      <c r="D257" s="10" t="s">
        <v>24</v>
      </c>
      <c r="E257" s="15">
        <v>86.7</v>
      </c>
      <c r="F257" s="15">
        <v>77.900000000000006</v>
      </c>
      <c r="G257" s="15">
        <v>3.2</v>
      </c>
      <c r="H257" s="15">
        <v>8.4</v>
      </c>
      <c r="I257" s="5">
        <f t="shared" si="10"/>
        <v>2.625</v>
      </c>
    </row>
    <row r="258" spans="1:9" x14ac:dyDescent="0.2">
      <c r="A258" t="s">
        <v>224</v>
      </c>
      <c r="B258" t="s">
        <v>405</v>
      </c>
      <c r="C258" s="10" t="s">
        <v>18</v>
      </c>
      <c r="D258" s="10" t="s">
        <v>24</v>
      </c>
      <c r="E258" s="15">
        <v>90</v>
      </c>
      <c r="F258" s="15">
        <v>80.2</v>
      </c>
      <c r="G258" s="15">
        <v>2.2999999999999998</v>
      </c>
      <c r="H258" s="15">
        <v>8.5</v>
      </c>
      <c r="I258" s="5">
        <f t="shared" si="10"/>
        <v>3.6956521739130439</v>
      </c>
    </row>
    <row r="259" spans="1:9" x14ac:dyDescent="0.2">
      <c r="A259" t="s">
        <v>226</v>
      </c>
      <c r="B259" t="s">
        <v>406</v>
      </c>
      <c r="C259" s="10" t="s">
        <v>18</v>
      </c>
      <c r="D259" s="10" t="s">
        <v>24</v>
      </c>
      <c r="E259" s="15">
        <v>88.8</v>
      </c>
      <c r="F259" s="15">
        <v>79.399999999999991</v>
      </c>
      <c r="G259" s="15">
        <v>2.4</v>
      </c>
      <c r="H259" s="15">
        <v>8.1</v>
      </c>
      <c r="I259" s="5">
        <f t="shared" si="10"/>
        <v>3.375</v>
      </c>
    </row>
    <row r="260" spans="1:9" x14ac:dyDescent="0.2">
      <c r="A260" t="s">
        <v>225</v>
      </c>
      <c r="B260" t="s">
        <v>407</v>
      </c>
      <c r="C260" s="10" t="s">
        <v>18</v>
      </c>
      <c r="D260" s="10" t="s">
        <v>24</v>
      </c>
      <c r="E260" s="15">
        <v>84</v>
      </c>
      <c r="F260" s="15">
        <v>74.5</v>
      </c>
      <c r="G260" s="15">
        <v>2.5</v>
      </c>
      <c r="H260" s="15">
        <v>7.5</v>
      </c>
      <c r="I260" s="5">
        <f t="shared" si="10"/>
        <v>3</v>
      </c>
    </row>
    <row r="261" spans="1:9" x14ac:dyDescent="0.2">
      <c r="A261" t="s">
        <v>227</v>
      </c>
      <c r="B261" t="s">
        <v>408</v>
      </c>
      <c r="C261" s="10" t="s">
        <v>18</v>
      </c>
      <c r="D261" s="10" t="s">
        <v>24</v>
      </c>
      <c r="E261" s="15">
        <v>94.5</v>
      </c>
      <c r="F261" s="15">
        <v>85.5</v>
      </c>
      <c r="G261" s="15">
        <v>2.2999999999999998</v>
      </c>
      <c r="H261" s="15">
        <v>6.7</v>
      </c>
      <c r="I261" s="5">
        <f t="shared" si="10"/>
        <v>2.9130434782608701</v>
      </c>
    </row>
    <row r="262" spans="1:9" x14ac:dyDescent="0.2">
      <c r="A262" t="s">
        <v>244</v>
      </c>
      <c r="B262" t="s">
        <v>409</v>
      </c>
      <c r="C262" s="10" t="s">
        <v>18</v>
      </c>
      <c r="D262" s="10" t="s">
        <v>24</v>
      </c>
      <c r="E262" s="15">
        <v>112</v>
      </c>
      <c r="F262" s="15">
        <v>99</v>
      </c>
      <c r="G262" s="15">
        <v>2.8</v>
      </c>
      <c r="H262" s="15">
        <v>9</v>
      </c>
      <c r="I262" s="5">
        <f t="shared" si="10"/>
        <v>3.2142857142857144</v>
      </c>
    </row>
    <row r="263" spans="1:9" x14ac:dyDescent="0.2">
      <c r="A263" t="s">
        <v>512</v>
      </c>
      <c r="B263" t="s">
        <v>410</v>
      </c>
      <c r="C263" s="10" t="s">
        <v>18</v>
      </c>
      <c r="D263" s="10" t="s">
        <v>24</v>
      </c>
      <c r="E263" s="15">
        <v>112</v>
      </c>
      <c r="F263" s="15">
        <v>100</v>
      </c>
      <c r="G263" s="15">
        <v>3</v>
      </c>
      <c r="H263" s="15">
        <v>9.8000000000000007</v>
      </c>
      <c r="I263" s="5">
        <f t="shared" si="10"/>
        <v>3.2666666666666671</v>
      </c>
    </row>
    <row r="264" spans="1:9" x14ac:dyDescent="0.2">
      <c r="A264" t="s">
        <v>513</v>
      </c>
      <c r="B264" t="s">
        <v>411</v>
      </c>
      <c r="C264" s="10" t="s">
        <v>18</v>
      </c>
      <c r="D264" s="10" t="s">
        <v>24</v>
      </c>
      <c r="E264" s="15">
        <v>107</v>
      </c>
      <c r="F264" s="15">
        <v>96.5</v>
      </c>
      <c r="G264" s="15">
        <v>2.7</v>
      </c>
      <c r="H264" s="15">
        <v>9.1</v>
      </c>
      <c r="I264" s="5">
        <f t="shared" si="10"/>
        <v>3.3703703703703702</v>
      </c>
    </row>
    <row r="265" spans="1:9" x14ac:dyDescent="0.2">
      <c r="A265" t="s">
        <v>67</v>
      </c>
      <c r="B265" t="s">
        <v>412</v>
      </c>
      <c r="C265" s="10" t="s">
        <v>18</v>
      </c>
      <c r="D265" s="10" t="s">
        <v>24</v>
      </c>
      <c r="E265" s="15">
        <v>84</v>
      </c>
      <c r="F265" s="15">
        <v>74.400000000000006</v>
      </c>
      <c r="G265" s="15">
        <v>2.5</v>
      </c>
      <c r="H265" s="15">
        <v>8.4</v>
      </c>
      <c r="I265" s="5">
        <f t="shared" si="10"/>
        <v>3.3600000000000003</v>
      </c>
    </row>
    <row r="266" spans="1:9" x14ac:dyDescent="0.2">
      <c r="C266" s="11" t="s">
        <v>18</v>
      </c>
      <c r="D266" s="11" t="s">
        <v>24</v>
      </c>
      <c r="I266" s="6">
        <f>AVERAGE(I245:I265)</f>
        <v>3.0630875399258253</v>
      </c>
    </row>
    <row r="268" spans="1:9" x14ac:dyDescent="0.2">
      <c r="A268" s="1" t="s">
        <v>22</v>
      </c>
      <c r="B268" s="1" t="s">
        <v>510</v>
      </c>
      <c r="C268" s="10" t="s">
        <v>18</v>
      </c>
      <c r="D268" s="10" t="s">
        <v>25</v>
      </c>
      <c r="E268" s="15">
        <v>106.80000000000001</v>
      </c>
      <c r="F268" s="15">
        <v>96.9</v>
      </c>
      <c r="G268" s="15">
        <v>6.3</v>
      </c>
      <c r="H268" s="15">
        <v>8</v>
      </c>
      <c r="I268" s="5">
        <f t="shared" ref="I268:I274" si="11">H268/G268</f>
        <v>1.2698412698412698</v>
      </c>
    </row>
    <row r="269" spans="1:9" x14ac:dyDescent="0.2">
      <c r="A269" s="1" t="s">
        <v>22</v>
      </c>
      <c r="B269" s="1" t="s">
        <v>511</v>
      </c>
      <c r="C269" s="10" t="s">
        <v>18</v>
      </c>
      <c r="D269" s="10" t="s">
        <v>25</v>
      </c>
      <c r="E269" s="15">
        <v>102.9</v>
      </c>
      <c r="F269" s="15">
        <v>92.7</v>
      </c>
      <c r="G269" s="15">
        <v>6.2</v>
      </c>
      <c r="H269" s="15">
        <v>7.9</v>
      </c>
      <c r="I269" s="5">
        <f t="shared" si="11"/>
        <v>1.2741935483870968</v>
      </c>
    </row>
    <row r="270" spans="1:9" x14ac:dyDescent="0.2">
      <c r="A270" s="1" t="s">
        <v>22</v>
      </c>
      <c r="B270" s="1" t="s">
        <v>483</v>
      </c>
      <c r="C270" s="10" t="s">
        <v>18</v>
      </c>
      <c r="D270" s="10" t="s">
        <v>25</v>
      </c>
      <c r="E270" s="15">
        <v>104.1</v>
      </c>
      <c r="F270" s="15">
        <f>E270-11.6</f>
        <v>92.5</v>
      </c>
      <c r="G270" s="15">
        <v>7.4</v>
      </c>
      <c r="H270" s="15">
        <v>10.5</v>
      </c>
      <c r="I270" s="5">
        <f t="shared" si="11"/>
        <v>1.4189189189189189</v>
      </c>
    </row>
    <row r="271" spans="1:9" x14ac:dyDescent="0.2">
      <c r="A271" s="1" t="s">
        <v>22</v>
      </c>
      <c r="B271" s="1" t="s">
        <v>484</v>
      </c>
      <c r="C271" s="10" t="s">
        <v>18</v>
      </c>
      <c r="D271" s="10" t="s">
        <v>25</v>
      </c>
      <c r="E271" s="15">
        <v>105.8</v>
      </c>
      <c r="F271" s="15">
        <f>E271-11.8</f>
        <v>94</v>
      </c>
      <c r="G271" s="15">
        <v>7.5</v>
      </c>
      <c r="H271" s="15">
        <v>10.199999999999999</v>
      </c>
      <c r="I271" s="5">
        <f t="shared" si="11"/>
        <v>1.3599999999999999</v>
      </c>
    </row>
    <row r="272" spans="1:9" x14ac:dyDescent="0.2">
      <c r="A272" s="1" t="s">
        <v>22</v>
      </c>
      <c r="B272" s="1" t="s">
        <v>515</v>
      </c>
      <c r="C272" s="10" t="s">
        <v>18</v>
      </c>
      <c r="D272" s="10" t="s">
        <v>25</v>
      </c>
      <c r="E272" s="15">
        <v>112.2</v>
      </c>
      <c r="F272" s="15">
        <v>100</v>
      </c>
      <c r="G272" s="15">
        <v>8.9</v>
      </c>
      <c r="H272" s="15">
        <v>13.3</v>
      </c>
      <c r="I272" s="5">
        <f t="shared" si="11"/>
        <v>1.4943820224719102</v>
      </c>
    </row>
    <row r="273" spans="1:9" x14ac:dyDescent="0.2">
      <c r="A273" s="1" t="s">
        <v>22</v>
      </c>
      <c r="B273" s="1" t="s">
        <v>516</v>
      </c>
      <c r="C273" s="10" t="s">
        <v>18</v>
      </c>
      <c r="D273" s="10" t="s">
        <v>25</v>
      </c>
      <c r="E273" s="15">
        <v>39.6</v>
      </c>
      <c r="F273" s="15">
        <f>E273-4</f>
        <v>35.6</v>
      </c>
      <c r="G273" s="15">
        <v>3.2</v>
      </c>
      <c r="H273" s="15">
        <v>4</v>
      </c>
      <c r="I273" s="5">
        <f t="shared" si="11"/>
        <v>1.25</v>
      </c>
    </row>
    <row r="274" spans="1:9" x14ac:dyDescent="0.2">
      <c r="A274" s="1" t="s">
        <v>22</v>
      </c>
      <c r="B274" s="1" t="s">
        <v>522</v>
      </c>
      <c r="C274" s="10" t="s">
        <v>18</v>
      </c>
      <c r="D274" s="10" t="s">
        <v>25</v>
      </c>
      <c r="E274" s="15">
        <v>69</v>
      </c>
      <c r="F274" s="15">
        <f>E274-8</f>
        <v>61</v>
      </c>
      <c r="G274" s="15">
        <v>4.5</v>
      </c>
      <c r="H274" s="15">
        <v>5.5</v>
      </c>
      <c r="I274" s="5">
        <f t="shared" si="11"/>
        <v>1.2222222222222223</v>
      </c>
    </row>
    <row r="275" spans="1:9" x14ac:dyDescent="0.2">
      <c r="C275" s="11" t="s">
        <v>18</v>
      </c>
      <c r="D275" s="11" t="s">
        <v>25</v>
      </c>
      <c r="I275" s="6">
        <f>AVERAGE(I268:I274)</f>
        <v>1.3270797116916313</v>
      </c>
    </row>
    <row r="276" spans="1:9" x14ac:dyDescent="0.2">
      <c r="I276" s="6"/>
    </row>
    <row r="277" spans="1:9" x14ac:dyDescent="0.2">
      <c r="A277" s="3" t="s">
        <v>191</v>
      </c>
      <c r="B277" s="23" t="s">
        <v>486</v>
      </c>
      <c r="C277" s="10" t="s">
        <v>18</v>
      </c>
      <c r="D277" s="13" t="s">
        <v>27</v>
      </c>
      <c r="E277" s="15">
        <v>92.5</v>
      </c>
      <c r="F277" s="15">
        <v>84.5</v>
      </c>
      <c r="G277" s="23">
        <v>3</v>
      </c>
      <c r="H277" s="23">
        <v>6.5</v>
      </c>
      <c r="I277" s="5">
        <f t="shared" ref="I277:I317" si="12">H277/G277</f>
        <v>2.1666666666666665</v>
      </c>
    </row>
    <row r="278" spans="1:9" x14ac:dyDescent="0.2">
      <c r="A278" s="3" t="s">
        <v>191</v>
      </c>
      <c r="B278" s="23" t="s">
        <v>487</v>
      </c>
      <c r="C278" s="10" t="s">
        <v>18</v>
      </c>
      <c r="D278" s="13" t="s">
        <v>27</v>
      </c>
      <c r="E278" s="15">
        <v>83.6</v>
      </c>
      <c r="F278" s="15">
        <v>77.2</v>
      </c>
      <c r="G278" s="23">
        <v>3.3</v>
      </c>
      <c r="H278" s="23">
        <v>6.7</v>
      </c>
      <c r="I278" s="5">
        <f t="shared" si="12"/>
        <v>2.0303030303030303</v>
      </c>
    </row>
    <row r="279" spans="1:9" x14ac:dyDescent="0.2">
      <c r="A279" s="3" t="s">
        <v>191</v>
      </c>
      <c r="B279" s="23" t="s">
        <v>488</v>
      </c>
      <c r="C279" s="10" t="s">
        <v>18</v>
      </c>
      <c r="D279" s="13" t="s">
        <v>27</v>
      </c>
      <c r="E279" s="15">
        <v>99.4</v>
      </c>
      <c r="F279" s="15">
        <v>92.2</v>
      </c>
      <c r="G279" s="23">
        <v>3.2</v>
      </c>
      <c r="H279" s="23">
        <v>5.7</v>
      </c>
      <c r="I279" s="5">
        <f t="shared" si="12"/>
        <v>1.78125</v>
      </c>
    </row>
    <row r="280" spans="1:9" x14ac:dyDescent="0.2">
      <c r="A280" s="3" t="s">
        <v>191</v>
      </c>
      <c r="B280" s="23" t="s">
        <v>489</v>
      </c>
      <c r="C280" s="10" t="s">
        <v>18</v>
      </c>
      <c r="D280" s="13" t="s">
        <v>27</v>
      </c>
      <c r="E280" s="15">
        <v>104.1</v>
      </c>
      <c r="F280" s="15">
        <v>96.5</v>
      </c>
      <c r="G280" s="23">
        <v>3</v>
      </c>
      <c r="H280" s="23">
        <v>5.5</v>
      </c>
      <c r="I280" s="5">
        <f t="shared" si="12"/>
        <v>1.8333333333333333</v>
      </c>
    </row>
    <row r="281" spans="1:9" x14ac:dyDescent="0.2">
      <c r="A281" s="3" t="s">
        <v>191</v>
      </c>
      <c r="B281" s="23" t="s">
        <v>490</v>
      </c>
      <c r="C281" s="10" t="s">
        <v>18</v>
      </c>
      <c r="D281" s="13" t="s">
        <v>27</v>
      </c>
      <c r="E281" s="15">
        <v>90</v>
      </c>
      <c r="F281" s="15">
        <v>83</v>
      </c>
      <c r="G281" s="23">
        <v>2.9</v>
      </c>
      <c r="H281" s="23">
        <v>4.7</v>
      </c>
      <c r="I281" s="5">
        <f t="shared" si="12"/>
        <v>1.6206896551724139</v>
      </c>
    </row>
    <row r="282" spans="1:9" x14ac:dyDescent="0.2">
      <c r="A282" s="3" t="s">
        <v>191</v>
      </c>
      <c r="B282" s="23" t="s">
        <v>491</v>
      </c>
      <c r="C282" s="10" t="s">
        <v>18</v>
      </c>
      <c r="D282" s="13" t="s">
        <v>27</v>
      </c>
      <c r="E282" s="15">
        <v>90.2</v>
      </c>
      <c r="F282" s="15">
        <v>82.5</v>
      </c>
      <c r="G282" s="23">
        <v>2.9</v>
      </c>
      <c r="H282" s="23">
        <v>4.5999999999999996</v>
      </c>
      <c r="I282" s="5">
        <f t="shared" si="12"/>
        <v>1.586206896551724</v>
      </c>
    </row>
    <row r="283" spans="1:9" x14ac:dyDescent="0.2">
      <c r="A283" s="3" t="s">
        <v>191</v>
      </c>
      <c r="B283" s="23" t="s">
        <v>492</v>
      </c>
      <c r="C283" s="10" t="s">
        <v>18</v>
      </c>
      <c r="D283" s="13" t="s">
        <v>27</v>
      </c>
      <c r="E283" s="15">
        <v>78</v>
      </c>
      <c r="F283" s="15">
        <v>71.5</v>
      </c>
      <c r="G283" s="23">
        <v>2.4</v>
      </c>
      <c r="H283" s="23">
        <v>4.7</v>
      </c>
      <c r="I283" s="5">
        <f t="shared" si="12"/>
        <v>1.9583333333333335</v>
      </c>
    </row>
    <row r="284" spans="1:9" x14ac:dyDescent="0.2">
      <c r="A284" s="3" t="s">
        <v>191</v>
      </c>
      <c r="B284" s="23" t="s">
        <v>493</v>
      </c>
      <c r="C284" s="10" t="s">
        <v>18</v>
      </c>
      <c r="D284" s="13" t="s">
        <v>27</v>
      </c>
      <c r="E284" s="15">
        <v>42.3</v>
      </c>
      <c r="F284" s="15">
        <v>45.8</v>
      </c>
      <c r="G284" s="23">
        <v>2</v>
      </c>
      <c r="H284" s="23">
        <v>3</v>
      </c>
      <c r="I284" s="5">
        <f t="shared" si="12"/>
        <v>1.5</v>
      </c>
    </row>
    <row r="285" spans="1:9" x14ac:dyDescent="0.2">
      <c r="A285" s="3" t="s">
        <v>191</v>
      </c>
      <c r="B285" s="23" t="s">
        <v>494</v>
      </c>
      <c r="C285" s="10" t="s">
        <v>18</v>
      </c>
      <c r="D285" s="13" t="s">
        <v>27</v>
      </c>
      <c r="E285" s="15">
        <v>47.5</v>
      </c>
      <c r="F285" s="15">
        <v>52.2</v>
      </c>
      <c r="G285" s="23">
        <v>2.4</v>
      </c>
      <c r="H285" s="23">
        <v>3.1</v>
      </c>
      <c r="I285" s="5">
        <f t="shared" si="12"/>
        <v>1.2916666666666667</v>
      </c>
    </row>
    <row r="286" spans="1:9" x14ac:dyDescent="0.2">
      <c r="A286" s="3" t="s">
        <v>191</v>
      </c>
      <c r="B286" s="23" t="s">
        <v>495</v>
      </c>
      <c r="C286" s="10" t="s">
        <v>18</v>
      </c>
      <c r="D286" s="13" t="s">
        <v>27</v>
      </c>
      <c r="E286" s="15">
        <v>48.5</v>
      </c>
      <c r="F286" s="15">
        <v>53</v>
      </c>
      <c r="G286" s="23">
        <v>2.2999999999999998</v>
      </c>
      <c r="H286" s="23">
        <v>3</v>
      </c>
      <c r="I286" s="5">
        <f t="shared" si="12"/>
        <v>1.3043478260869565</v>
      </c>
    </row>
    <row r="287" spans="1:9" x14ac:dyDescent="0.2">
      <c r="A287" s="3" t="s">
        <v>191</v>
      </c>
      <c r="B287" s="23" t="s">
        <v>496</v>
      </c>
      <c r="C287" s="10" t="s">
        <v>18</v>
      </c>
      <c r="D287" s="13" t="s">
        <v>27</v>
      </c>
      <c r="E287" s="15">
        <v>50.3</v>
      </c>
      <c r="F287" s="15">
        <v>53.7</v>
      </c>
      <c r="G287" s="23">
        <v>2.5</v>
      </c>
      <c r="H287" s="23">
        <v>3.4</v>
      </c>
      <c r="I287" s="5">
        <f t="shared" si="12"/>
        <v>1.3599999999999999</v>
      </c>
    </row>
    <row r="288" spans="1:9" x14ac:dyDescent="0.2">
      <c r="A288" s="3" t="s">
        <v>191</v>
      </c>
      <c r="B288" s="23" t="s">
        <v>497</v>
      </c>
      <c r="C288" s="10" t="s">
        <v>18</v>
      </c>
      <c r="D288" s="13" t="s">
        <v>27</v>
      </c>
      <c r="E288" s="15">
        <v>55.3</v>
      </c>
      <c r="F288" s="15">
        <v>60.6</v>
      </c>
      <c r="G288" s="23">
        <v>2.6</v>
      </c>
      <c r="H288" s="23">
        <v>3.9</v>
      </c>
      <c r="I288" s="5">
        <f t="shared" si="12"/>
        <v>1.5</v>
      </c>
    </row>
    <row r="289" spans="1:9" x14ac:dyDescent="0.2">
      <c r="A289" s="3" t="s">
        <v>191</v>
      </c>
      <c r="B289" s="23" t="s">
        <v>498</v>
      </c>
      <c r="C289" s="10" t="s">
        <v>18</v>
      </c>
      <c r="D289" s="13" t="s">
        <v>27</v>
      </c>
      <c r="E289" s="15">
        <v>57</v>
      </c>
      <c r="F289" s="15">
        <v>62.5</v>
      </c>
      <c r="G289" s="23">
        <v>2.2000000000000002</v>
      </c>
      <c r="H289" s="23">
        <v>3.4</v>
      </c>
      <c r="I289" s="5">
        <f t="shared" si="12"/>
        <v>1.5454545454545452</v>
      </c>
    </row>
    <row r="290" spans="1:9" x14ac:dyDescent="0.2">
      <c r="A290" s="3" t="s">
        <v>191</v>
      </c>
      <c r="B290" s="23" t="s">
        <v>499</v>
      </c>
      <c r="C290" s="10" t="s">
        <v>18</v>
      </c>
      <c r="D290" s="13" t="s">
        <v>27</v>
      </c>
      <c r="E290" s="15">
        <v>58</v>
      </c>
      <c r="F290" s="15">
        <v>63.2</v>
      </c>
      <c r="G290" s="23">
        <v>2.7</v>
      </c>
      <c r="H290" s="23">
        <v>4.5</v>
      </c>
      <c r="I290" s="5">
        <f t="shared" si="12"/>
        <v>1.6666666666666665</v>
      </c>
    </row>
    <row r="291" spans="1:9" x14ac:dyDescent="0.2">
      <c r="A291" s="3" t="s">
        <v>191</v>
      </c>
      <c r="B291" s="23" t="s">
        <v>500</v>
      </c>
      <c r="C291" s="10" t="s">
        <v>18</v>
      </c>
      <c r="D291" s="13" t="s">
        <v>27</v>
      </c>
      <c r="E291" s="15">
        <v>67.099999999999994</v>
      </c>
      <c r="F291" s="15">
        <v>72.8</v>
      </c>
      <c r="G291" s="23">
        <v>2.8</v>
      </c>
      <c r="H291" s="23">
        <v>4.5</v>
      </c>
      <c r="I291" s="5">
        <f t="shared" si="12"/>
        <v>1.6071428571428572</v>
      </c>
    </row>
    <row r="292" spans="1:9" x14ac:dyDescent="0.2">
      <c r="A292" s="3" t="s">
        <v>191</v>
      </c>
      <c r="B292" s="23" t="s">
        <v>501</v>
      </c>
      <c r="C292" s="10" t="s">
        <v>18</v>
      </c>
      <c r="D292" s="13" t="s">
        <v>27</v>
      </c>
      <c r="E292" s="15">
        <v>57</v>
      </c>
      <c r="F292" s="15">
        <v>62.4</v>
      </c>
      <c r="G292" s="23">
        <v>2.4</v>
      </c>
      <c r="H292" s="23">
        <v>3.3</v>
      </c>
      <c r="I292" s="5">
        <f t="shared" si="12"/>
        <v>1.375</v>
      </c>
    </row>
    <row r="293" spans="1:9" x14ac:dyDescent="0.2">
      <c r="A293" s="3" t="s">
        <v>191</v>
      </c>
      <c r="B293" s="23" t="s">
        <v>502</v>
      </c>
      <c r="C293" s="10" t="s">
        <v>18</v>
      </c>
      <c r="D293" s="13" t="s">
        <v>27</v>
      </c>
      <c r="E293" s="15">
        <v>42.7</v>
      </c>
      <c r="F293" s="15">
        <v>46</v>
      </c>
      <c r="G293" s="23">
        <v>2.2000000000000002</v>
      </c>
      <c r="H293" s="23">
        <v>3</v>
      </c>
      <c r="I293" s="5">
        <f t="shared" si="12"/>
        <v>1.3636363636363635</v>
      </c>
    </row>
    <row r="294" spans="1:9" x14ac:dyDescent="0.2">
      <c r="A294" s="3" t="s">
        <v>191</v>
      </c>
      <c r="B294" s="23" t="s">
        <v>503</v>
      </c>
      <c r="C294" s="10" t="s">
        <v>18</v>
      </c>
      <c r="D294" s="13" t="s">
        <v>27</v>
      </c>
      <c r="E294" s="15">
        <v>52.2</v>
      </c>
      <c r="F294" s="15">
        <v>56.5</v>
      </c>
      <c r="G294" s="23">
        <v>2.2999999999999998</v>
      </c>
      <c r="H294" s="23">
        <v>3.3</v>
      </c>
      <c r="I294" s="5">
        <f t="shared" si="12"/>
        <v>1.4347826086956521</v>
      </c>
    </row>
    <row r="295" spans="1:9" x14ac:dyDescent="0.2">
      <c r="A295" s="3" t="s">
        <v>191</v>
      </c>
      <c r="B295" s="23" t="s">
        <v>504</v>
      </c>
      <c r="C295" s="10" t="s">
        <v>18</v>
      </c>
      <c r="D295" s="13" t="s">
        <v>27</v>
      </c>
      <c r="E295" s="15">
        <v>49</v>
      </c>
      <c r="F295" s="15">
        <v>54</v>
      </c>
      <c r="G295" s="23">
        <v>2.1</v>
      </c>
      <c r="H295" s="23">
        <v>3.6</v>
      </c>
      <c r="I295" s="5">
        <f t="shared" si="12"/>
        <v>1.7142857142857142</v>
      </c>
    </row>
    <row r="296" spans="1:9" x14ac:dyDescent="0.2">
      <c r="A296" s="3" t="s">
        <v>191</v>
      </c>
      <c r="B296" s="23" t="s">
        <v>505</v>
      </c>
      <c r="C296" s="10" t="s">
        <v>18</v>
      </c>
      <c r="D296" s="13" t="s">
        <v>27</v>
      </c>
      <c r="E296" s="15">
        <v>51.7</v>
      </c>
      <c r="F296" s="15">
        <v>56</v>
      </c>
      <c r="G296" s="23">
        <v>2.5</v>
      </c>
      <c r="H296" s="23">
        <v>3.1</v>
      </c>
      <c r="I296" s="5">
        <f t="shared" si="12"/>
        <v>1.24</v>
      </c>
    </row>
    <row r="297" spans="1:9" x14ac:dyDescent="0.2">
      <c r="A297" s="3" t="s">
        <v>191</v>
      </c>
      <c r="B297" s="23" t="s">
        <v>506</v>
      </c>
      <c r="C297" s="10" t="s">
        <v>18</v>
      </c>
      <c r="D297" s="13" t="s">
        <v>27</v>
      </c>
      <c r="E297" s="15">
        <v>46.6</v>
      </c>
      <c r="F297" s="15">
        <v>51.5</v>
      </c>
      <c r="G297" s="23">
        <v>2.6</v>
      </c>
      <c r="H297" s="23">
        <v>3.2</v>
      </c>
      <c r="I297" s="5">
        <f t="shared" si="12"/>
        <v>1.2307692307692308</v>
      </c>
    </row>
    <row r="298" spans="1:9" x14ac:dyDescent="0.2">
      <c r="A298" s="3" t="s">
        <v>191</v>
      </c>
      <c r="B298" s="23" t="s">
        <v>507</v>
      </c>
      <c r="C298" s="10" t="s">
        <v>18</v>
      </c>
      <c r="D298" s="13" t="s">
        <v>27</v>
      </c>
      <c r="E298" s="15">
        <v>42.2</v>
      </c>
      <c r="F298" s="15">
        <v>46.3</v>
      </c>
      <c r="G298" s="23">
        <v>1.5</v>
      </c>
      <c r="H298" s="23">
        <v>2.1</v>
      </c>
      <c r="I298" s="5">
        <f t="shared" si="12"/>
        <v>1.4000000000000001</v>
      </c>
    </row>
    <row r="299" spans="1:9" x14ac:dyDescent="0.2">
      <c r="A299" s="3" t="s">
        <v>191</v>
      </c>
      <c r="B299" s="23" t="s">
        <v>508</v>
      </c>
      <c r="C299" s="10" t="s">
        <v>18</v>
      </c>
      <c r="D299" s="13" t="s">
        <v>27</v>
      </c>
      <c r="E299" s="15">
        <v>52.7</v>
      </c>
      <c r="F299" s="15">
        <v>56.2</v>
      </c>
      <c r="G299" s="23">
        <v>2.1</v>
      </c>
      <c r="H299" s="23">
        <v>3.1</v>
      </c>
      <c r="I299" s="5">
        <f t="shared" si="12"/>
        <v>1.4761904761904763</v>
      </c>
    </row>
    <row r="300" spans="1:9" x14ac:dyDescent="0.2">
      <c r="A300" s="3" t="s">
        <v>191</v>
      </c>
      <c r="B300" s="23" t="s">
        <v>509</v>
      </c>
      <c r="C300" s="10" t="s">
        <v>18</v>
      </c>
      <c r="D300" s="13" t="s">
        <v>27</v>
      </c>
      <c r="E300" s="15">
        <v>58.7</v>
      </c>
      <c r="F300" s="15">
        <v>63.5</v>
      </c>
      <c r="G300" s="23">
        <v>2</v>
      </c>
      <c r="H300" s="23">
        <v>2.7</v>
      </c>
      <c r="I300" s="5">
        <f t="shared" si="12"/>
        <v>1.35</v>
      </c>
    </row>
    <row r="301" spans="1:9" x14ac:dyDescent="0.2">
      <c r="A301" s="1" t="s">
        <v>184</v>
      </c>
      <c r="B301" s="23" t="s">
        <v>185</v>
      </c>
      <c r="C301" s="10" t="s">
        <v>18</v>
      </c>
      <c r="D301" s="13" t="s">
        <v>27</v>
      </c>
      <c r="E301" s="1">
        <v>129.5</v>
      </c>
      <c r="F301" s="1">
        <v>120</v>
      </c>
      <c r="G301" s="3">
        <v>6</v>
      </c>
      <c r="H301" s="3">
        <v>15</v>
      </c>
      <c r="I301" s="5">
        <f t="shared" si="12"/>
        <v>2.5</v>
      </c>
    </row>
    <row r="302" spans="1:9" x14ac:dyDescent="0.2">
      <c r="A302" s="1" t="s">
        <v>184</v>
      </c>
      <c r="B302" s="23" t="s">
        <v>186</v>
      </c>
      <c r="C302" s="10" t="s">
        <v>18</v>
      </c>
      <c r="D302" s="13" t="s">
        <v>27</v>
      </c>
      <c r="E302" s="1">
        <v>81.5</v>
      </c>
      <c r="F302" s="1">
        <v>75</v>
      </c>
      <c r="G302" s="3">
        <v>3.5</v>
      </c>
      <c r="H302" s="3">
        <v>6.5</v>
      </c>
      <c r="I302" s="5">
        <f t="shared" si="12"/>
        <v>1.8571428571428572</v>
      </c>
    </row>
    <row r="303" spans="1:9" x14ac:dyDescent="0.2">
      <c r="A303" s="1" t="s">
        <v>184</v>
      </c>
      <c r="B303" s="23" t="s">
        <v>53</v>
      </c>
      <c r="C303" s="10" t="s">
        <v>18</v>
      </c>
      <c r="D303" s="13" t="s">
        <v>27</v>
      </c>
      <c r="E303" s="1">
        <v>87</v>
      </c>
      <c r="F303" s="1">
        <v>80</v>
      </c>
      <c r="G303" s="25">
        <v>3</v>
      </c>
      <c r="H303" s="25">
        <v>6</v>
      </c>
      <c r="I303" s="5">
        <f t="shared" si="12"/>
        <v>2</v>
      </c>
    </row>
    <row r="304" spans="1:9" x14ac:dyDescent="0.2">
      <c r="A304" s="1" t="s">
        <v>184</v>
      </c>
      <c r="B304" s="23" t="s">
        <v>54</v>
      </c>
      <c r="C304" s="10" t="s">
        <v>18</v>
      </c>
      <c r="D304" s="13" t="s">
        <v>27</v>
      </c>
      <c r="E304" s="1">
        <v>89.5</v>
      </c>
      <c r="F304" s="1">
        <v>82</v>
      </c>
      <c r="G304" s="25">
        <v>3.5</v>
      </c>
      <c r="H304" s="25">
        <v>7.5</v>
      </c>
      <c r="I304" s="5">
        <f t="shared" si="12"/>
        <v>2.1428571428571428</v>
      </c>
    </row>
    <row r="305" spans="1:9" x14ac:dyDescent="0.2">
      <c r="A305" s="1" t="s">
        <v>184</v>
      </c>
      <c r="B305" s="23" t="s">
        <v>430</v>
      </c>
      <c r="C305" s="10" t="s">
        <v>18</v>
      </c>
      <c r="D305" s="13" t="s">
        <v>27</v>
      </c>
      <c r="E305" s="1">
        <v>92.1</v>
      </c>
      <c r="F305" s="1">
        <v>84.5</v>
      </c>
      <c r="G305" s="25">
        <v>4</v>
      </c>
      <c r="H305" s="25">
        <v>8.4</v>
      </c>
      <c r="I305" s="5">
        <f t="shared" si="12"/>
        <v>2.1</v>
      </c>
    </row>
    <row r="306" spans="1:9" x14ac:dyDescent="0.2">
      <c r="A306" s="1" t="s">
        <v>184</v>
      </c>
      <c r="B306" s="23" t="s">
        <v>187</v>
      </c>
      <c r="C306" s="10" t="s">
        <v>18</v>
      </c>
      <c r="D306" s="13" t="s">
        <v>27</v>
      </c>
      <c r="E306" s="1">
        <v>78.5</v>
      </c>
      <c r="F306" s="1">
        <v>71.5</v>
      </c>
      <c r="G306" s="25">
        <v>3</v>
      </c>
      <c r="H306" s="25">
        <v>7.3</v>
      </c>
      <c r="I306" s="5">
        <f t="shared" si="12"/>
        <v>2.4333333333333331</v>
      </c>
    </row>
    <row r="307" spans="1:9" x14ac:dyDescent="0.2">
      <c r="A307" s="1" t="s">
        <v>184</v>
      </c>
      <c r="B307" s="23" t="s">
        <v>31</v>
      </c>
      <c r="C307" s="10" t="s">
        <v>18</v>
      </c>
      <c r="D307" s="13" t="s">
        <v>27</v>
      </c>
      <c r="E307" s="1">
        <v>109.5</v>
      </c>
      <c r="F307" s="1">
        <v>98.5</v>
      </c>
      <c r="G307" s="3">
        <v>5</v>
      </c>
      <c r="H307" s="3">
        <v>11</v>
      </c>
      <c r="I307" s="5">
        <f t="shared" si="12"/>
        <v>2.2000000000000002</v>
      </c>
    </row>
    <row r="308" spans="1:9" x14ac:dyDescent="0.2">
      <c r="A308" s="1" t="s">
        <v>184</v>
      </c>
      <c r="B308" s="23" t="s">
        <v>188</v>
      </c>
      <c r="C308" s="10" t="s">
        <v>18</v>
      </c>
      <c r="D308" s="13" t="s">
        <v>27</v>
      </c>
      <c r="E308" s="1">
        <v>92.5</v>
      </c>
      <c r="F308" s="1">
        <v>84</v>
      </c>
      <c r="G308" s="3">
        <v>3.8</v>
      </c>
      <c r="H308" s="3">
        <v>9</v>
      </c>
      <c r="I308" s="5">
        <f t="shared" si="12"/>
        <v>2.3684210526315792</v>
      </c>
    </row>
    <row r="309" spans="1:9" x14ac:dyDescent="0.2">
      <c r="A309" s="1" t="s">
        <v>184</v>
      </c>
      <c r="B309" s="23" t="s">
        <v>189</v>
      </c>
      <c r="C309" s="10" t="s">
        <v>18</v>
      </c>
      <c r="D309" s="13" t="s">
        <v>27</v>
      </c>
      <c r="E309" s="1">
        <v>87.5</v>
      </c>
      <c r="F309" s="1">
        <v>80.5</v>
      </c>
      <c r="G309" s="25">
        <v>3.5</v>
      </c>
      <c r="H309" s="25">
        <v>6</v>
      </c>
      <c r="I309" s="5">
        <f t="shared" si="12"/>
        <v>1.7142857142857142</v>
      </c>
    </row>
    <row r="310" spans="1:9" x14ac:dyDescent="0.2">
      <c r="A310" s="1" t="s">
        <v>190</v>
      </c>
      <c r="B310" s="23" t="s">
        <v>199</v>
      </c>
      <c r="C310" s="10" t="s">
        <v>18</v>
      </c>
      <c r="D310" s="13" t="s">
        <v>27</v>
      </c>
      <c r="E310" s="1">
        <v>122.5</v>
      </c>
      <c r="F310" s="1">
        <v>113</v>
      </c>
      <c r="G310" s="25">
        <v>4.5</v>
      </c>
      <c r="H310" s="25">
        <v>10</v>
      </c>
      <c r="I310" s="5">
        <f t="shared" si="12"/>
        <v>2.2222222222222223</v>
      </c>
    </row>
    <row r="311" spans="1:9" x14ac:dyDescent="0.2">
      <c r="A311" s="1" t="s">
        <v>191</v>
      </c>
      <c r="B311" s="23" t="s">
        <v>198</v>
      </c>
      <c r="C311" s="10" t="s">
        <v>18</v>
      </c>
      <c r="D311" s="13" t="s">
        <v>27</v>
      </c>
      <c r="E311" s="1">
        <v>87</v>
      </c>
      <c r="F311" s="1">
        <v>80</v>
      </c>
      <c r="G311" s="25">
        <v>3.5</v>
      </c>
      <c r="H311" s="25">
        <v>8.5</v>
      </c>
      <c r="I311" s="5">
        <f t="shared" si="12"/>
        <v>2.4285714285714284</v>
      </c>
    </row>
    <row r="312" spans="1:9" x14ac:dyDescent="0.2">
      <c r="A312" s="1" t="s">
        <v>192</v>
      </c>
      <c r="B312" s="29" t="s">
        <v>193</v>
      </c>
      <c r="C312" s="10" t="s">
        <v>18</v>
      </c>
      <c r="D312" s="13" t="s">
        <v>27</v>
      </c>
      <c r="E312" s="1">
        <v>84.4</v>
      </c>
      <c r="F312" s="1">
        <v>77</v>
      </c>
      <c r="G312" s="25">
        <v>3</v>
      </c>
      <c r="H312" s="25">
        <v>5.5</v>
      </c>
      <c r="I312" s="5">
        <f t="shared" si="12"/>
        <v>1.8333333333333333</v>
      </c>
    </row>
    <row r="313" spans="1:9" x14ac:dyDescent="0.2">
      <c r="A313" s="1" t="s">
        <v>194</v>
      </c>
      <c r="B313" s="29" t="s">
        <v>195</v>
      </c>
      <c r="C313" s="10" t="s">
        <v>18</v>
      </c>
      <c r="D313" s="13" t="s">
        <v>27</v>
      </c>
      <c r="E313" s="1">
        <v>107</v>
      </c>
      <c r="F313" s="1">
        <v>98</v>
      </c>
      <c r="G313" s="25">
        <v>4.5</v>
      </c>
      <c r="H313" s="25">
        <v>10</v>
      </c>
      <c r="I313" s="5">
        <f t="shared" si="12"/>
        <v>2.2222222222222223</v>
      </c>
    </row>
    <row r="314" spans="1:9" x14ac:dyDescent="0.2">
      <c r="A314" s="1" t="s">
        <v>196</v>
      </c>
      <c r="B314" s="29" t="s">
        <v>197</v>
      </c>
      <c r="C314" s="10" t="s">
        <v>18</v>
      </c>
      <c r="D314" s="13" t="s">
        <v>27</v>
      </c>
      <c r="E314" s="1">
        <v>95.2</v>
      </c>
      <c r="F314" s="1">
        <v>87</v>
      </c>
      <c r="G314" s="25">
        <v>3.8</v>
      </c>
      <c r="H314" s="25">
        <v>9.3000000000000007</v>
      </c>
      <c r="I314" s="5">
        <f t="shared" si="12"/>
        <v>2.4473684210526319</v>
      </c>
    </row>
    <row r="315" spans="1:9" x14ac:dyDescent="0.2">
      <c r="A315" s="1" t="s">
        <v>286</v>
      </c>
      <c r="B315" s="21" t="s">
        <v>414</v>
      </c>
      <c r="C315" s="10" t="s">
        <v>18</v>
      </c>
      <c r="D315" s="13" t="s">
        <v>27</v>
      </c>
      <c r="E315" s="1">
        <v>106</v>
      </c>
      <c r="F315" s="1">
        <v>95.7</v>
      </c>
      <c r="G315" s="25">
        <v>3.8</v>
      </c>
      <c r="H315" s="25">
        <v>7.6</v>
      </c>
      <c r="I315" s="5">
        <f t="shared" si="12"/>
        <v>2</v>
      </c>
    </row>
    <row r="316" spans="1:9" x14ac:dyDescent="0.2">
      <c r="A316" s="1" t="s">
        <v>287</v>
      </c>
      <c r="B316" s="21" t="s">
        <v>415</v>
      </c>
      <c r="C316" s="10" t="s">
        <v>18</v>
      </c>
      <c r="D316" s="13" t="s">
        <v>27</v>
      </c>
      <c r="E316" s="1">
        <v>121.4</v>
      </c>
      <c r="F316" s="1">
        <v>111.30000000000001</v>
      </c>
      <c r="G316" s="25">
        <v>4.5</v>
      </c>
      <c r="H316" s="25">
        <v>7.8</v>
      </c>
      <c r="I316" s="5">
        <f t="shared" si="12"/>
        <v>1.7333333333333334</v>
      </c>
    </row>
    <row r="317" spans="1:9" x14ac:dyDescent="0.2">
      <c r="A317" s="1" t="s">
        <v>288</v>
      </c>
      <c r="B317" s="21" t="s">
        <v>416</v>
      </c>
      <c r="C317" s="10" t="s">
        <v>18</v>
      </c>
      <c r="D317" s="13" t="s">
        <v>27</v>
      </c>
      <c r="E317" s="1">
        <v>102.4</v>
      </c>
      <c r="F317" s="1">
        <v>93.7</v>
      </c>
      <c r="G317" s="25">
        <v>3.4</v>
      </c>
      <c r="H317" s="25">
        <v>5.7</v>
      </c>
      <c r="I317" s="5">
        <f t="shared" si="12"/>
        <v>1.6764705882352942</v>
      </c>
    </row>
    <row r="318" spans="1:9" x14ac:dyDescent="0.2">
      <c r="A318" s="1" t="s">
        <v>191</v>
      </c>
      <c r="B318" s="1" t="s">
        <v>413</v>
      </c>
      <c r="C318" s="10" t="s">
        <v>18</v>
      </c>
      <c r="D318" s="13" t="s">
        <v>27</v>
      </c>
      <c r="E318" s="15">
        <v>45.6</v>
      </c>
      <c r="F318" s="15">
        <v>41.300000000000004</v>
      </c>
      <c r="G318" s="15">
        <v>2.2000000000000002</v>
      </c>
      <c r="H318" s="15">
        <v>3.5</v>
      </c>
      <c r="I318" s="5">
        <f>H318/G318</f>
        <v>1.5909090909090908</v>
      </c>
    </row>
    <row r="319" spans="1:9" s="2" customFormat="1" x14ac:dyDescent="0.2">
      <c r="B319" s="8"/>
      <c r="C319" s="11" t="s">
        <v>18</v>
      </c>
      <c r="D319" s="11" t="s">
        <v>27</v>
      </c>
      <c r="E319" s="15"/>
      <c r="F319" s="15"/>
      <c r="G319" s="16"/>
      <c r="H319" s="16"/>
      <c r="I319" s="6">
        <f>AVERAGE(I277:I318)</f>
        <v>1.781123728835377</v>
      </c>
    </row>
    <row r="320" spans="1:9" x14ac:dyDescent="0.2">
      <c r="I320" s="6"/>
    </row>
    <row r="321" spans="1:9" x14ac:dyDescent="0.2">
      <c r="A321" s="1" t="s">
        <v>35</v>
      </c>
      <c r="B321" s="3" t="s">
        <v>32</v>
      </c>
      <c r="C321" s="10" t="s">
        <v>18</v>
      </c>
      <c r="D321" s="13" t="s">
        <v>7</v>
      </c>
      <c r="E321" s="15">
        <v>128.5</v>
      </c>
      <c r="F321" s="15">
        <v>116</v>
      </c>
      <c r="G321" s="17">
        <v>5.7</v>
      </c>
      <c r="H321" s="17">
        <v>8.5</v>
      </c>
      <c r="I321" s="5">
        <f t="shared" ref="I321:I350" si="13">H321/G321</f>
        <v>1.4912280701754386</v>
      </c>
    </row>
    <row r="322" spans="1:9" x14ac:dyDescent="0.2">
      <c r="A322" s="1" t="s">
        <v>35</v>
      </c>
      <c r="B322" s="3" t="s">
        <v>33</v>
      </c>
      <c r="C322" s="10" t="s">
        <v>18</v>
      </c>
      <c r="D322" s="13" t="s">
        <v>7</v>
      </c>
      <c r="E322" s="15">
        <v>138</v>
      </c>
      <c r="F322" s="15">
        <v>125</v>
      </c>
      <c r="G322" s="17">
        <v>5.5</v>
      </c>
      <c r="H322" s="17">
        <v>9</v>
      </c>
      <c r="I322" s="5">
        <f t="shared" si="13"/>
        <v>1.6363636363636365</v>
      </c>
    </row>
    <row r="323" spans="1:9" x14ac:dyDescent="0.2">
      <c r="A323" s="1" t="s">
        <v>35</v>
      </c>
      <c r="B323" s="3" t="s">
        <v>34</v>
      </c>
      <c r="C323" s="10" t="s">
        <v>18</v>
      </c>
      <c r="D323" s="13" t="s">
        <v>7</v>
      </c>
      <c r="E323" s="15">
        <v>139</v>
      </c>
      <c r="F323" s="15">
        <v>125</v>
      </c>
      <c r="G323" s="17">
        <v>5</v>
      </c>
      <c r="H323" s="17">
        <v>8.5</v>
      </c>
      <c r="I323" s="5">
        <f t="shared" si="13"/>
        <v>1.7</v>
      </c>
    </row>
    <row r="324" spans="1:9" x14ac:dyDescent="0.2">
      <c r="A324" s="1" t="s">
        <v>35</v>
      </c>
      <c r="B324" s="3" t="s">
        <v>485</v>
      </c>
      <c r="C324" s="10" t="s">
        <v>18</v>
      </c>
      <c r="D324" s="13" t="s">
        <v>7</v>
      </c>
      <c r="E324" s="15">
        <v>105.5</v>
      </c>
      <c r="F324" s="15">
        <v>95</v>
      </c>
      <c r="G324" s="17">
        <v>4.7</v>
      </c>
      <c r="H324" s="17">
        <v>8.5</v>
      </c>
      <c r="I324" s="5">
        <f t="shared" si="13"/>
        <v>1.8085106382978722</v>
      </c>
    </row>
    <row r="325" spans="1:9" x14ac:dyDescent="0.2">
      <c r="A325" s="1" t="s">
        <v>35</v>
      </c>
      <c r="B325" s="3" t="s">
        <v>59</v>
      </c>
      <c r="C325" s="10" t="s">
        <v>18</v>
      </c>
      <c r="D325" s="13" t="s">
        <v>7</v>
      </c>
      <c r="E325" s="15">
        <v>138</v>
      </c>
      <c r="F325" s="15">
        <v>125</v>
      </c>
      <c r="G325" s="17">
        <v>6.5</v>
      </c>
      <c r="H325" s="17">
        <v>10.5</v>
      </c>
      <c r="I325" s="5">
        <f t="shared" si="13"/>
        <v>1.6153846153846154</v>
      </c>
    </row>
    <row r="326" spans="1:9" x14ac:dyDescent="0.2">
      <c r="A326" s="1" t="s">
        <v>160</v>
      </c>
      <c r="B326" s="3" t="s">
        <v>151</v>
      </c>
      <c r="C326" s="10" t="s">
        <v>18</v>
      </c>
      <c r="D326" s="13" t="s">
        <v>7</v>
      </c>
      <c r="E326" s="15">
        <v>31</v>
      </c>
      <c r="F326" s="15">
        <v>27.8</v>
      </c>
      <c r="G326" s="17">
        <v>1.7</v>
      </c>
      <c r="H326" s="17">
        <v>3.1</v>
      </c>
      <c r="I326" s="5">
        <f t="shared" si="13"/>
        <v>1.8235294117647061</v>
      </c>
    </row>
    <row r="327" spans="1:9" x14ac:dyDescent="0.2">
      <c r="A327" s="1" t="s">
        <v>160</v>
      </c>
      <c r="B327" s="3" t="s">
        <v>152</v>
      </c>
      <c r="C327" s="10" t="s">
        <v>18</v>
      </c>
      <c r="D327" s="13" t="s">
        <v>7</v>
      </c>
      <c r="E327" s="15">
        <v>28.5</v>
      </c>
      <c r="F327" s="15">
        <v>25.7</v>
      </c>
      <c r="G327" s="17">
        <v>1.5</v>
      </c>
      <c r="H327" s="17">
        <v>2.2999999999999998</v>
      </c>
      <c r="I327" s="5">
        <f t="shared" si="13"/>
        <v>1.5333333333333332</v>
      </c>
    </row>
    <row r="328" spans="1:9" x14ac:dyDescent="0.2">
      <c r="A328" s="1" t="s">
        <v>160</v>
      </c>
      <c r="B328" s="3" t="s">
        <v>153</v>
      </c>
      <c r="C328" s="10" t="s">
        <v>18</v>
      </c>
      <c r="D328" s="13" t="s">
        <v>7</v>
      </c>
      <c r="E328" s="15">
        <v>36.200000000000003</v>
      </c>
      <c r="F328" s="15">
        <v>32.700000000000003</v>
      </c>
      <c r="G328" s="17">
        <v>2</v>
      </c>
      <c r="H328" s="17">
        <v>3</v>
      </c>
      <c r="I328" s="5">
        <f t="shared" si="13"/>
        <v>1.5</v>
      </c>
    </row>
    <row r="329" spans="1:9" x14ac:dyDescent="0.2">
      <c r="A329" s="1" t="s">
        <v>160</v>
      </c>
      <c r="B329" s="3" t="s">
        <v>154</v>
      </c>
      <c r="C329" s="10" t="s">
        <v>18</v>
      </c>
      <c r="D329" s="13" t="s">
        <v>7</v>
      </c>
      <c r="E329" s="15">
        <v>30.5</v>
      </c>
      <c r="F329" s="15">
        <v>27.7</v>
      </c>
      <c r="G329" s="17">
        <v>1.6</v>
      </c>
      <c r="H329" s="17">
        <v>2.5</v>
      </c>
      <c r="I329" s="5">
        <f t="shared" si="13"/>
        <v>1.5625</v>
      </c>
    </row>
    <row r="330" spans="1:9" x14ac:dyDescent="0.2">
      <c r="A330" s="1" t="s">
        <v>160</v>
      </c>
      <c r="B330" s="3" t="s">
        <v>155</v>
      </c>
      <c r="C330" s="10" t="s">
        <v>18</v>
      </c>
      <c r="D330" s="13" t="s">
        <v>7</v>
      </c>
      <c r="E330" s="15">
        <v>34</v>
      </c>
      <c r="F330" s="15">
        <v>30.9</v>
      </c>
      <c r="G330" s="17">
        <v>1.9</v>
      </c>
      <c r="H330" s="17">
        <v>2.9</v>
      </c>
      <c r="I330" s="5">
        <f t="shared" si="13"/>
        <v>1.5263157894736843</v>
      </c>
    </row>
    <row r="331" spans="1:9" x14ac:dyDescent="0.2">
      <c r="A331" s="1" t="s">
        <v>160</v>
      </c>
      <c r="B331" s="3" t="s">
        <v>156</v>
      </c>
      <c r="C331" s="10" t="s">
        <v>18</v>
      </c>
      <c r="D331" s="13" t="s">
        <v>7</v>
      </c>
      <c r="E331" s="15">
        <v>29</v>
      </c>
      <c r="F331" s="15">
        <v>26.5</v>
      </c>
      <c r="G331" s="17">
        <v>1.6</v>
      </c>
      <c r="H331" s="17">
        <v>2.8</v>
      </c>
      <c r="I331" s="5">
        <f t="shared" si="13"/>
        <v>1.7499999999999998</v>
      </c>
    </row>
    <row r="332" spans="1:9" x14ac:dyDescent="0.2">
      <c r="A332" s="1" t="s">
        <v>160</v>
      </c>
      <c r="B332" s="3" t="s">
        <v>157</v>
      </c>
      <c r="C332" s="10" t="s">
        <v>18</v>
      </c>
      <c r="D332" s="13" t="s">
        <v>7</v>
      </c>
      <c r="E332" s="15">
        <v>34.6</v>
      </c>
      <c r="F332" s="15">
        <v>32.700000000000003</v>
      </c>
      <c r="G332" s="17">
        <v>1.8</v>
      </c>
      <c r="H332" s="17">
        <v>2.8</v>
      </c>
      <c r="I332" s="5">
        <f t="shared" si="13"/>
        <v>1.5555555555555554</v>
      </c>
    </row>
    <row r="333" spans="1:9" x14ac:dyDescent="0.2">
      <c r="A333" s="1" t="s">
        <v>160</v>
      </c>
      <c r="B333" s="3" t="s">
        <v>158</v>
      </c>
      <c r="C333" s="10" t="s">
        <v>18</v>
      </c>
      <c r="D333" s="13" t="s">
        <v>7</v>
      </c>
      <c r="E333" s="15">
        <v>31.7</v>
      </c>
      <c r="F333" s="15">
        <v>30.8</v>
      </c>
      <c r="G333" s="17">
        <v>1.6</v>
      </c>
      <c r="H333" s="17">
        <v>2.4</v>
      </c>
      <c r="I333" s="5">
        <f t="shared" si="13"/>
        <v>1.4999999999999998</v>
      </c>
    </row>
    <row r="334" spans="1:9" x14ac:dyDescent="0.2">
      <c r="A334" s="1" t="s">
        <v>160</v>
      </c>
      <c r="B334" s="3" t="s">
        <v>159</v>
      </c>
      <c r="C334" s="10" t="s">
        <v>18</v>
      </c>
      <c r="D334" s="13" t="s">
        <v>7</v>
      </c>
      <c r="E334" s="15">
        <v>28.3</v>
      </c>
      <c r="F334" s="15">
        <v>25.8</v>
      </c>
      <c r="G334" s="17">
        <v>1.7</v>
      </c>
      <c r="H334" s="17">
        <v>2.5</v>
      </c>
      <c r="I334" s="5">
        <f t="shared" si="13"/>
        <v>1.4705882352941178</v>
      </c>
    </row>
    <row r="335" spans="1:9" x14ac:dyDescent="0.2">
      <c r="B335" s="29" t="s">
        <v>162</v>
      </c>
      <c r="C335" s="10" t="s">
        <v>18</v>
      </c>
      <c r="D335" s="13" t="s">
        <v>7</v>
      </c>
      <c r="E335" s="15">
        <v>118.3</v>
      </c>
      <c r="F335" s="15">
        <v>108</v>
      </c>
      <c r="G335" s="23">
        <v>4.7</v>
      </c>
      <c r="H335" s="23">
        <v>7.7</v>
      </c>
      <c r="I335" s="5">
        <f t="shared" si="13"/>
        <v>1.6382978723404256</v>
      </c>
    </row>
    <row r="336" spans="1:9" x14ac:dyDescent="0.2">
      <c r="B336" s="29" t="s">
        <v>163</v>
      </c>
      <c r="C336" s="10" t="s">
        <v>18</v>
      </c>
      <c r="D336" s="13" t="s">
        <v>7</v>
      </c>
      <c r="E336" s="15">
        <v>120.2</v>
      </c>
      <c r="F336" s="15">
        <v>109</v>
      </c>
      <c r="G336" s="23">
        <v>4.5</v>
      </c>
      <c r="H336" s="23">
        <v>7</v>
      </c>
      <c r="I336" s="5">
        <f t="shared" si="13"/>
        <v>1.5555555555555556</v>
      </c>
    </row>
    <row r="337" spans="1:9" x14ac:dyDescent="0.2">
      <c r="B337" s="29" t="s">
        <v>164</v>
      </c>
      <c r="C337" s="10" t="s">
        <v>18</v>
      </c>
      <c r="D337" s="13" t="s">
        <v>7</v>
      </c>
      <c r="E337" s="15">
        <v>100.2</v>
      </c>
      <c r="F337" s="15">
        <v>90</v>
      </c>
      <c r="G337" s="23">
        <v>4.5999999999999996</v>
      </c>
      <c r="H337" s="23">
        <v>7.4</v>
      </c>
      <c r="I337" s="5">
        <f t="shared" si="13"/>
        <v>1.6086956521739133</v>
      </c>
    </row>
    <row r="338" spans="1:9" x14ac:dyDescent="0.2">
      <c r="B338" s="29" t="s">
        <v>165</v>
      </c>
      <c r="C338" s="10" t="s">
        <v>18</v>
      </c>
      <c r="D338" s="13" t="s">
        <v>7</v>
      </c>
      <c r="E338" s="15">
        <v>114.5</v>
      </c>
      <c r="F338" s="15">
        <v>104.3</v>
      </c>
      <c r="G338" s="23">
        <v>4.3</v>
      </c>
      <c r="H338" s="23">
        <v>8.4</v>
      </c>
      <c r="I338" s="5">
        <f t="shared" si="13"/>
        <v>1.9534883720930234</v>
      </c>
    </row>
    <row r="339" spans="1:9" x14ac:dyDescent="0.2">
      <c r="B339" s="29" t="s">
        <v>166</v>
      </c>
      <c r="C339" s="10" t="s">
        <v>18</v>
      </c>
      <c r="D339" s="13" t="s">
        <v>7</v>
      </c>
      <c r="E339" s="15">
        <v>131</v>
      </c>
      <c r="F339" s="15">
        <v>121.5</v>
      </c>
      <c r="G339" s="23">
        <v>4.7</v>
      </c>
      <c r="H339" s="23">
        <v>6.7</v>
      </c>
      <c r="I339" s="5">
        <f t="shared" si="13"/>
        <v>1.425531914893617</v>
      </c>
    </row>
    <row r="340" spans="1:9" x14ac:dyDescent="0.2">
      <c r="A340" s="3" t="s">
        <v>167</v>
      </c>
      <c r="B340" s="3" t="s">
        <v>485</v>
      </c>
      <c r="C340" s="10" t="s">
        <v>18</v>
      </c>
      <c r="D340" s="13" t="s">
        <v>7</v>
      </c>
      <c r="E340" s="1">
        <v>105.5</v>
      </c>
      <c r="F340" s="1">
        <v>95</v>
      </c>
      <c r="G340" s="3">
        <v>4.7</v>
      </c>
      <c r="H340" s="3">
        <v>8.5</v>
      </c>
      <c r="I340" s="5">
        <f t="shared" si="13"/>
        <v>1.8085106382978722</v>
      </c>
    </row>
    <row r="341" spans="1:9" x14ac:dyDescent="0.2">
      <c r="A341" s="3" t="s">
        <v>167</v>
      </c>
      <c r="B341" s="3" t="s">
        <v>168</v>
      </c>
      <c r="C341" s="10" t="s">
        <v>18</v>
      </c>
      <c r="D341" s="13" t="s">
        <v>7</v>
      </c>
      <c r="E341" s="1">
        <v>122.6</v>
      </c>
      <c r="F341" s="1">
        <v>110.6</v>
      </c>
      <c r="G341" s="3">
        <v>5</v>
      </c>
      <c r="H341" s="3">
        <v>8.5</v>
      </c>
      <c r="I341" s="5">
        <f t="shared" si="13"/>
        <v>1.7</v>
      </c>
    </row>
    <row r="342" spans="1:9" x14ac:dyDescent="0.2">
      <c r="A342" s="3" t="s">
        <v>169</v>
      </c>
      <c r="B342" s="3" t="s">
        <v>179</v>
      </c>
      <c r="C342" s="10" t="s">
        <v>18</v>
      </c>
      <c r="D342" s="13" t="s">
        <v>7</v>
      </c>
      <c r="E342" s="1">
        <v>138</v>
      </c>
      <c r="F342" s="1">
        <v>126.5</v>
      </c>
      <c r="G342" s="25">
        <v>6.5</v>
      </c>
      <c r="H342" s="25">
        <v>10</v>
      </c>
      <c r="I342" s="5">
        <f t="shared" si="13"/>
        <v>1.5384615384615385</v>
      </c>
    </row>
    <row r="343" spans="1:9" x14ac:dyDescent="0.2">
      <c r="A343" s="3" t="s">
        <v>169</v>
      </c>
      <c r="B343" s="3" t="s">
        <v>180</v>
      </c>
      <c r="C343" s="10" t="s">
        <v>18</v>
      </c>
      <c r="D343" s="13" t="s">
        <v>7</v>
      </c>
      <c r="E343" s="1">
        <v>124</v>
      </c>
      <c r="F343" s="1">
        <v>112</v>
      </c>
      <c r="G343" s="25">
        <v>5.5</v>
      </c>
      <c r="H343" s="25">
        <v>8.3000000000000007</v>
      </c>
      <c r="I343" s="5">
        <f t="shared" si="13"/>
        <v>1.5090909090909093</v>
      </c>
    </row>
    <row r="344" spans="1:9" x14ac:dyDescent="0.2">
      <c r="A344" s="3" t="s">
        <v>170</v>
      </c>
      <c r="B344" s="3" t="s">
        <v>181</v>
      </c>
      <c r="C344" s="10" t="s">
        <v>18</v>
      </c>
      <c r="D344" s="13" t="s">
        <v>7</v>
      </c>
      <c r="E344" s="1">
        <v>85</v>
      </c>
      <c r="F344" s="1">
        <v>78</v>
      </c>
      <c r="G344" s="25">
        <v>3.5</v>
      </c>
      <c r="H344" s="25">
        <v>5.5</v>
      </c>
      <c r="I344" s="5">
        <f t="shared" si="13"/>
        <v>1.5714285714285714</v>
      </c>
    </row>
    <row r="345" spans="1:9" x14ac:dyDescent="0.2">
      <c r="A345" s="21" t="s">
        <v>171</v>
      </c>
      <c r="B345" s="28" t="s">
        <v>172</v>
      </c>
      <c r="C345" s="10" t="s">
        <v>18</v>
      </c>
      <c r="D345" s="13" t="s">
        <v>7</v>
      </c>
      <c r="E345" s="1">
        <v>217</v>
      </c>
      <c r="F345" s="1">
        <v>202</v>
      </c>
      <c r="G345" s="25">
        <v>8</v>
      </c>
      <c r="H345" s="25">
        <v>12</v>
      </c>
      <c r="I345" s="5">
        <f t="shared" si="13"/>
        <v>1.5</v>
      </c>
    </row>
    <row r="346" spans="1:9" x14ac:dyDescent="0.2">
      <c r="A346" s="21" t="s">
        <v>173</v>
      </c>
      <c r="B346" s="28" t="s">
        <v>174</v>
      </c>
      <c r="C346" s="10" t="s">
        <v>18</v>
      </c>
      <c r="D346" s="13" t="s">
        <v>7</v>
      </c>
      <c r="E346" s="1">
        <v>215.5</v>
      </c>
      <c r="F346" s="1">
        <v>201</v>
      </c>
      <c r="G346" s="25">
        <v>8</v>
      </c>
      <c r="H346" s="25">
        <v>9.8000000000000007</v>
      </c>
      <c r="I346" s="5">
        <f t="shared" si="13"/>
        <v>1.2250000000000001</v>
      </c>
    </row>
    <row r="347" spans="1:9" x14ac:dyDescent="0.2">
      <c r="A347" s="21" t="s">
        <v>175</v>
      </c>
      <c r="B347" s="28" t="s">
        <v>176</v>
      </c>
      <c r="C347" s="10" t="s">
        <v>18</v>
      </c>
      <c r="D347" s="13" t="s">
        <v>7</v>
      </c>
      <c r="E347" s="1">
        <v>211.5</v>
      </c>
      <c r="F347" s="1">
        <v>197</v>
      </c>
      <c r="G347" s="25">
        <v>9.1999999999999993</v>
      </c>
      <c r="H347" s="25">
        <v>14.4</v>
      </c>
      <c r="I347" s="5">
        <f t="shared" si="13"/>
        <v>1.5652173913043479</v>
      </c>
    </row>
    <row r="348" spans="1:9" x14ac:dyDescent="0.2">
      <c r="A348" s="3" t="s">
        <v>177</v>
      </c>
      <c r="B348" s="3" t="s">
        <v>178</v>
      </c>
      <c r="C348" s="10" t="s">
        <v>18</v>
      </c>
      <c r="D348" s="13" t="s">
        <v>7</v>
      </c>
      <c r="E348" s="1">
        <v>139</v>
      </c>
      <c r="F348" s="1">
        <v>127.5</v>
      </c>
      <c r="G348" s="25">
        <v>5</v>
      </c>
      <c r="H348" s="25">
        <v>9</v>
      </c>
      <c r="I348" s="5">
        <f t="shared" si="13"/>
        <v>1.8</v>
      </c>
    </row>
    <row r="349" spans="1:9" x14ac:dyDescent="0.2">
      <c r="A349" s="3" t="s">
        <v>167</v>
      </c>
      <c r="B349" s="3" t="s">
        <v>182</v>
      </c>
      <c r="C349" s="10" t="s">
        <v>18</v>
      </c>
      <c r="D349" s="13" t="s">
        <v>7</v>
      </c>
      <c r="E349" s="1">
        <v>140.5</v>
      </c>
      <c r="F349" s="1">
        <v>128</v>
      </c>
      <c r="G349" s="3">
        <v>6.3</v>
      </c>
      <c r="H349" s="3">
        <v>10.5</v>
      </c>
      <c r="I349" s="5">
        <f t="shared" si="13"/>
        <v>1.6666666666666667</v>
      </c>
    </row>
    <row r="350" spans="1:9" x14ac:dyDescent="0.2">
      <c r="A350" s="3" t="s">
        <v>167</v>
      </c>
      <c r="B350" s="3" t="s">
        <v>183</v>
      </c>
      <c r="C350" s="10" t="s">
        <v>18</v>
      </c>
      <c r="D350" s="13" t="s">
        <v>7</v>
      </c>
      <c r="E350" s="1">
        <v>132</v>
      </c>
      <c r="F350" s="1">
        <v>120.5</v>
      </c>
      <c r="G350" s="3">
        <v>5.5</v>
      </c>
      <c r="H350" s="3">
        <v>9.5</v>
      </c>
      <c r="I350" s="5">
        <f t="shared" si="13"/>
        <v>1.7272727272727273</v>
      </c>
    </row>
    <row r="351" spans="1:9" s="2" customFormat="1" x14ac:dyDescent="0.2">
      <c r="C351" s="11" t="s">
        <v>18</v>
      </c>
      <c r="D351" s="11" t="s">
        <v>7</v>
      </c>
      <c r="E351" s="15"/>
      <c r="F351" s="15"/>
      <c r="G351" s="16"/>
      <c r="H351" s="16" t="s">
        <v>60</v>
      </c>
      <c r="I351" s="4">
        <f>AVERAGE(I321:I350)</f>
        <v>1.6088842365074043</v>
      </c>
    </row>
    <row r="352" spans="1:9" x14ac:dyDescent="0.2">
      <c r="I352" s="6"/>
    </row>
    <row r="353" spans="1:9" x14ac:dyDescent="0.2">
      <c r="E353" s="1"/>
      <c r="I353" s="6"/>
    </row>
    <row r="354" spans="1:9" x14ac:dyDescent="0.2">
      <c r="A354" s="1" t="s">
        <v>37</v>
      </c>
      <c r="B354" s="1" t="s">
        <v>461</v>
      </c>
      <c r="C354" s="10" t="s">
        <v>8</v>
      </c>
      <c r="D354" s="10" t="s">
        <v>43</v>
      </c>
      <c r="E354" s="15">
        <v>90.3</v>
      </c>
      <c r="F354" s="15">
        <v>79.3</v>
      </c>
      <c r="G354" s="15">
        <v>2.4</v>
      </c>
      <c r="H354" s="15">
        <v>7</v>
      </c>
      <c r="I354" s="5">
        <f t="shared" ref="I354:I372" si="14">H354/G354</f>
        <v>2.916666666666667</v>
      </c>
    </row>
    <row r="355" spans="1:9" x14ac:dyDescent="0.2">
      <c r="A355" s="1" t="s">
        <v>37</v>
      </c>
      <c r="B355" s="1" t="s">
        <v>462</v>
      </c>
      <c r="C355" s="10" t="s">
        <v>8</v>
      </c>
      <c r="D355" s="10" t="s">
        <v>43</v>
      </c>
      <c r="E355" s="15">
        <v>78.3</v>
      </c>
      <c r="F355" s="15">
        <v>68.5</v>
      </c>
      <c r="G355" s="15">
        <v>2.5</v>
      </c>
      <c r="H355" s="15">
        <v>6.3</v>
      </c>
      <c r="I355" s="5">
        <f t="shared" si="14"/>
        <v>2.52</v>
      </c>
    </row>
    <row r="356" spans="1:9" x14ac:dyDescent="0.2">
      <c r="A356" s="1" t="s">
        <v>37</v>
      </c>
      <c r="B356" s="3" t="s">
        <v>463</v>
      </c>
      <c r="C356" s="10" t="s">
        <v>44</v>
      </c>
      <c r="D356" s="10" t="s">
        <v>43</v>
      </c>
      <c r="E356" s="15">
        <v>77.5</v>
      </c>
      <c r="F356" s="15">
        <v>67.5</v>
      </c>
      <c r="G356" s="15">
        <v>2.4</v>
      </c>
      <c r="H356" s="15">
        <v>6.1</v>
      </c>
      <c r="I356" s="5">
        <f t="shared" si="14"/>
        <v>2.5416666666666665</v>
      </c>
    </row>
    <row r="357" spans="1:9" x14ac:dyDescent="0.2">
      <c r="A357" s="1" t="s">
        <v>37</v>
      </c>
      <c r="B357" s="3" t="s">
        <v>464</v>
      </c>
      <c r="C357" s="10" t="s">
        <v>45</v>
      </c>
      <c r="D357" s="10" t="s">
        <v>43</v>
      </c>
      <c r="E357" s="15">
        <v>84</v>
      </c>
      <c r="F357" s="15">
        <v>74</v>
      </c>
      <c r="G357" s="15">
        <v>2.1</v>
      </c>
      <c r="H357" s="15">
        <v>7</v>
      </c>
      <c r="I357" s="5">
        <f t="shared" si="14"/>
        <v>3.333333333333333</v>
      </c>
    </row>
    <row r="358" spans="1:9" x14ac:dyDescent="0.2">
      <c r="A358" s="1" t="s">
        <v>37</v>
      </c>
      <c r="B358" s="3" t="s">
        <v>465</v>
      </c>
      <c r="C358" s="10" t="s">
        <v>40</v>
      </c>
      <c r="D358" s="10" t="s">
        <v>43</v>
      </c>
      <c r="E358" s="15">
        <v>67</v>
      </c>
      <c r="F358" s="15">
        <v>60</v>
      </c>
      <c r="G358" s="15">
        <v>2</v>
      </c>
      <c r="H358" s="15">
        <v>6.9</v>
      </c>
      <c r="I358" s="5">
        <f t="shared" si="14"/>
        <v>3.45</v>
      </c>
    </row>
    <row r="359" spans="1:9" x14ac:dyDescent="0.2">
      <c r="A359" s="1" t="s">
        <v>38</v>
      </c>
      <c r="B359" s="1" t="s">
        <v>466</v>
      </c>
      <c r="C359" s="10" t="s">
        <v>18</v>
      </c>
      <c r="D359" s="10" t="s">
        <v>28</v>
      </c>
      <c r="E359" s="15">
        <v>76</v>
      </c>
      <c r="F359" s="15">
        <v>68</v>
      </c>
      <c r="G359" s="15">
        <v>2.2000000000000002</v>
      </c>
      <c r="H359" s="15">
        <v>6.8</v>
      </c>
      <c r="I359" s="5">
        <f t="shared" si="14"/>
        <v>3.0909090909090904</v>
      </c>
    </row>
    <row r="360" spans="1:9" x14ac:dyDescent="0.2">
      <c r="A360" s="1" t="s">
        <v>39</v>
      </c>
      <c r="B360" s="1" t="s">
        <v>467</v>
      </c>
      <c r="C360" s="10" t="s">
        <v>42</v>
      </c>
      <c r="D360" s="10" t="s">
        <v>43</v>
      </c>
      <c r="E360" s="15">
        <v>65.5</v>
      </c>
      <c r="F360" s="15">
        <v>58</v>
      </c>
      <c r="G360" s="15">
        <v>2</v>
      </c>
      <c r="H360" s="15">
        <v>5.4</v>
      </c>
      <c r="I360" s="5">
        <f t="shared" si="14"/>
        <v>2.7</v>
      </c>
    </row>
    <row r="361" spans="1:9" x14ac:dyDescent="0.2">
      <c r="A361" s="1" t="s">
        <v>39</v>
      </c>
      <c r="B361" s="1" t="s">
        <v>468</v>
      </c>
      <c r="C361" s="10" t="s">
        <v>42</v>
      </c>
      <c r="D361" s="10" t="s">
        <v>43</v>
      </c>
      <c r="E361" s="15">
        <v>55</v>
      </c>
      <c r="F361" s="15">
        <v>48.5</v>
      </c>
      <c r="G361" s="15">
        <v>1.6</v>
      </c>
      <c r="H361" s="15">
        <v>5.2</v>
      </c>
      <c r="I361" s="5">
        <f t="shared" si="14"/>
        <v>3.25</v>
      </c>
    </row>
    <row r="362" spans="1:9" x14ac:dyDescent="0.2">
      <c r="A362" s="1" t="s">
        <v>37</v>
      </c>
      <c r="B362" s="1" t="s">
        <v>469</v>
      </c>
      <c r="C362" s="10" t="s">
        <v>40</v>
      </c>
      <c r="D362" s="10" t="s">
        <v>43</v>
      </c>
      <c r="E362" s="15">
        <v>55.5</v>
      </c>
      <c r="F362" s="15">
        <v>49.5</v>
      </c>
      <c r="G362" s="15">
        <v>1.9</v>
      </c>
      <c r="H362" s="15">
        <v>5</v>
      </c>
      <c r="I362" s="5">
        <f t="shared" si="14"/>
        <v>2.6315789473684212</v>
      </c>
    </row>
    <row r="363" spans="1:9" x14ac:dyDescent="0.2">
      <c r="A363" s="1" t="s">
        <v>39</v>
      </c>
      <c r="B363" s="1" t="s">
        <v>470</v>
      </c>
      <c r="C363" s="10" t="s">
        <v>40</v>
      </c>
      <c r="D363" s="10" t="s">
        <v>43</v>
      </c>
      <c r="E363" s="15">
        <v>67</v>
      </c>
      <c r="F363" s="15">
        <v>68</v>
      </c>
      <c r="G363" s="15">
        <v>2.2000000000000002</v>
      </c>
      <c r="H363" s="15">
        <v>7</v>
      </c>
      <c r="I363" s="5">
        <f t="shared" si="14"/>
        <v>3.1818181818181817</v>
      </c>
    </row>
    <row r="364" spans="1:9" x14ac:dyDescent="0.2">
      <c r="A364" s="1" t="s">
        <v>39</v>
      </c>
      <c r="B364" s="1" t="s">
        <v>471</v>
      </c>
      <c r="C364" s="10" t="s">
        <v>40</v>
      </c>
      <c r="D364" s="10" t="s">
        <v>43</v>
      </c>
      <c r="E364" s="15">
        <v>84</v>
      </c>
      <c r="F364" s="15">
        <v>76</v>
      </c>
      <c r="G364" s="15">
        <v>2.2000000000000002</v>
      </c>
      <c r="H364" s="15">
        <v>7.2</v>
      </c>
      <c r="I364" s="5">
        <f t="shared" si="14"/>
        <v>3.2727272727272725</v>
      </c>
    </row>
    <row r="365" spans="1:9" x14ac:dyDescent="0.2">
      <c r="A365" s="1" t="s">
        <v>78</v>
      </c>
      <c r="B365" s="1" t="s">
        <v>76</v>
      </c>
      <c r="C365" s="10" t="s">
        <v>29</v>
      </c>
      <c r="D365" s="10" t="s">
        <v>43</v>
      </c>
      <c r="E365" s="15">
        <v>101.7</v>
      </c>
      <c r="F365" s="15">
        <v>88</v>
      </c>
      <c r="G365" s="15">
        <v>4.0999999999999996</v>
      </c>
      <c r="H365" s="15">
        <v>11.5</v>
      </c>
      <c r="I365" s="5">
        <f t="shared" si="14"/>
        <v>2.8048780487804881</v>
      </c>
    </row>
    <row r="366" spans="1:9" x14ac:dyDescent="0.2">
      <c r="A366" s="1" t="s">
        <v>78</v>
      </c>
      <c r="B366" s="1" t="s">
        <v>77</v>
      </c>
      <c r="C366" s="10" t="s">
        <v>29</v>
      </c>
      <c r="D366" s="10" t="s">
        <v>43</v>
      </c>
      <c r="E366" s="15">
        <v>79</v>
      </c>
      <c r="F366" s="15">
        <v>71.099999999999994</v>
      </c>
      <c r="G366" s="15">
        <v>1.8</v>
      </c>
      <c r="H366" s="15">
        <v>6.9</v>
      </c>
      <c r="I366" s="5">
        <f t="shared" si="14"/>
        <v>3.8333333333333335</v>
      </c>
    </row>
    <row r="367" spans="1:9" x14ac:dyDescent="0.2">
      <c r="A367" s="1" t="s">
        <v>230</v>
      </c>
      <c r="B367" s="1" t="s">
        <v>80</v>
      </c>
      <c r="C367" s="10" t="s">
        <v>29</v>
      </c>
      <c r="D367" s="10" t="s">
        <v>43</v>
      </c>
      <c r="E367" s="15">
        <v>46</v>
      </c>
      <c r="F367" s="15">
        <v>45.2</v>
      </c>
      <c r="G367" s="15">
        <v>1.5</v>
      </c>
      <c r="H367" s="15">
        <v>3.8</v>
      </c>
      <c r="I367" s="5">
        <f t="shared" si="14"/>
        <v>2.5333333333333332</v>
      </c>
    </row>
    <row r="368" spans="1:9" x14ac:dyDescent="0.2">
      <c r="A368" s="1" t="s">
        <v>431</v>
      </c>
      <c r="B368" s="1" t="s">
        <v>79</v>
      </c>
      <c r="C368" s="10" t="s">
        <v>29</v>
      </c>
      <c r="D368" s="10" t="s">
        <v>43</v>
      </c>
      <c r="E368" s="15">
        <v>44.6</v>
      </c>
      <c r="F368" s="15">
        <v>40</v>
      </c>
      <c r="G368" s="15">
        <v>1.5</v>
      </c>
      <c r="H368" s="15">
        <v>3.6</v>
      </c>
      <c r="I368" s="5">
        <f t="shared" si="14"/>
        <v>2.4</v>
      </c>
    </row>
    <row r="369" spans="1:10" x14ac:dyDescent="0.2">
      <c r="A369" s="1" t="s">
        <v>84</v>
      </c>
      <c r="B369" s="1" t="s">
        <v>82</v>
      </c>
      <c r="C369" s="10" t="s">
        <v>29</v>
      </c>
      <c r="D369" s="10" t="s">
        <v>43</v>
      </c>
      <c r="E369" s="15">
        <v>50.2</v>
      </c>
      <c r="F369" s="15">
        <v>44.9</v>
      </c>
      <c r="G369" s="15">
        <v>1.6</v>
      </c>
      <c r="H369" s="15">
        <v>3.2</v>
      </c>
      <c r="I369" s="5">
        <f t="shared" si="14"/>
        <v>2</v>
      </c>
    </row>
    <row r="370" spans="1:10" x14ac:dyDescent="0.2">
      <c r="A370" s="1" t="s">
        <v>84</v>
      </c>
      <c r="B370" s="1" t="s">
        <v>83</v>
      </c>
      <c r="C370" s="10" t="s">
        <v>29</v>
      </c>
      <c r="D370" s="10" t="s">
        <v>43</v>
      </c>
      <c r="E370" s="15">
        <v>48.4</v>
      </c>
      <c r="F370" s="15">
        <v>43.5</v>
      </c>
      <c r="G370" s="15">
        <v>1.8</v>
      </c>
      <c r="H370" s="15">
        <v>3.5</v>
      </c>
      <c r="I370" s="5">
        <f t="shared" si="14"/>
        <v>1.9444444444444444</v>
      </c>
    </row>
    <row r="371" spans="1:10" x14ac:dyDescent="0.2">
      <c r="A371" s="1" t="s">
        <v>21</v>
      </c>
      <c r="B371" s="1" t="s">
        <v>85</v>
      </c>
      <c r="C371" s="10" t="s">
        <v>29</v>
      </c>
      <c r="D371" s="10" t="s">
        <v>43</v>
      </c>
      <c r="E371" s="15">
        <v>47.2</v>
      </c>
      <c r="F371" s="15">
        <v>42.1</v>
      </c>
      <c r="G371" s="15">
        <v>1.6</v>
      </c>
      <c r="H371" s="15">
        <v>3.4</v>
      </c>
      <c r="I371" s="5">
        <f t="shared" si="14"/>
        <v>2.125</v>
      </c>
    </row>
    <row r="372" spans="1:10" x14ac:dyDescent="0.2">
      <c r="A372" s="1" t="s">
        <v>21</v>
      </c>
      <c r="B372" s="1" t="s">
        <v>86</v>
      </c>
      <c r="C372" s="10" t="s">
        <v>29</v>
      </c>
      <c r="D372" s="10" t="s">
        <v>43</v>
      </c>
      <c r="E372" s="15">
        <v>44</v>
      </c>
      <c r="F372" s="15">
        <v>39.5</v>
      </c>
      <c r="G372" s="15">
        <v>1.3</v>
      </c>
      <c r="H372" s="15">
        <v>3.2</v>
      </c>
      <c r="I372" s="5">
        <f t="shared" si="14"/>
        <v>2.4615384615384617</v>
      </c>
    </row>
    <row r="373" spans="1:10" s="2" customFormat="1" x14ac:dyDescent="0.2">
      <c r="C373" s="11" t="s">
        <v>26</v>
      </c>
      <c r="D373" s="11" t="s">
        <v>43</v>
      </c>
      <c r="E373" s="15"/>
      <c r="F373" s="15"/>
      <c r="G373" s="16"/>
      <c r="H373" s="16"/>
      <c r="I373" s="6">
        <f>AVERAGE(I354:I372)</f>
        <v>2.7890119884694573</v>
      </c>
    </row>
    <row r="374" spans="1:10" x14ac:dyDescent="0.2">
      <c r="I374" s="22"/>
    </row>
    <row r="375" spans="1:10" x14ac:dyDescent="0.2">
      <c r="I375" s="22"/>
    </row>
    <row r="376" spans="1:10" x14ac:dyDescent="0.2">
      <c r="A376" s="1" t="s">
        <v>62</v>
      </c>
      <c r="B376" s="1" t="s">
        <v>55</v>
      </c>
      <c r="C376" s="10" t="s">
        <v>40</v>
      </c>
      <c r="D376" s="10" t="s">
        <v>41</v>
      </c>
      <c r="E376" s="15">
        <v>92</v>
      </c>
      <c r="F376" s="15">
        <v>87.2</v>
      </c>
      <c r="G376" s="15">
        <v>3.3</v>
      </c>
      <c r="H376" s="15">
        <v>6.2</v>
      </c>
      <c r="I376" s="6">
        <f t="shared" ref="I376:I386" si="15">H376/G376</f>
        <v>1.8787878787878789</v>
      </c>
    </row>
    <row r="377" spans="1:10" ht="30" x14ac:dyDescent="0.2">
      <c r="A377" s="1" t="s">
        <v>62</v>
      </c>
      <c r="B377" s="24" t="s">
        <v>56</v>
      </c>
      <c r="C377" s="10" t="s">
        <v>18</v>
      </c>
      <c r="D377" s="10" t="s">
        <v>30</v>
      </c>
      <c r="E377" s="15">
        <v>80.7</v>
      </c>
      <c r="F377" s="15">
        <v>72.5</v>
      </c>
      <c r="G377" s="15">
        <v>2.9</v>
      </c>
      <c r="H377" s="15">
        <v>5</v>
      </c>
      <c r="I377" s="5">
        <f t="shared" si="15"/>
        <v>1.7241379310344829</v>
      </c>
    </row>
    <row r="378" spans="1:10" x14ac:dyDescent="0.2">
      <c r="A378" s="1" t="s">
        <v>62</v>
      </c>
      <c r="B378" s="1" t="s">
        <v>63</v>
      </c>
      <c r="C378" s="10" t="s">
        <v>18</v>
      </c>
      <c r="D378" s="10" t="s">
        <v>30</v>
      </c>
      <c r="G378" s="15">
        <v>3.9</v>
      </c>
      <c r="H378" s="15">
        <v>7.3</v>
      </c>
      <c r="I378" s="5">
        <f t="shared" si="15"/>
        <v>1.8717948717948718</v>
      </c>
    </row>
    <row r="379" spans="1:10" x14ac:dyDescent="0.2">
      <c r="B379" s="1" t="s">
        <v>71</v>
      </c>
      <c r="C379" s="10" t="s">
        <v>18</v>
      </c>
      <c r="D379" s="10" t="s">
        <v>30</v>
      </c>
      <c r="E379" s="15">
        <v>44.5</v>
      </c>
      <c r="F379" s="15">
        <v>39</v>
      </c>
      <c r="G379" s="15">
        <v>1.6</v>
      </c>
      <c r="H379" s="15">
        <v>2.8</v>
      </c>
      <c r="I379" s="5">
        <f t="shared" si="15"/>
        <v>1.7499999999999998</v>
      </c>
    </row>
    <row r="380" spans="1:10" x14ac:dyDescent="0.2">
      <c r="A380" s="7" t="s">
        <v>62</v>
      </c>
      <c r="B380" s="1" t="s">
        <v>72</v>
      </c>
      <c r="C380" s="10" t="s">
        <v>18</v>
      </c>
      <c r="D380" s="10" t="s">
        <v>30</v>
      </c>
      <c r="E380" s="15">
        <v>101.4</v>
      </c>
      <c r="F380" s="15">
        <v>93</v>
      </c>
      <c r="G380" s="15">
        <v>3.1</v>
      </c>
      <c r="H380" s="15">
        <v>6.7</v>
      </c>
      <c r="I380" s="5">
        <f t="shared" si="15"/>
        <v>2.161290322580645</v>
      </c>
    </row>
    <row r="381" spans="1:10" x14ac:dyDescent="0.2">
      <c r="A381" s="7" t="s">
        <v>62</v>
      </c>
      <c r="B381" s="1" t="s">
        <v>73</v>
      </c>
      <c r="C381" s="10" t="s">
        <v>18</v>
      </c>
      <c r="D381" s="10" t="s">
        <v>30</v>
      </c>
      <c r="E381" s="15">
        <v>96.4</v>
      </c>
      <c r="F381" s="15">
        <v>91.1</v>
      </c>
      <c r="G381" s="15">
        <v>2.8</v>
      </c>
      <c r="H381" s="15">
        <v>6.2</v>
      </c>
      <c r="I381" s="5">
        <f t="shared" si="15"/>
        <v>2.2142857142857144</v>
      </c>
    </row>
    <row r="382" spans="1:10" x14ac:dyDescent="0.2">
      <c r="A382" s="7" t="s">
        <v>62</v>
      </c>
      <c r="B382" s="7" t="s">
        <v>57</v>
      </c>
      <c r="C382" s="14" t="s">
        <v>18</v>
      </c>
      <c r="D382" s="14" t="s">
        <v>30</v>
      </c>
      <c r="E382" s="33">
        <v>105</v>
      </c>
      <c r="F382" s="33">
        <v>93</v>
      </c>
      <c r="G382" s="19">
        <v>2.9</v>
      </c>
      <c r="H382" s="19">
        <v>6.5</v>
      </c>
      <c r="I382" s="5">
        <f t="shared" si="15"/>
        <v>2.2413793103448278</v>
      </c>
      <c r="J382" s="7"/>
    </row>
    <row r="383" spans="1:10" x14ac:dyDescent="0.2">
      <c r="A383" s="7" t="s">
        <v>62</v>
      </c>
      <c r="B383" s="1" t="s">
        <v>74</v>
      </c>
      <c r="C383" s="10" t="s">
        <v>18</v>
      </c>
      <c r="D383" s="10" t="s">
        <v>30</v>
      </c>
      <c r="E383" s="15">
        <v>102.4</v>
      </c>
      <c r="F383" s="15">
        <v>94</v>
      </c>
      <c r="G383" s="15">
        <v>3.2</v>
      </c>
      <c r="H383" s="15">
        <v>6.2</v>
      </c>
      <c r="I383" s="5">
        <f t="shared" si="15"/>
        <v>1.9375</v>
      </c>
    </row>
    <row r="384" spans="1:10" x14ac:dyDescent="0.2">
      <c r="A384" s="7" t="s">
        <v>62</v>
      </c>
      <c r="B384" s="1" t="s">
        <v>75</v>
      </c>
      <c r="C384" s="10" t="s">
        <v>18</v>
      </c>
      <c r="D384" s="10" t="s">
        <v>30</v>
      </c>
      <c r="E384" s="15">
        <v>80.3</v>
      </c>
      <c r="F384" s="15">
        <v>73.3</v>
      </c>
      <c r="G384" s="15">
        <v>3.3</v>
      </c>
      <c r="H384" s="15">
        <v>5.5</v>
      </c>
      <c r="I384" s="5">
        <f t="shared" si="15"/>
        <v>1.6666666666666667</v>
      </c>
    </row>
    <row r="385" spans="1:9" ht="30" x14ac:dyDescent="0.2">
      <c r="A385" s="7" t="s">
        <v>62</v>
      </c>
      <c r="B385" s="24" t="s">
        <v>87</v>
      </c>
      <c r="C385" s="10" t="s">
        <v>18</v>
      </c>
      <c r="D385" s="10" t="s">
        <v>30</v>
      </c>
      <c r="E385" s="15">
        <v>99.6</v>
      </c>
      <c r="F385" s="15">
        <v>91.6</v>
      </c>
      <c r="G385" s="15">
        <v>3.8</v>
      </c>
      <c r="H385" s="15">
        <v>8.1999999999999993</v>
      </c>
      <c r="I385" s="5">
        <f t="shared" si="15"/>
        <v>2.1578947368421053</v>
      </c>
    </row>
    <row r="386" spans="1:9" ht="30" x14ac:dyDescent="0.2">
      <c r="A386" s="7" t="s">
        <v>62</v>
      </c>
      <c r="B386" s="24" t="s">
        <v>88</v>
      </c>
      <c r="C386" s="10" t="s">
        <v>18</v>
      </c>
      <c r="D386" s="10" t="s">
        <v>30</v>
      </c>
      <c r="E386" s="15">
        <v>97</v>
      </c>
      <c r="F386" s="15">
        <v>88.5</v>
      </c>
      <c r="G386" s="15">
        <v>4.2</v>
      </c>
      <c r="H386" s="15">
        <v>9.4</v>
      </c>
      <c r="I386" s="5">
        <f t="shared" si="15"/>
        <v>2.2380952380952381</v>
      </c>
    </row>
    <row r="387" spans="1:9" s="2" customFormat="1" x14ac:dyDescent="0.2">
      <c r="A387" s="8"/>
      <c r="B387" s="9"/>
      <c r="C387" s="11" t="s">
        <v>18</v>
      </c>
      <c r="D387" s="11" t="s">
        <v>30</v>
      </c>
      <c r="E387" s="15"/>
      <c r="F387" s="15"/>
      <c r="G387" s="16"/>
      <c r="H387" s="16"/>
      <c r="I387" s="6">
        <f>AVERAGE(I376:I386)</f>
        <v>1.9856211518574938</v>
      </c>
    </row>
    <row r="388" spans="1:9" x14ac:dyDescent="0.2">
      <c r="I388" s="6"/>
    </row>
    <row r="389" spans="1:9" x14ac:dyDescent="0.2">
      <c r="A389" s="1" t="s">
        <v>22</v>
      </c>
      <c r="B389" s="1" t="s">
        <v>68</v>
      </c>
      <c r="C389" s="10" t="s">
        <v>18</v>
      </c>
      <c r="D389" s="10" t="s">
        <v>69</v>
      </c>
      <c r="G389" s="15">
        <v>3.5</v>
      </c>
      <c r="H389" s="15">
        <v>4.5</v>
      </c>
      <c r="I389" s="5">
        <f>(H389/G389)</f>
        <v>1.2857142857142858</v>
      </c>
    </row>
    <row r="390" spans="1:9" x14ac:dyDescent="0.2">
      <c r="A390" t="s">
        <v>67</v>
      </c>
      <c r="B390" s="1" t="s">
        <v>417</v>
      </c>
      <c r="C390" s="10" t="s">
        <v>18</v>
      </c>
      <c r="D390" s="10" t="s">
        <v>69</v>
      </c>
      <c r="E390" s="15">
        <v>38.5</v>
      </c>
      <c r="F390" s="15">
        <v>35.1</v>
      </c>
      <c r="G390" s="15">
        <v>2.7</v>
      </c>
      <c r="H390" s="15">
        <v>4.4000000000000004</v>
      </c>
      <c r="I390" s="5">
        <f t="shared" ref="I390:I402" si="16">(H390/G390)</f>
        <v>1.6296296296296298</v>
      </c>
    </row>
    <row r="391" spans="1:9" x14ac:dyDescent="0.2">
      <c r="A391" t="s">
        <v>231</v>
      </c>
      <c r="B391" s="1" t="s">
        <v>418</v>
      </c>
      <c r="C391" s="10" t="s">
        <v>18</v>
      </c>
      <c r="D391" s="10" t="s">
        <v>69</v>
      </c>
      <c r="E391" s="15">
        <v>65</v>
      </c>
      <c r="F391" s="15">
        <v>57.8</v>
      </c>
      <c r="G391" s="15">
        <v>3.8</v>
      </c>
      <c r="H391" s="15">
        <v>5.5</v>
      </c>
      <c r="I391" s="5">
        <f t="shared" si="16"/>
        <v>1.4473684210526316</v>
      </c>
    </row>
    <row r="392" spans="1:9" x14ac:dyDescent="0.2">
      <c r="A392" s="1" t="s">
        <v>239</v>
      </c>
      <c r="B392" s="1" t="s">
        <v>419</v>
      </c>
      <c r="C392" s="10" t="s">
        <v>18</v>
      </c>
      <c r="D392" s="10" t="s">
        <v>69</v>
      </c>
      <c r="E392" s="15">
        <v>66</v>
      </c>
      <c r="F392" s="15">
        <v>58.9</v>
      </c>
      <c r="G392" s="15">
        <v>3.5</v>
      </c>
      <c r="H392" s="15">
        <v>6.5</v>
      </c>
      <c r="I392" s="5">
        <f t="shared" si="16"/>
        <v>1.8571428571428572</v>
      </c>
    </row>
    <row r="393" spans="1:9" x14ac:dyDescent="0.2">
      <c r="A393" t="s">
        <v>239</v>
      </c>
      <c r="B393" s="1" t="s">
        <v>420</v>
      </c>
      <c r="C393" s="10" t="s">
        <v>18</v>
      </c>
      <c r="D393" s="10" t="s">
        <v>69</v>
      </c>
      <c r="E393" s="15">
        <v>72</v>
      </c>
      <c r="F393" s="15">
        <v>64.5</v>
      </c>
      <c r="G393" s="15">
        <v>4.0999999999999996</v>
      </c>
      <c r="H393" s="15">
        <v>5.8</v>
      </c>
      <c r="I393" s="5">
        <f t="shared" si="16"/>
        <v>1.4146341463414636</v>
      </c>
    </row>
    <row r="394" spans="1:9" x14ac:dyDescent="0.2">
      <c r="A394" s="1" t="s">
        <v>248</v>
      </c>
      <c r="B394" s="1" t="s">
        <v>421</v>
      </c>
      <c r="C394" s="10" t="s">
        <v>18</v>
      </c>
      <c r="D394" s="10" t="s">
        <v>69</v>
      </c>
      <c r="E394" s="15">
        <v>98.9</v>
      </c>
      <c r="F394" s="15">
        <v>88.4</v>
      </c>
      <c r="G394" s="15">
        <v>5.0999999999999996</v>
      </c>
      <c r="H394" s="15">
        <v>10.5</v>
      </c>
      <c r="I394" s="5">
        <f t="shared" si="16"/>
        <v>2.0588235294117649</v>
      </c>
    </row>
    <row r="395" spans="1:9" x14ac:dyDescent="0.2">
      <c r="A395" t="s">
        <v>239</v>
      </c>
      <c r="B395" s="1" t="s">
        <v>422</v>
      </c>
      <c r="C395" s="10" t="s">
        <v>18</v>
      </c>
      <c r="D395" s="10" t="s">
        <v>69</v>
      </c>
      <c r="E395" s="15">
        <v>35.4</v>
      </c>
      <c r="F395" s="15">
        <v>31.4</v>
      </c>
      <c r="G395" s="15">
        <v>2.5</v>
      </c>
      <c r="H395" s="15">
        <v>4</v>
      </c>
      <c r="I395" s="5">
        <f t="shared" si="16"/>
        <v>1.6</v>
      </c>
    </row>
    <row r="396" spans="1:9" x14ac:dyDescent="0.2">
      <c r="A396" t="s">
        <v>239</v>
      </c>
      <c r="B396" s="1" t="s">
        <v>423</v>
      </c>
      <c r="C396" s="10" t="s">
        <v>18</v>
      </c>
      <c r="D396" s="10" t="s">
        <v>69</v>
      </c>
      <c r="E396" s="15">
        <v>53</v>
      </c>
      <c r="F396" s="15">
        <v>47</v>
      </c>
      <c r="G396" s="15">
        <v>3</v>
      </c>
      <c r="H396" s="15">
        <v>3.8</v>
      </c>
      <c r="I396" s="5">
        <f t="shared" si="16"/>
        <v>1.2666666666666666</v>
      </c>
    </row>
    <row r="397" spans="1:9" x14ac:dyDescent="0.2">
      <c r="A397" t="s">
        <v>239</v>
      </c>
      <c r="B397" s="1" t="s">
        <v>424</v>
      </c>
      <c r="C397" s="10" t="s">
        <v>18</v>
      </c>
      <c r="D397" s="10" t="s">
        <v>69</v>
      </c>
      <c r="E397" s="15">
        <v>63.7</v>
      </c>
      <c r="F397" s="15">
        <v>56.2</v>
      </c>
      <c r="G397" s="15">
        <v>4</v>
      </c>
      <c r="H397" s="15">
        <v>5.5</v>
      </c>
      <c r="I397" s="5">
        <f t="shared" si="16"/>
        <v>1.375</v>
      </c>
    </row>
    <row r="398" spans="1:9" x14ac:dyDescent="0.2">
      <c r="A398" t="s">
        <v>239</v>
      </c>
      <c r="B398" s="1" t="s">
        <v>425</v>
      </c>
      <c r="C398" s="10" t="s">
        <v>18</v>
      </c>
      <c r="D398" s="10" t="s">
        <v>69</v>
      </c>
      <c r="E398" s="15">
        <v>69</v>
      </c>
      <c r="F398" s="15">
        <v>60.7</v>
      </c>
      <c r="G398" s="15">
        <v>3.5</v>
      </c>
      <c r="H398" s="15">
        <v>5.5</v>
      </c>
      <c r="I398" s="5">
        <f t="shared" si="16"/>
        <v>1.5714285714285714</v>
      </c>
    </row>
    <row r="399" spans="1:9" x14ac:dyDescent="0.2">
      <c r="A399" t="s">
        <v>278</v>
      </c>
      <c r="B399" s="1" t="s">
        <v>426</v>
      </c>
      <c r="C399" s="10" t="s">
        <v>18</v>
      </c>
      <c r="D399" s="10" t="s">
        <v>69</v>
      </c>
      <c r="E399" s="15">
        <v>109</v>
      </c>
      <c r="F399" s="15">
        <v>96.8</v>
      </c>
      <c r="G399" s="15">
        <v>6</v>
      </c>
      <c r="H399" s="15">
        <v>9.6999999999999993</v>
      </c>
      <c r="I399" s="5">
        <f t="shared" si="16"/>
        <v>1.6166666666666665</v>
      </c>
    </row>
    <row r="400" spans="1:9" x14ac:dyDescent="0.2">
      <c r="A400" t="s">
        <v>67</v>
      </c>
      <c r="B400" s="1" t="s">
        <v>427</v>
      </c>
      <c r="C400" s="10" t="s">
        <v>18</v>
      </c>
      <c r="D400" s="10" t="s">
        <v>69</v>
      </c>
      <c r="E400" s="15">
        <v>112</v>
      </c>
      <c r="F400" s="15">
        <v>101.9</v>
      </c>
      <c r="G400" s="15">
        <v>5.9</v>
      </c>
      <c r="H400" s="15">
        <v>11.7</v>
      </c>
      <c r="I400" s="5">
        <f t="shared" si="16"/>
        <v>1.9830508474576269</v>
      </c>
    </row>
    <row r="401" spans="1:9" x14ac:dyDescent="0.2">
      <c r="A401" t="s">
        <v>280</v>
      </c>
      <c r="B401" s="1" t="s">
        <v>428</v>
      </c>
      <c r="C401" s="10" t="s">
        <v>18</v>
      </c>
      <c r="D401" s="10" t="s">
        <v>69</v>
      </c>
      <c r="E401" s="15">
        <v>134.4</v>
      </c>
      <c r="F401" s="15">
        <v>117.9</v>
      </c>
      <c r="G401" s="15">
        <v>9.1</v>
      </c>
      <c r="H401" s="15">
        <v>15.8</v>
      </c>
      <c r="I401" s="5">
        <f t="shared" si="16"/>
        <v>1.7362637362637363</v>
      </c>
    </row>
    <row r="402" spans="1:9" x14ac:dyDescent="0.2">
      <c r="A402" t="s">
        <v>279</v>
      </c>
      <c r="B402" s="1" t="s">
        <v>429</v>
      </c>
      <c r="C402" s="10" t="s">
        <v>18</v>
      </c>
      <c r="D402" s="10" t="s">
        <v>69</v>
      </c>
      <c r="E402" s="15">
        <v>130.6</v>
      </c>
      <c r="F402" s="15">
        <v>114.5</v>
      </c>
      <c r="G402" s="15">
        <v>6.7</v>
      </c>
      <c r="H402" s="15">
        <v>13.2</v>
      </c>
      <c r="I402" s="5">
        <f t="shared" si="16"/>
        <v>1.9701492537313432</v>
      </c>
    </row>
    <row r="403" spans="1:9" x14ac:dyDescent="0.2">
      <c r="C403" s="11" t="s">
        <v>18</v>
      </c>
      <c r="D403" s="11" t="s">
        <v>69</v>
      </c>
      <c r="I403" s="6">
        <f>AVERAGE(I389:I402)</f>
        <v>1.6294670436790888</v>
      </c>
    </row>
  </sheetData>
  <dataConsolidate/>
  <phoneticPr fontId="1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Em Sherratt</cp:lastModifiedBy>
  <dcterms:created xsi:type="dcterms:W3CDTF">2012-06-25T06:31:43Z</dcterms:created>
  <dcterms:modified xsi:type="dcterms:W3CDTF">2018-07-05T02:44:24Z</dcterms:modified>
</cp:coreProperties>
</file>