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users9/Documents/02 Data/06 EXP4 Divstats/Amendment data/"/>
    </mc:Choice>
  </mc:AlternateContent>
  <xr:revisionPtr revIDLastSave="0" documentId="13_ncr:1_{91FA6C06-58F5-7340-B77D-AA4B5288FC5B}" xr6:coauthVersionLast="37" xr6:coauthVersionMax="37" xr10:uidLastSave="{00000000-0000-0000-0000-000000000000}"/>
  <bookViews>
    <workbookView xWindow="-32000" yWindow="-2380" windowWidth="32000" windowHeight="18000" tabRatio="500" activeTab="2" xr2:uid="{00000000-000D-0000-FFFF-FFFF00000000}"/>
  </bookViews>
  <sheets>
    <sheet name="Sheet1" sheetId="1" r:id="rId1"/>
    <sheet name="Sheet1 (2)" sheetId="2" r:id="rId2"/>
    <sheet name="Sheet2" sheetId="3" r:id="rId3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5" i="1"/>
  <c r="Y6" i="2" l="1"/>
  <c r="T35" i="2"/>
  <c r="S35" i="2"/>
  <c r="R35" i="2"/>
  <c r="Q35" i="2"/>
  <c r="P35" i="2"/>
  <c r="O35" i="2"/>
  <c r="N35" i="2"/>
  <c r="M35" i="2"/>
  <c r="T34" i="2"/>
  <c r="S34" i="2"/>
  <c r="R34" i="2"/>
  <c r="Q34" i="2"/>
  <c r="P34" i="2"/>
  <c r="O34" i="2"/>
  <c r="N34" i="2"/>
  <c r="M34" i="2"/>
  <c r="T33" i="2"/>
  <c r="S33" i="2"/>
  <c r="R33" i="2"/>
  <c r="Q33" i="2"/>
  <c r="P33" i="2"/>
  <c r="O33" i="2"/>
  <c r="N33" i="2"/>
  <c r="M33" i="2"/>
  <c r="T32" i="2"/>
  <c r="S32" i="2"/>
  <c r="R32" i="2"/>
  <c r="Q32" i="2"/>
  <c r="P32" i="2"/>
  <c r="O32" i="2"/>
  <c r="N32" i="2"/>
  <c r="M32" i="2"/>
  <c r="T31" i="2"/>
  <c r="S31" i="2"/>
  <c r="R31" i="2"/>
  <c r="Q31" i="2"/>
  <c r="P31" i="2"/>
  <c r="O31" i="2"/>
  <c r="N31" i="2"/>
  <c r="M31" i="2"/>
  <c r="T30" i="2"/>
  <c r="S30" i="2"/>
  <c r="R30" i="2"/>
  <c r="Q30" i="2"/>
  <c r="P30" i="2"/>
  <c r="O30" i="2"/>
  <c r="N30" i="2"/>
  <c r="M30" i="2"/>
  <c r="T29" i="2"/>
  <c r="S29" i="2"/>
  <c r="R29" i="2"/>
  <c r="Q29" i="2"/>
  <c r="P29" i="2"/>
  <c r="O29" i="2"/>
  <c r="N29" i="2"/>
  <c r="M29" i="2"/>
  <c r="T28" i="2"/>
  <c r="S28" i="2"/>
  <c r="R28" i="2"/>
  <c r="Q28" i="2"/>
  <c r="P28" i="2"/>
  <c r="O28" i="2"/>
  <c r="N28" i="2"/>
  <c r="M28" i="2"/>
  <c r="T27" i="2"/>
  <c r="S27" i="2"/>
  <c r="R27" i="2"/>
  <c r="Q27" i="2"/>
  <c r="P27" i="2"/>
  <c r="O27" i="2"/>
  <c r="N27" i="2"/>
  <c r="M27" i="2"/>
  <c r="T26" i="2"/>
  <c r="S26" i="2"/>
  <c r="R26" i="2"/>
  <c r="Q26" i="2"/>
  <c r="P26" i="2"/>
  <c r="O26" i="2"/>
  <c r="N26" i="2"/>
  <c r="M26" i="2"/>
  <c r="AG8" i="2"/>
  <c r="Y8" i="2"/>
  <c r="H8" i="2"/>
  <c r="AG7" i="2"/>
  <c r="H7" i="2"/>
  <c r="AG6" i="2"/>
  <c r="H6" i="2"/>
  <c r="AG5" i="2"/>
  <c r="Y5" i="2"/>
  <c r="H5" i="2"/>
  <c r="Y6" i="1" l="1"/>
  <c r="Y7" i="1"/>
  <c r="Y8" i="1"/>
  <c r="Y9" i="1"/>
  <c r="Y10" i="1"/>
  <c r="Y11" i="1"/>
  <c r="Y12" i="1"/>
  <c r="Y13" i="1"/>
  <c r="Y14" i="1"/>
  <c r="Y5" i="1"/>
  <c r="H5" i="1"/>
  <c r="H6" i="1"/>
  <c r="H7" i="1" l="1"/>
  <c r="H8" i="1"/>
  <c r="H9" i="1"/>
  <c r="H10" i="1"/>
  <c r="H11" i="1"/>
  <c r="H12" i="1"/>
  <c r="H13" i="1"/>
  <c r="H14" i="1"/>
  <c r="AG6" i="1"/>
  <c r="AG7" i="1"/>
  <c r="AG8" i="1"/>
  <c r="AG9" i="1"/>
  <c r="AG10" i="1"/>
  <c r="AG11" i="1"/>
  <c r="AG12" i="1"/>
  <c r="AG13" i="1"/>
  <c r="AG14" i="1"/>
  <c r="AG5" i="1"/>
</calcChain>
</file>

<file path=xl/sharedStrings.xml><?xml version="1.0" encoding="utf-8"?>
<sst xmlns="http://schemas.openxmlformats.org/spreadsheetml/2006/main" count="163" uniqueCount="79">
  <si>
    <t>Litter data</t>
  </si>
  <si>
    <t>Temp (.C)</t>
  </si>
  <si>
    <t>Reference:</t>
  </si>
  <si>
    <t>"Documents/02 Data/05 EXP4 Divstats/Amendment data/Mass loss.xlsx"</t>
  </si>
  <si>
    <t>Intention (.C)</t>
  </si>
  <si>
    <t>Mass remaining (%)</t>
  </si>
  <si>
    <t>Colour</t>
  </si>
  <si>
    <t>Green</t>
  </si>
  <si>
    <t>Dry green</t>
  </si>
  <si>
    <t>Dryer green</t>
  </si>
  <si>
    <t>Pale brown</t>
  </si>
  <si>
    <t>Brown</t>
  </si>
  <si>
    <t>Dark brown</t>
  </si>
  <si>
    <t>Very dark brown</t>
  </si>
  <si>
    <t>Brownish black</t>
  </si>
  <si>
    <t>Almost black</t>
  </si>
  <si>
    <t>Greyish black</t>
  </si>
  <si>
    <t>MIR</t>
  </si>
  <si>
    <t>NMR</t>
  </si>
  <si>
    <t>NO3</t>
  </si>
  <si>
    <t>NH4</t>
  </si>
  <si>
    <t>PMN</t>
  </si>
  <si>
    <t>WEON</t>
  </si>
  <si>
    <t>Sugar (%)</t>
  </si>
  <si>
    <t>Starch (%)</t>
  </si>
  <si>
    <t>Total (%)</t>
  </si>
  <si>
    <t>WEOC</t>
  </si>
  <si>
    <t>Total P (%)</t>
  </si>
  <si>
    <t>Organic P (%)</t>
  </si>
  <si>
    <t>Inorganic P (%)</t>
  </si>
  <si>
    <t>WEP (%)</t>
  </si>
  <si>
    <t>Total C (mg/g)</t>
  </si>
  <si>
    <t>Documents/02 Data/05 EXP4 Divstats/Amendment data/DIVSTATS TCTN.xlsx</t>
  </si>
  <si>
    <t>Total N (mg/g)</t>
  </si>
  <si>
    <t>C:N</t>
  </si>
  <si>
    <t>C loss</t>
  </si>
  <si>
    <t>N Loss</t>
  </si>
  <si>
    <t>14 day cumulative respiration (mgCO2-C/gOC)</t>
  </si>
  <si>
    <t>"Documents/02 Data/05 EXP4 Divstats/Amendment data/RESPIRATION.xlsx"</t>
  </si>
  <si>
    <t>"Documents/02 Data/05 EXP4 Divstats/Amendment data/NMR data_scorched samples.xlsm"</t>
  </si>
  <si>
    <t>Alkyl</t>
  </si>
  <si>
    <t>N-Alkyl/Methoxyl</t>
  </si>
  <si>
    <t>O-Alkyl</t>
  </si>
  <si>
    <t>Di-O-Alkyl</t>
  </si>
  <si>
    <t>Aryl</t>
  </si>
  <si>
    <t>O-Aryl</t>
  </si>
  <si>
    <t>Amide/Carboxyl</t>
  </si>
  <si>
    <t>Ketone</t>
  </si>
  <si>
    <t>Respiration</t>
  </si>
  <si>
    <t>K</t>
  </si>
  <si>
    <t>b</t>
  </si>
  <si>
    <t>M0</t>
  </si>
  <si>
    <t>Alkyl:O-alkyl</t>
  </si>
  <si>
    <t>Temp</t>
  </si>
  <si>
    <t>k__Bacteria;p__Proteobacteria;c__Alphaproteobacteria</t>
  </si>
  <si>
    <t>k__Bacteria;p__Proteobacteria;c__Betaproteobacteria</t>
  </si>
  <si>
    <t>k__Bacteria;p__Actinobacteria;c__Actinobacteria</t>
  </si>
  <si>
    <t>k__Bacteria;p__Acidobacteria;c__Acidobacteriia</t>
  </si>
  <si>
    <t>k__Bacteria;p__Actinobacteria;c__Thermoleophilia</t>
  </si>
  <si>
    <t>k__Bacteria;p__Gemmatimonadetes;c__Gemmatimonadetes</t>
  </si>
  <si>
    <t>k__Bacteria;p__Proteobacteria;c__Deltaproteobacteria</t>
  </si>
  <si>
    <t>k__Bacteria;p__Firmicutes;c__Bacilli</t>
  </si>
  <si>
    <t>k__Bacteria;p__Cyanobacteria;c__4C0d-2</t>
  </si>
  <si>
    <t>k__Bacteria;p__Proteobacteria;c__Gammaproteobacteria</t>
  </si>
  <si>
    <t>150C</t>
  </si>
  <si>
    <t>260C</t>
  </si>
  <si>
    <t>320C</t>
  </si>
  <si>
    <t>40C</t>
  </si>
  <si>
    <t>control</t>
  </si>
  <si>
    <t>Ascomycota Eurotiomycetes Eurotiales</t>
  </si>
  <si>
    <t>Ascomycota Dothideomycetes Venturiales</t>
  </si>
  <si>
    <t>Basidiomycota Tremellomycetes Tremellales</t>
  </si>
  <si>
    <t>Basidiomycota Tremellomycetes Filobasidiales</t>
  </si>
  <si>
    <t>Basidiomycota Agaricomycetes Sebacinales</t>
  </si>
  <si>
    <t>Ascomycota Pezizomycetes Pezizales</t>
  </si>
  <si>
    <t>Ascomycota Sordariomycetes Sordariales</t>
  </si>
  <si>
    <t>Ascomycota Sordariomycetes Coniochaetales</t>
  </si>
  <si>
    <t>Ascomycota Saccharomycetes Saccharomycetales</t>
  </si>
  <si>
    <t>Ascomycota Leotiomycetes Helotiales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</si>
</sst>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EA672"/>
        <bgColor indexed="64"/>
      </patternFill>
    </fill>
    <fill>
      <patternFill patternType="solid">
        <fgColor rgb="FFC48D55"/>
        <bgColor indexed="64"/>
      </patternFill>
    </fill>
    <fill>
      <patternFill patternType="solid">
        <fgColor rgb="FF7F5C37"/>
        <bgColor indexed="64"/>
      </patternFill>
    </fill>
    <fill>
      <patternFill patternType="solid">
        <fgColor rgb="FF60452A"/>
        <bgColor indexed="64"/>
      </patternFill>
    </fill>
    <fill>
      <patternFill patternType="solid">
        <fgColor rgb="FF412F1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A4A4A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9" fontId="0" fillId="0" borderId="0" xfId="1" applyFont="1"/>
    <xf numFmtId="164" fontId="0" fillId="0" borderId="0" xfId="0" applyNumberFormat="1" applyFill="1"/>
    <xf numFmtId="1" fontId="0" fillId="0" borderId="0" xfId="0" applyNumberFormat="1"/>
    <xf numFmtId="0" fontId="0" fillId="0" borderId="0" xfId="0" applyAlignment="1">
      <alignment horizontal="center" wrapText="1"/>
    </xf>
    <xf numFmtId="165" fontId="0" fillId="0" borderId="0" xfId="1" applyNumberFormat="1" applyFont="1"/>
    <xf numFmtId="0" fontId="0" fillId="0" borderId="0" xfId="0" applyAlignment="1"/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Total C (mg/g)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Sheet1!$H$5:$H$14</c:f>
              <c:numCache>
                <c:formatCode>0%</c:formatCode>
                <c:ptCount val="10"/>
                <c:pt idx="0">
                  <c:v>0</c:v>
                </c:pt>
                <c:pt idx="1">
                  <c:v>1.405632885022523E-2</c:v>
                </c:pt>
                <c:pt idx="2">
                  <c:v>2.7193003559793816E-2</c:v>
                </c:pt>
                <c:pt idx="3">
                  <c:v>3.2596553703291287E-2</c:v>
                </c:pt>
                <c:pt idx="4">
                  <c:v>4.3106393958165401E-2</c:v>
                </c:pt>
                <c:pt idx="5">
                  <c:v>2.9061893293124363E-2</c:v>
                </c:pt>
                <c:pt idx="6">
                  <c:v>6.9274805770474512E-2</c:v>
                </c:pt>
                <c:pt idx="7">
                  <c:v>0.12843353435849336</c:v>
                </c:pt>
                <c:pt idx="8">
                  <c:v>0.27769566270698065</c:v>
                </c:pt>
                <c:pt idx="9">
                  <c:v>0.55597794580474436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14-C045-8D64-766D6073B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906944"/>
        <c:axId val="-131902832"/>
      </c:scatterChart>
      <c:valAx>
        <c:axId val="-13190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(.C)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02832"/>
        <c:crosses val="autoZero"/>
        <c:crossBetween val="midCat"/>
      </c:valAx>
      <c:valAx>
        <c:axId val="-131902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%C 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06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strRef>
              <c:f>'Sheet1 (2)'!$Q$3</c:f>
              <c:strCache>
                <c:ptCount val="1"/>
                <c:pt idx="0">
                  <c:v>Aryl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(2)'!$Q$26:$Q$35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1.0251084772899151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2.4149729294146667</c:v>
                </c:pt>
                <c:pt idx="9">
                  <c:v>4.8757868683215992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8D-1149-A092-2BFB253F3820}"/>
            </c:ext>
          </c:extLst>
        </c:ser>
        <c:ser>
          <c:idx val="6"/>
          <c:order val="1"/>
          <c:tx>
            <c:strRef>
              <c:f>'Sheet1 (2)'!$R$3</c:f>
              <c:strCache>
                <c:ptCount val="1"/>
                <c:pt idx="0">
                  <c:v>O-Aryl</c:v>
                </c:pt>
              </c:strCache>
            </c:strRef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(2)'!$R$26:$R$35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0.80305562544710152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1.4409267176273128</c:v>
                </c:pt>
                <c:pt idx="9">
                  <c:v>2.145885296306004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8D-1149-A092-2BFB253F3820}"/>
            </c:ext>
          </c:extLst>
        </c:ser>
        <c:ser>
          <c:idx val="0"/>
          <c:order val="2"/>
          <c:tx>
            <c:strRef>
              <c:f>'Sheet1 (2)'!$T$3</c:f>
              <c:strCache>
                <c:ptCount val="1"/>
                <c:pt idx="0">
                  <c:v>Ketone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(2)'!$T$26:$T$35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1.1321175457602581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2.8654576720026128</c:v>
                </c:pt>
                <c:pt idx="9">
                  <c:v>3.889240208287271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8D-1149-A092-2BFB253F3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53744"/>
        <c:axId val="-131849888"/>
      </c:scatterChart>
      <c:valAx>
        <c:axId val="-131853744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(.C)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49888"/>
        <c:crosses val="autoZero"/>
        <c:crossBetween val="midCat"/>
        <c:majorUnit val="40"/>
      </c:valAx>
      <c:valAx>
        <c:axId val="-1318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5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'Sheet1 (2)'!$M$3</c:f>
              <c:strCache>
                <c:ptCount val="1"/>
                <c:pt idx="0">
                  <c:v>Alkyl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(2)'!$M$26:$M$35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0.94505947843491012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1.2356504094593834</c:v>
                </c:pt>
                <c:pt idx="9">
                  <c:v>0.31631020314395963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C-FB48-9E37-551D09787F07}"/>
            </c:ext>
          </c:extLst>
        </c:ser>
        <c:ser>
          <c:idx val="2"/>
          <c:order val="1"/>
          <c:tx>
            <c:strRef>
              <c:f>'Sheet1 (2)'!$N$3</c:f>
              <c:strCache>
                <c:ptCount val="1"/>
                <c:pt idx="0">
                  <c:v>N-Alkyl/Methoxyl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(2)'!$N$26:$N$35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1.0450043646796641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0.94636941926742979</c:v>
                </c:pt>
                <c:pt idx="9">
                  <c:v>0.37924037662768445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C-FB48-9E37-551D09787F07}"/>
            </c:ext>
          </c:extLst>
        </c:ser>
        <c:ser>
          <c:idx val="3"/>
          <c:order val="2"/>
          <c:tx>
            <c:strRef>
              <c:f>'Sheet1 (2)'!$O$3</c:f>
              <c:strCache>
                <c:ptCount val="1"/>
                <c:pt idx="0">
                  <c:v>O-Alkyl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(2)'!$O$26:$O$35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1.0387029108614054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0.46315100091361228</c:v>
                </c:pt>
                <c:pt idx="9">
                  <c:v>6.5154460590691618E-2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C-FB48-9E37-551D09787F07}"/>
            </c:ext>
          </c:extLst>
        </c:ser>
        <c:ser>
          <c:idx val="4"/>
          <c:order val="3"/>
          <c:tx>
            <c:strRef>
              <c:f>'Sheet1 (2)'!$P$3</c:f>
              <c:strCache>
                <c:ptCount val="1"/>
                <c:pt idx="0">
                  <c:v>Di-O-Alkyl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(2)'!$P$26:$P$35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1.013443244764028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0.67570763730059225</c:v>
                </c:pt>
                <c:pt idx="9">
                  <c:v>0.48799391283554605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C-FB48-9E37-551D09787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53744"/>
        <c:axId val="-131849888"/>
      </c:scatterChart>
      <c:valAx>
        <c:axId val="-131853744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(.C)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49888"/>
        <c:crosses val="autoZero"/>
        <c:crossBetween val="midCat"/>
        <c:majorUnit val="40"/>
      </c:valAx>
      <c:valAx>
        <c:axId val="-1318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5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Sheet2!$M$2</c:f>
              <c:strCache>
                <c:ptCount val="1"/>
                <c:pt idx="0">
                  <c:v>Ascomycota Eurotiomycetes Eurotiales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5812103240294232"/>
                  <c:y val="-0.156318499960232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Sheet2!$L$3:$L$22</c:f>
              <c:numCache>
                <c:formatCode>General</c:formatCode>
                <c:ptCount val="20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</c:numCache>
            </c:numRef>
          </c:xVal>
          <c:yVal>
            <c:numRef>
              <c:f>Sheet2!$M$3:$M$22</c:f>
              <c:numCache>
                <c:formatCode>General</c:formatCode>
                <c:ptCount val="20"/>
                <c:pt idx="0">
                  <c:v>17859</c:v>
                </c:pt>
                <c:pt idx="1">
                  <c:v>10620</c:v>
                </c:pt>
                <c:pt idx="2">
                  <c:v>19105</c:v>
                </c:pt>
                <c:pt idx="3">
                  <c:v>14183</c:v>
                </c:pt>
                <c:pt idx="4">
                  <c:v>17896</c:v>
                </c:pt>
                <c:pt idx="5">
                  <c:v>8294</c:v>
                </c:pt>
                <c:pt idx="6">
                  <c:v>4751</c:v>
                </c:pt>
                <c:pt idx="7">
                  <c:v>9679</c:v>
                </c:pt>
                <c:pt idx="8">
                  <c:v>5070</c:v>
                </c:pt>
                <c:pt idx="9">
                  <c:v>8224</c:v>
                </c:pt>
                <c:pt idx="10">
                  <c:v>26598</c:v>
                </c:pt>
                <c:pt idx="11">
                  <c:v>44254</c:v>
                </c:pt>
                <c:pt idx="12">
                  <c:v>46474</c:v>
                </c:pt>
                <c:pt idx="13">
                  <c:v>65617</c:v>
                </c:pt>
                <c:pt idx="14">
                  <c:v>47454</c:v>
                </c:pt>
                <c:pt idx="15">
                  <c:v>45815</c:v>
                </c:pt>
                <c:pt idx="16">
                  <c:v>36317</c:v>
                </c:pt>
                <c:pt idx="17">
                  <c:v>23887</c:v>
                </c:pt>
                <c:pt idx="18">
                  <c:v>25890</c:v>
                </c:pt>
                <c:pt idx="19">
                  <c:v>33870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FE-0C4B-99EE-8E2A4F9C7BE8}"/>
            </c:ext>
          </c:extLst>
        </c:ser>
        <c:ser>
          <c:idx val="5"/>
          <c:order val="1"/>
          <c:tx>
            <c:strRef>
              <c:f>Sheet2!$R$2</c:f>
              <c:strCache>
                <c:ptCount val="1"/>
                <c:pt idx="0">
                  <c:v>Ascomycota Pezizomycetes Pezizales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561100634815529"/>
                  <c:y val="-6.31482144277419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Sheet2!$L$3:$L$22</c:f>
              <c:numCache>
                <c:formatCode>General</c:formatCode>
                <c:ptCount val="20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</c:numCache>
            </c:numRef>
          </c:xVal>
          <c:yVal>
            <c:numRef>
              <c:f>Sheet2!$R$3:$R$22</c:f>
              <c:numCache>
                <c:formatCode>General</c:formatCode>
                <c:ptCount val="20"/>
                <c:pt idx="0">
                  <c:v>90</c:v>
                </c:pt>
                <c:pt idx="1">
                  <c:v>66</c:v>
                </c:pt>
                <c:pt idx="2">
                  <c:v>108</c:v>
                </c:pt>
                <c:pt idx="3">
                  <c:v>878</c:v>
                </c:pt>
                <c:pt idx="4">
                  <c:v>144</c:v>
                </c:pt>
                <c:pt idx="5">
                  <c:v>236</c:v>
                </c:pt>
                <c:pt idx="6">
                  <c:v>210</c:v>
                </c:pt>
                <c:pt idx="7">
                  <c:v>117</c:v>
                </c:pt>
                <c:pt idx="8">
                  <c:v>120</c:v>
                </c:pt>
                <c:pt idx="9">
                  <c:v>122</c:v>
                </c:pt>
                <c:pt idx="10">
                  <c:v>1975</c:v>
                </c:pt>
                <c:pt idx="11">
                  <c:v>4239</c:v>
                </c:pt>
                <c:pt idx="12">
                  <c:v>3527</c:v>
                </c:pt>
                <c:pt idx="13">
                  <c:v>7561</c:v>
                </c:pt>
                <c:pt idx="14">
                  <c:v>5217</c:v>
                </c:pt>
                <c:pt idx="15">
                  <c:v>5584</c:v>
                </c:pt>
                <c:pt idx="16">
                  <c:v>3076</c:v>
                </c:pt>
                <c:pt idx="17">
                  <c:v>2745</c:v>
                </c:pt>
                <c:pt idx="18">
                  <c:v>2799</c:v>
                </c:pt>
                <c:pt idx="19">
                  <c:v>6834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FE-0C4B-99EE-8E2A4F9C7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17263"/>
        <c:axId val="164538431"/>
      </c:scatterChart>
      <c:valAx>
        <c:axId val="164817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38431"/>
        <c:crosses val="autoZero"/>
        <c:crossBetween val="midCat"/>
      </c:valAx>
      <c:valAx>
        <c:axId val="16453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17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Sheet2!$N$2</c:f>
              <c:strCache>
                <c:ptCount val="1"/>
                <c:pt idx="0">
                  <c:v>Ascomycota Dothideomycetes Venturiales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Sheet2!$L$3:$L$22</c:f>
              <c:numCache>
                <c:formatCode>General</c:formatCode>
                <c:ptCount val="20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</c:numCache>
            </c:numRef>
          </c:xVal>
          <c:yVal>
            <c:numRef>
              <c:f>Sheet2!$N$3:$N$22</c:f>
              <c:numCache>
                <c:formatCode>General</c:formatCode>
                <c:ptCount val="20"/>
                <c:pt idx="0">
                  <c:v>27514</c:v>
                </c:pt>
                <c:pt idx="1">
                  <c:v>15255</c:v>
                </c:pt>
                <c:pt idx="2">
                  <c:v>24592</c:v>
                </c:pt>
                <c:pt idx="3">
                  <c:v>31756</c:v>
                </c:pt>
                <c:pt idx="4">
                  <c:v>21482</c:v>
                </c:pt>
                <c:pt idx="5">
                  <c:v>35062</c:v>
                </c:pt>
                <c:pt idx="6">
                  <c:v>34796</c:v>
                </c:pt>
                <c:pt idx="7">
                  <c:v>34360</c:v>
                </c:pt>
                <c:pt idx="8">
                  <c:v>25262</c:v>
                </c:pt>
                <c:pt idx="9">
                  <c:v>29515</c:v>
                </c:pt>
                <c:pt idx="10">
                  <c:v>656</c:v>
                </c:pt>
                <c:pt idx="11">
                  <c:v>1084</c:v>
                </c:pt>
                <c:pt idx="12">
                  <c:v>991</c:v>
                </c:pt>
                <c:pt idx="13">
                  <c:v>2193</c:v>
                </c:pt>
                <c:pt idx="14">
                  <c:v>2845</c:v>
                </c:pt>
                <c:pt idx="15">
                  <c:v>296</c:v>
                </c:pt>
                <c:pt idx="16">
                  <c:v>226</c:v>
                </c:pt>
                <c:pt idx="17">
                  <c:v>129</c:v>
                </c:pt>
                <c:pt idx="18">
                  <c:v>105</c:v>
                </c:pt>
                <c:pt idx="19">
                  <c:v>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EB-8042-8845-0CB7F7D860D9}"/>
            </c:ext>
          </c:extLst>
        </c:ser>
        <c:ser>
          <c:idx val="6"/>
          <c:order val="1"/>
          <c:tx>
            <c:strRef>
              <c:f>Sheet2!$S$2</c:f>
              <c:strCache>
                <c:ptCount val="1"/>
                <c:pt idx="0">
                  <c:v>Ascomycota Sordariomycetes Sordariales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2.3865609120614951E-2"/>
                  <c:y val="-2.19309234073013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Sheet2!$L$3:$L$22</c:f>
              <c:numCache>
                <c:formatCode>General</c:formatCode>
                <c:ptCount val="20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</c:numCache>
            </c:numRef>
          </c:xVal>
          <c:yVal>
            <c:numRef>
              <c:f>Sheet2!$S$3:$S$22</c:f>
              <c:numCache>
                <c:formatCode>General</c:formatCode>
                <c:ptCount val="20"/>
                <c:pt idx="0">
                  <c:v>3779</c:v>
                </c:pt>
                <c:pt idx="1">
                  <c:v>3807</c:v>
                </c:pt>
                <c:pt idx="2">
                  <c:v>9192</c:v>
                </c:pt>
                <c:pt idx="3">
                  <c:v>6057</c:v>
                </c:pt>
                <c:pt idx="4">
                  <c:v>6640</c:v>
                </c:pt>
                <c:pt idx="5">
                  <c:v>3754</c:v>
                </c:pt>
                <c:pt idx="6">
                  <c:v>5029</c:v>
                </c:pt>
                <c:pt idx="7">
                  <c:v>5390</c:v>
                </c:pt>
                <c:pt idx="8">
                  <c:v>5126</c:v>
                </c:pt>
                <c:pt idx="9">
                  <c:v>4763</c:v>
                </c:pt>
                <c:pt idx="10">
                  <c:v>48</c:v>
                </c:pt>
                <c:pt idx="11">
                  <c:v>105</c:v>
                </c:pt>
                <c:pt idx="12">
                  <c:v>81</c:v>
                </c:pt>
                <c:pt idx="13">
                  <c:v>173</c:v>
                </c:pt>
                <c:pt idx="14">
                  <c:v>142</c:v>
                </c:pt>
                <c:pt idx="15">
                  <c:v>163</c:v>
                </c:pt>
                <c:pt idx="16">
                  <c:v>201</c:v>
                </c:pt>
                <c:pt idx="17">
                  <c:v>254</c:v>
                </c:pt>
                <c:pt idx="18">
                  <c:v>31</c:v>
                </c:pt>
                <c:pt idx="19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6EB-8042-8845-0CB7F7D860D9}"/>
            </c:ext>
          </c:extLst>
        </c:ser>
        <c:ser>
          <c:idx val="7"/>
          <c:order val="2"/>
          <c:tx>
            <c:strRef>
              <c:f>Sheet2!$T$2</c:f>
              <c:strCache>
                <c:ptCount val="1"/>
                <c:pt idx="0">
                  <c:v>Ascomycota Sordariomycetes Coniochaetales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9.9612776922080348E-5"/>
                  <c:y val="1.44541875447387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Sheet2!$L$3:$L$22</c:f>
              <c:numCache>
                <c:formatCode>General</c:formatCode>
                <c:ptCount val="20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</c:numCache>
            </c:numRef>
          </c:xVal>
          <c:yVal>
            <c:numRef>
              <c:f>Sheet2!$T$3:$T$22</c:f>
              <c:numCache>
                <c:formatCode>General</c:formatCode>
                <c:ptCount val="20"/>
                <c:pt idx="0">
                  <c:v>1035</c:v>
                </c:pt>
                <c:pt idx="1">
                  <c:v>2291</c:v>
                </c:pt>
                <c:pt idx="2">
                  <c:v>1807</c:v>
                </c:pt>
                <c:pt idx="3">
                  <c:v>1553</c:v>
                </c:pt>
                <c:pt idx="4">
                  <c:v>2483</c:v>
                </c:pt>
                <c:pt idx="5">
                  <c:v>1749</c:v>
                </c:pt>
                <c:pt idx="6">
                  <c:v>2262</c:v>
                </c:pt>
                <c:pt idx="7">
                  <c:v>3566</c:v>
                </c:pt>
                <c:pt idx="8">
                  <c:v>1371</c:v>
                </c:pt>
                <c:pt idx="9">
                  <c:v>1806</c:v>
                </c:pt>
                <c:pt idx="10">
                  <c:v>22</c:v>
                </c:pt>
                <c:pt idx="11">
                  <c:v>46</c:v>
                </c:pt>
                <c:pt idx="12">
                  <c:v>65</c:v>
                </c:pt>
                <c:pt idx="13">
                  <c:v>47</c:v>
                </c:pt>
                <c:pt idx="14">
                  <c:v>4</c:v>
                </c:pt>
                <c:pt idx="15">
                  <c:v>32</c:v>
                </c:pt>
                <c:pt idx="16">
                  <c:v>27</c:v>
                </c:pt>
                <c:pt idx="17">
                  <c:v>15</c:v>
                </c:pt>
                <c:pt idx="18">
                  <c:v>12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6EB-8042-8845-0CB7F7D86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17263"/>
        <c:axId val="164538431"/>
      </c:scatterChart>
      <c:valAx>
        <c:axId val="164817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38431"/>
        <c:crosses val="autoZero"/>
        <c:crossBetween val="midCat"/>
      </c:valAx>
      <c:valAx>
        <c:axId val="16453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17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Sheet2!$F$2</c:f>
              <c:strCache>
                <c:ptCount val="1"/>
                <c:pt idx="0">
                  <c:v>k__Bacteria;p__Actinobacteria;c__Thermoleophilia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5812103240294232"/>
                  <c:y val="-0.156318499960232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Sheet2!$L$3:$L$22</c:f>
              <c:numCache>
                <c:formatCode>General</c:formatCode>
                <c:ptCount val="20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</c:numCache>
            </c:numRef>
          </c:xVal>
          <c:yVal>
            <c:numRef>
              <c:f>Sheet2!$F$3:$F$22</c:f>
              <c:numCache>
                <c:formatCode>General</c:formatCode>
                <c:ptCount val="20"/>
                <c:pt idx="0">
                  <c:v>458</c:v>
                </c:pt>
                <c:pt idx="1">
                  <c:v>333</c:v>
                </c:pt>
                <c:pt idx="2">
                  <c:v>254</c:v>
                </c:pt>
                <c:pt idx="3">
                  <c:v>389</c:v>
                </c:pt>
                <c:pt idx="4">
                  <c:v>959</c:v>
                </c:pt>
                <c:pt idx="5">
                  <c:v>577</c:v>
                </c:pt>
                <c:pt idx="6">
                  <c:v>406</c:v>
                </c:pt>
                <c:pt idx="7">
                  <c:v>379</c:v>
                </c:pt>
                <c:pt idx="8">
                  <c:v>528</c:v>
                </c:pt>
                <c:pt idx="9">
                  <c:v>671</c:v>
                </c:pt>
                <c:pt idx="10">
                  <c:v>1034</c:v>
                </c:pt>
                <c:pt idx="11">
                  <c:v>893</c:v>
                </c:pt>
                <c:pt idx="12">
                  <c:v>1387</c:v>
                </c:pt>
                <c:pt idx="13">
                  <c:v>1078</c:v>
                </c:pt>
                <c:pt idx="14">
                  <c:v>1322</c:v>
                </c:pt>
                <c:pt idx="15">
                  <c:v>1257</c:v>
                </c:pt>
                <c:pt idx="16">
                  <c:v>1152</c:v>
                </c:pt>
                <c:pt idx="17">
                  <c:v>1463</c:v>
                </c:pt>
                <c:pt idx="18">
                  <c:v>1006</c:v>
                </c:pt>
                <c:pt idx="19">
                  <c:v>1062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85-B94B-8E65-25F8ED91A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17263"/>
        <c:axId val="164538431"/>
      </c:scatterChart>
      <c:valAx>
        <c:axId val="164817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38431"/>
        <c:crosses val="autoZero"/>
        <c:crossBetween val="midCat"/>
      </c:valAx>
      <c:valAx>
        <c:axId val="16453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17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Total C (mg/g)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Sheet1!$F$5:$F$14</c:f>
              <c:numCache>
                <c:formatCode>0</c:formatCode>
                <c:ptCount val="10"/>
                <c:pt idx="0">
                  <c:v>155.45075263177023</c:v>
                </c:pt>
                <c:pt idx="1">
                  <c:v>165.87822090790436</c:v>
                </c:pt>
                <c:pt idx="2">
                  <c:v>167.12485957007306</c:v>
                </c:pt>
                <c:pt idx="3">
                  <c:v>145.43608222137144</c:v>
                </c:pt>
                <c:pt idx="4">
                  <c:v>146.70632301086599</c:v>
                </c:pt>
                <c:pt idx="5">
                  <c:v>142.16887982553465</c:v>
                </c:pt>
                <c:pt idx="6" formatCode="0.0">
                  <c:v>95.794222559050738</c:v>
                </c:pt>
                <c:pt idx="7" formatCode="0.0">
                  <c:v>45.755385999689516</c:v>
                </c:pt>
                <c:pt idx="8" formatCode="0.0">
                  <c:v>31.539151102592541</c:v>
                </c:pt>
                <c:pt idx="9" formatCode="0.0">
                  <c:v>44.57875140836537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B1-0349-BFE7-6F28815AF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94288"/>
        <c:axId val="-131891168"/>
      </c:scatterChart>
      <c:valAx>
        <c:axId val="-131894288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sz="1000" b="0" i="0" u="none" strike="noStrike" baseline="0">
                    <a:effectLst/>
                    <a:sym typeface="Symbol" charset="2"/>
                  </a:rPr>
                  <a:t>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91168"/>
        <c:crosses val="autoZero"/>
        <c:crossBetween val="midCat"/>
        <c:majorUnit val="40"/>
      </c:valAx>
      <c:valAx>
        <c:axId val="-1318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Respiration (mgCO2-C/gOC)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9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Sheet1!$M$3</c:f>
              <c:strCache>
                <c:ptCount val="1"/>
                <c:pt idx="0">
                  <c:v>Alkyl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Sheet1!$M$5:$M$14</c:f>
              <c:numCache>
                <c:formatCode>0.0</c:formatCode>
                <c:ptCount val="10"/>
                <c:pt idx="0">
                  <c:v>17.190713079845654</c:v>
                </c:pt>
                <c:pt idx="1">
                  <c:v>17.303591683432725</c:v>
                </c:pt>
                <c:pt idx="2">
                  <c:v>15.388023729413526</c:v>
                </c:pt>
                <c:pt idx="3">
                  <c:v>16.662024943738977</c:v>
                </c:pt>
                <c:pt idx="4">
                  <c:v>16.246246337163122</c:v>
                </c:pt>
                <c:pt idx="5">
                  <c:v>18.124423773533159</c:v>
                </c:pt>
                <c:pt idx="6">
                  <c:v>20.097932181481433</c:v>
                </c:pt>
                <c:pt idx="7">
                  <c:v>19.948457186221258</c:v>
                </c:pt>
                <c:pt idx="8">
                  <c:v>21.241711656010061</c:v>
                </c:pt>
                <c:pt idx="9">
                  <c:v>5.4375979464755027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08-0D4B-AD4A-C9EA75967C02}"/>
            </c:ext>
          </c:extLst>
        </c:ser>
        <c:ser>
          <c:idx val="2"/>
          <c:order val="1"/>
          <c:tx>
            <c:strRef>
              <c:f>Sheet1!$N$3</c:f>
              <c:strCache>
                <c:ptCount val="1"/>
                <c:pt idx="0">
                  <c:v>N-Alkyl/Methoxyl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Sheet1!$N$5:$N$14</c:f>
              <c:numCache>
                <c:formatCode>0.0</c:formatCode>
                <c:ptCount val="10"/>
                <c:pt idx="0">
                  <c:v>5.1330221332837498</c:v>
                </c:pt>
                <c:pt idx="1">
                  <c:v>5.346082203124725</c:v>
                </c:pt>
                <c:pt idx="2">
                  <c:v>5.1759939247832643</c:v>
                </c:pt>
                <c:pt idx="3">
                  <c:v>5.744956896001356</c:v>
                </c:pt>
                <c:pt idx="4">
                  <c:v>5.3640305332788394</c:v>
                </c:pt>
                <c:pt idx="5">
                  <c:v>5.7976899492209748</c:v>
                </c:pt>
                <c:pt idx="6">
                  <c:v>5.9182322782268457</c:v>
                </c:pt>
                <c:pt idx="7">
                  <c:v>5.2055569830727206</c:v>
                </c:pt>
                <c:pt idx="8">
                  <c:v>4.8577351753626061</c:v>
                </c:pt>
                <c:pt idx="9">
                  <c:v>1.9466492470647696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08-0D4B-AD4A-C9EA75967C02}"/>
            </c:ext>
          </c:extLst>
        </c:ser>
        <c:ser>
          <c:idx val="3"/>
          <c:order val="2"/>
          <c:tx>
            <c:strRef>
              <c:f>Sheet1!$O$3</c:f>
              <c:strCache>
                <c:ptCount val="1"/>
                <c:pt idx="0">
                  <c:v>O-Alkyl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Sheet1!$O$5:$O$14</c:f>
              <c:numCache>
                <c:formatCode>0.0</c:formatCode>
                <c:ptCount val="10"/>
                <c:pt idx="0">
                  <c:v>42.020342191219427</c:v>
                </c:pt>
                <c:pt idx="1">
                  <c:v>43.467013941306973</c:v>
                </c:pt>
                <c:pt idx="2">
                  <c:v>45.853108985824825</c:v>
                </c:pt>
                <c:pt idx="3">
                  <c:v>46.338718136681365</c:v>
                </c:pt>
                <c:pt idx="4">
                  <c:v>43.646651749411944</c:v>
                </c:pt>
                <c:pt idx="5">
                  <c:v>42.586252581238192</c:v>
                </c:pt>
                <c:pt idx="6">
                  <c:v>39.478673098858962</c:v>
                </c:pt>
                <c:pt idx="7">
                  <c:v>30.410174209928069</c:v>
                </c:pt>
                <c:pt idx="8">
                  <c:v>19.461763544595769</c:v>
                </c:pt>
                <c:pt idx="9">
                  <c:v>2.7378127293051824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08-0D4B-AD4A-C9EA75967C02}"/>
            </c:ext>
          </c:extLst>
        </c:ser>
        <c:ser>
          <c:idx val="4"/>
          <c:order val="3"/>
          <c:tx>
            <c:strRef>
              <c:f>Sheet1!$P$3</c:f>
              <c:strCache>
                <c:ptCount val="1"/>
                <c:pt idx="0">
                  <c:v>Di-O-Alkyl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Sheet1!$P$5:$P$14</c:f>
              <c:numCache>
                <c:formatCode>0.0</c:formatCode>
                <c:ptCount val="10"/>
                <c:pt idx="0">
                  <c:v>10.2106795149204</c:v>
                </c:pt>
                <c:pt idx="1">
                  <c:v>10.108251093462828</c:v>
                </c:pt>
                <c:pt idx="2">
                  <c:v>10.352151728369776</c:v>
                </c:pt>
                <c:pt idx="3">
                  <c:v>10.336935521140001</c:v>
                </c:pt>
                <c:pt idx="4">
                  <c:v>10.347944178846523</c:v>
                </c:pt>
                <c:pt idx="5">
                  <c:v>10.002397850816989</c:v>
                </c:pt>
                <c:pt idx="6">
                  <c:v>9.4420799076475959</c:v>
                </c:pt>
                <c:pt idx="7">
                  <c:v>8.4686914069815344</c:v>
                </c:pt>
                <c:pt idx="8">
                  <c:v>6.8994341302604205</c:v>
                </c:pt>
                <c:pt idx="9">
                  <c:v>4.9827494491957616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08-0D4B-AD4A-C9EA75967C02}"/>
            </c:ext>
          </c:extLst>
        </c:ser>
        <c:ser>
          <c:idx val="5"/>
          <c:order val="4"/>
          <c:tx>
            <c:strRef>
              <c:f>Sheet1!$Q$3</c:f>
              <c:strCache>
                <c:ptCount val="1"/>
                <c:pt idx="0">
                  <c:v>Aryl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Sheet1!$Q$5:$Q$14</c:f>
              <c:numCache>
                <c:formatCode>0.0</c:formatCode>
                <c:ptCount val="10"/>
                <c:pt idx="0">
                  <c:v>12.757641866865086</c:v>
                </c:pt>
                <c:pt idx="1">
                  <c:v>12.662130185819823</c:v>
                </c:pt>
                <c:pt idx="2">
                  <c:v>12.548500024600168</c:v>
                </c:pt>
                <c:pt idx="3">
                  <c:v>11.455474892770457</c:v>
                </c:pt>
                <c:pt idx="4">
                  <c:v>13.077966827952139</c:v>
                </c:pt>
                <c:pt idx="5">
                  <c:v>13.113464671523598</c:v>
                </c:pt>
                <c:pt idx="6">
                  <c:v>14.776884861839591</c:v>
                </c:pt>
                <c:pt idx="7">
                  <c:v>21.530432095820341</c:v>
                </c:pt>
                <c:pt idx="8">
                  <c:v>30.809359751646376</c:v>
                </c:pt>
                <c:pt idx="9">
                  <c:v>62.203542685210643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08-0D4B-AD4A-C9EA75967C02}"/>
            </c:ext>
          </c:extLst>
        </c:ser>
        <c:ser>
          <c:idx val="6"/>
          <c:order val="5"/>
          <c:tx>
            <c:strRef>
              <c:f>Sheet1!$R$3</c:f>
              <c:strCache>
                <c:ptCount val="1"/>
                <c:pt idx="0">
                  <c:v>O-Aryl</c:v>
                </c:pt>
              </c:strCache>
            </c:strRef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Sheet1!$R$5:$R$14</c:f>
              <c:numCache>
                <c:formatCode>0.0</c:formatCode>
                <c:ptCount val="10"/>
                <c:pt idx="0">
                  <c:v>6.7337640947396835</c:v>
                </c:pt>
                <c:pt idx="1">
                  <c:v>5.5857029802687146</c:v>
                </c:pt>
                <c:pt idx="2">
                  <c:v>5.2476885051357698</c:v>
                </c:pt>
                <c:pt idx="3">
                  <c:v>4.7431610779806022</c:v>
                </c:pt>
                <c:pt idx="4">
                  <c:v>5.4075871367144117</c:v>
                </c:pt>
                <c:pt idx="5">
                  <c:v>5.3508784459727687</c:v>
                </c:pt>
                <c:pt idx="6">
                  <c:v>5.2937695989052269</c:v>
                </c:pt>
                <c:pt idx="7">
                  <c:v>7.6810573472720893</c:v>
                </c:pt>
                <c:pt idx="8">
                  <c:v>9.7028605943099056</c:v>
                </c:pt>
                <c:pt idx="9">
                  <c:v>14.449885359695196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08-0D4B-AD4A-C9EA75967C02}"/>
            </c:ext>
          </c:extLst>
        </c:ser>
        <c:ser>
          <c:idx val="7"/>
          <c:order val="6"/>
          <c:tx>
            <c:strRef>
              <c:f>Sheet1!$S$3</c:f>
              <c:strCache>
                <c:ptCount val="1"/>
                <c:pt idx="0">
                  <c:v>Amide/Carboxyl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Sheet1!$S$5:$S$14</c:f>
              <c:numCache>
                <c:formatCode>0.0</c:formatCode>
                <c:ptCount val="10"/>
                <c:pt idx="0">
                  <c:v>5.2225553816057886</c:v>
                </c:pt>
                <c:pt idx="1">
                  <c:v>4.9305170980743167</c:v>
                </c:pt>
                <c:pt idx="2">
                  <c:v>4.9584860156754225</c:v>
                </c:pt>
                <c:pt idx="3">
                  <c:v>4.5517579846244649</c:v>
                </c:pt>
                <c:pt idx="4">
                  <c:v>5.0816763506923479</c:v>
                </c:pt>
                <c:pt idx="5">
                  <c:v>4.5962086313785679</c:v>
                </c:pt>
                <c:pt idx="6">
                  <c:v>4.362635611079881</c:v>
                </c:pt>
                <c:pt idx="7">
                  <c:v>4.9650662876899201</c:v>
                </c:pt>
                <c:pt idx="8">
                  <c:v>4.9316782826421797</c:v>
                </c:pt>
                <c:pt idx="9">
                  <c:v>5.3976322459031607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A08-0D4B-AD4A-C9EA75967C02}"/>
            </c:ext>
          </c:extLst>
        </c:ser>
        <c:ser>
          <c:idx val="0"/>
          <c:order val="7"/>
          <c:tx>
            <c:strRef>
              <c:f>Sheet1!$T$3</c:f>
              <c:strCache>
                <c:ptCount val="1"/>
                <c:pt idx="0">
                  <c:v>Ketone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Sheet1!$T$5:$T$14</c:f>
              <c:numCache>
                <c:formatCode>0.0</c:formatCode>
                <c:ptCount val="10"/>
                <c:pt idx="0">
                  <c:v>0.73128173752020953</c:v>
                </c:pt>
                <c:pt idx="1">
                  <c:v>0.59671081450989572</c:v>
                </c:pt>
                <c:pt idx="2">
                  <c:v>0.47604708619725195</c:v>
                </c:pt>
                <c:pt idx="3">
                  <c:v>0.16697054706278086</c:v>
                </c:pt>
                <c:pt idx="4">
                  <c:v>0.8278968859406769</c:v>
                </c:pt>
                <c:pt idx="5">
                  <c:v>0.42868409631574811</c:v>
                </c:pt>
                <c:pt idx="6">
                  <c:v>0.62979246196046468</c:v>
                </c:pt>
                <c:pt idx="7">
                  <c:v>1.7905644830140639</c:v>
                </c:pt>
                <c:pt idx="8">
                  <c:v>2.0954568651726855</c:v>
                </c:pt>
                <c:pt idx="9">
                  <c:v>2.8441303371497773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A08-0D4B-AD4A-C9EA75967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53744"/>
        <c:axId val="-131849888"/>
      </c:scatterChart>
      <c:valAx>
        <c:axId val="-131853744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(.C)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49888"/>
        <c:crosses val="autoZero"/>
        <c:crossBetween val="midCat"/>
        <c:majorUnit val="40"/>
      </c:valAx>
      <c:valAx>
        <c:axId val="-1318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5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Sheet1!$AG$2</c:f>
              <c:strCache>
                <c:ptCount val="1"/>
                <c:pt idx="0">
                  <c:v>C:N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40</c:v>
                </c:pt>
                <c:pt idx="1">
                  <c:v>85</c:v>
                </c:pt>
                <c:pt idx="2">
                  <c:v>100</c:v>
                </c:pt>
                <c:pt idx="3">
                  <c:v>135</c:v>
                </c:pt>
                <c:pt idx="4">
                  <c:v>150</c:v>
                </c:pt>
                <c:pt idx="5">
                  <c:v>178</c:v>
                </c:pt>
                <c:pt idx="6">
                  <c:v>200</c:v>
                </c:pt>
                <c:pt idx="7">
                  <c:v>225</c:v>
                </c:pt>
                <c:pt idx="8">
                  <c:v>260</c:v>
                </c:pt>
                <c:pt idx="9">
                  <c:v>320</c:v>
                </c:pt>
              </c:numCache>
            </c:numRef>
          </c:xVal>
          <c:yVal>
            <c:numRef>
              <c:f>Sheet1!$AG$5:$AG$14</c:f>
              <c:numCache>
                <c:formatCode>0.0</c:formatCode>
                <c:ptCount val="10"/>
                <c:pt idx="0">
                  <c:v>36.217010362059554</c:v>
                </c:pt>
                <c:pt idx="1">
                  <c:v>38.79846586050828</c:v>
                </c:pt>
                <c:pt idx="2">
                  <c:v>37.058933445072029</c:v>
                </c:pt>
                <c:pt idx="3">
                  <c:v>35.584850848901525</c:v>
                </c:pt>
                <c:pt idx="4">
                  <c:v>36.22062025284918</c:v>
                </c:pt>
                <c:pt idx="5">
                  <c:v>36.679830411966805</c:v>
                </c:pt>
                <c:pt idx="6">
                  <c:v>35.924763700969706</c:v>
                </c:pt>
                <c:pt idx="7">
                  <c:v>33.049481920471557</c:v>
                </c:pt>
                <c:pt idx="8">
                  <c:v>31.009254425352658</c:v>
                </c:pt>
                <c:pt idx="9">
                  <c:v>22.910619475337125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01-F947-8F22-BF97D6B4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23088"/>
        <c:axId val="-131819328"/>
      </c:scatterChart>
      <c:valAx>
        <c:axId val="-131823088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sz="1000" b="0" i="0" u="none" strike="noStrike" baseline="0">
                    <a:effectLst/>
                    <a:sym typeface="Symbol" charset="2"/>
                  </a:rPr>
                  <a:t>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19328"/>
        <c:crosses val="autoZero"/>
        <c:crossBetween val="midCat"/>
        <c:majorUnit val="40"/>
      </c:valAx>
      <c:valAx>
        <c:axId val="-1318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C:N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2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291776027996501E-2"/>
                  <c:y val="-0.419187445319335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Sheet1!$U$5:$U$12</c:f>
              <c:numCache>
                <c:formatCode>0.00</c:formatCode>
                <c:ptCount val="8"/>
                <c:pt idx="0">
                  <c:v>0.40910454754549397</c:v>
                </c:pt>
                <c:pt idx="1">
                  <c:v>0.39808558523936272</c:v>
                </c:pt>
                <c:pt idx="2">
                  <c:v>0.33559390125914096</c:v>
                </c:pt>
                <c:pt idx="3">
                  <c:v>0.35957026032943817</c:v>
                </c:pt>
                <c:pt idx="4">
                  <c:v>0.3722220533762251</c:v>
                </c:pt>
                <c:pt idx="5">
                  <c:v>0.42559330006693424</c:v>
                </c:pt>
                <c:pt idx="6">
                  <c:v>0.50908327468742398</c:v>
                </c:pt>
                <c:pt idx="7">
                  <c:v>0.65597970759761859</c:v>
                </c:pt>
              </c:numCache>
            </c:numRef>
          </c:xVal>
          <c:yVal>
            <c:numRef>
              <c:f>Sheet1!$I$5:$I$14</c:f>
              <c:numCache>
                <c:formatCode>General</c:formatCode>
                <c:ptCount val="10"/>
                <c:pt idx="0">
                  <c:v>114</c:v>
                </c:pt>
                <c:pt idx="1">
                  <c:v>111</c:v>
                </c:pt>
                <c:pt idx="2">
                  <c:v>119</c:v>
                </c:pt>
                <c:pt idx="3">
                  <c:v>98</c:v>
                </c:pt>
                <c:pt idx="4">
                  <c:v>94.5</c:v>
                </c:pt>
                <c:pt idx="5">
                  <c:v>78.400000000000006</c:v>
                </c:pt>
                <c:pt idx="6">
                  <c:v>47.8</c:v>
                </c:pt>
                <c:pt idx="7">
                  <c:v>19.7</c:v>
                </c:pt>
                <c:pt idx="8">
                  <c:v>17.100000000000001</c:v>
                </c:pt>
                <c:pt idx="9">
                  <c:v>22.5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DA-AC41-BE5F-AC8D48A18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714784"/>
        <c:axId val="1264324544"/>
      </c:scatterChart>
      <c:valAx>
        <c:axId val="126371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324544"/>
        <c:crosses val="autoZero"/>
        <c:crossBetween val="midCat"/>
      </c:valAx>
      <c:valAx>
        <c:axId val="12643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71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(2)'!$G$2</c:f>
              <c:strCache>
                <c:ptCount val="1"/>
                <c:pt idx="0">
                  <c:v>Total C (mg/g)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(2)'!$H$5:$H$8</c:f>
              <c:numCache>
                <c:formatCode>0.0%</c:formatCode>
                <c:ptCount val="4"/>
                <c:pt idx="0" formatCode="0%">
                  <c:v>0</c:v>
                </c:pt>
                <c:pt idx="1">
                  <c:v>4.3106393958165401E-2</c:v>
                </c:pt>
                <c:pt idx="2" formatCode="0%">
                  <c:v>0.27769566270698065</c:v>
                </c:pt>
                <c:pt idx="3" formatCode="0%">
                  <c:v>0.55597794580474436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20-354A-9DBD-7594C4CA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906944"/>
        <c:axId val="-131902832"/>
      </c:scatterChart>
      <c:valAx>
        <c:axId val="-13190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(.C)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02832"/>
        <c:crosses val="autoZero"/>
        <c:crossBetween val="midCat"/>
      </c:valAx>
      <c:valAx>
        <c:axId val="-131902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%C 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06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(2)'!$G$2</c:f>
              <c:strCache>
                <c:ptCount val="1"/>
                <c:pt idx="0">
                  <c:v>Total C (mg/g)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(2)'!$F$5:$F$8</c:f>
              <c:numCache>
                <c:formatCode>0</c:formatCode>
                <c:ptCount val="4"/>
                <c:pt idx="0">
                  <c:v>155.45075263177023</c:v>
                </c:pt>
                <c:pt idx="1">
                  <c:v>146.70632301086599</c:v>
                </c:pt>
                <c:pt idx="2" formatCode="0.0">
                  <c:v>31.539151102592541</c:v>
                </c:pt>
                <c:pt idx="3" formatCode="0.0">
                  <c:v>44.57875140836537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D4-9242-B1D9-C87AFEAA7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94288"/>
        <c:axId val="-131891168"/>
      </c:scatterChart>
      <c:valAx>
        <c:axId val="-131894288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sz="1000" b="0" i="0" u="none" strike="noStrike" baseline="0">
                    <a:effectLst/>
                    <a:sym typeface="Symbol" charset="2"/>
                  </a:rPr>
                  <a:t>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91168"/>
        <c:crosses val="autoZero"/>
        <c:crossBetween val="midCat"/>
        <c:majorUnit val="40"/>
      </c:valAx>
      <c:valAx>
        <c:axId val="-1318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Respiration (mgCO2-C/gOC)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9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'Sheet1 (2)'!$M$3</c:f>
              <c:strCache>
                <c:ptCount val="1"/>
                <c:pt idx="0">
                  <c:v>Alkyl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(2)'!$M$5:$M$8</c:f>
              <c:numCache>
                <c:formatCode>0.0</c:formatCode>
                <c:ptCount val="4"/>
                <c:pt idx="0">
                  <c:v>17.190713079845654</c:v>
                </c:pt>
                <c:pt idx="1">
                  <c:v>16.246246337163122</c:v>
                </c:pt>
                <c:pt idx="2">
                  <c:v>21.241711656010061</c:v>
                </c:pt>
                <c:pt idx="3">
                  <c:v>5.4375979464755027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DF-414C-8ABE-B8A12AAFCCDA}"/>
            </c:ext>
          </c:extLst>
        </c:ser>
        <c:ser>
          <c:idx val="2"/>
          <c:order val="1"/>
          <c:tx>
            <c:strRef>
              <c:f>'Sheet1 (2)'!$N$3</c:f>
              <c:strCache>
                <c:ptCount val="1"/>
                <c:pt idx="0">
                  <c:v>N-Alkyl/Methoxyl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(2)'!$N$5:$N$8</c:f>
              <c:numCache>
                <c:formatCode>0.0</c:formatCode>
                <c:ptCount val="4"/>
                <c:pt idx="0">
                  <c:v>5.1330221332837498</c:v>
                </c:pt>
                <c:pt idx="1">
                  <c:v>5.3640305332788394</c:v>
                </c:pt>
                <c:pt idx="2">
                  <c:v>4.8577351753626061</c:v>
                </c:pt>
                <c:pt idx="3">
                  <c:v>1.9466492470647696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DF-414C-8ABE-B8A12AAFCCDA}"/>
            </c:ext>
          </c:extLst>
        </c:ser>
        <c:ser>
          <c:idx val="3"/>
          <c:order val="2"/>
          <c:tx>
            <c:strRef>
              <c:f>'Sheet1 (2)'!$O$3</c:f>
              <c:strCache>
                <c:ptCount val="1"/>
                <c:pt idx="0">
                  <c:v>O-Alkyl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(2)'!$O$5:$O$8</c:f>
              <c:numCache>
                <c:formatCode>0.0</c:formatCode>
                <c:ptCount val="4"/>
                <c:pt idx="0">
                  <c:v>42.020342191219427</c:v>
                </c:pt>
                <c:pt idx="1">
                  <c:v>43.646651749411944</c:v>
                </c:pt>
                <c:pt idx="2">
                  <c:v>19.461763544595769</c:v>
                </c:pt>
                <c:pt idx="3">
                  <c:v>2.7378127293051824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DF-414C-8ABE-B8A12AAFCCDA}"/>
            </c:ext>
          </c:extLst>
        </c:ser>
        <c:ser>
          <c:idx val="4"/>
          <c:order val="3"/>
          <c:tx>
            <c:strRef>
              <c:f>'Sheet1 (2)'!$P$3</c:f>
              <c:strCache>
                <c:ptCount val="1"/>
                <c:pt idx="0">
                  <c:v>Di-O-Alkyl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(2)'!$P$5:$P$8</c:f>
              <c:numCache>
                <c:formatCode>0.0</c:formatCode>
                <c:ptCount val="4"/>
                <c:pt idx="0">
                  <c:v>10.2106795149204</c:v>
                </c:pt>
                <c:pt idx="1">
                  <c:v>10.347944178846523</c:v>
                </c:pt>
                <c:pt idx="2">
                  <c:v>6.8994341302604205</c:v>
                </c:pt>
                <c:pt idx="3">
                  <c:v>4.9827494491957616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DF-414C-8ABE-B8A12AAFCCDA}"/>
            </c:ext>
          </c:extLst>
        </c:ser>
        <c:ser>
          <c:idx val="5"/>
          <c:order val="4"/>
          <c:tx>
            <c:strRef>
              <c:f>'Sheet1 (2)'!$Q$3</c:f>
              <c:strCache>
                <c:ptCount val="1"/>
                <c:pt idx="0">
                  <c:v>Aryl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(2)'!$Q$5:$Q$8</c:f>
              <c:numCache>
                <c:formatCode>0.0</c:formatCode>
                <c:ptCount val="4"/>
                <c:pt idx="0">
                  <c:v>12.757641866865086</c:v>
                </c:pt>
                <c:pt idx="1">
                  <c:v>13.077966827952139</c:v>
                </c:pt>
                <c:pt idx="2">
                  <c:v>30.809359751646376</c:v>
                </c:pt>
                <c:pt idx="3">
                  <c:v>62.203542685210643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DF-414C-8ABE-B8A12AAFCCDA}"/>
            </c:ext>
          </c:extLst>
        </c:ser>
        <c:ser>
          <c:idx val="6"/>
          <c:order val="5"/>
          <c:tx>
            <c:strRef>
              <c:f>'Sheet1 (2)'!$R$3</c:f>
              <c:strCache>
                <c:ptCount val="1"/>
                <c:pt idx="0">
                  <c:v>O-Aryl</c:v>
                </c:pt>
              </c:strCache>
            </c:strRef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(2)'!$R$5:$R$8</c:f>
              <c:numCache>
                <c:formatCode>0.0</c:formatCode>
                <c:ptCount val="4"/>
                <c:pt idx="0">
                  <c:v>6.7337640947396835</c:v>
                </c:pt>
                <c:pt idx="1">
                  <c:v>5.4075871367144117</c:v>
                </c:pt>
                <c:pt idx="2">
                  <c:v>9.7028605943099056</c:v>
                </c:pt>
                <c:pt idx="3">
                  <c:v>14.449885359695196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DF-414C-8ABE-B8A12AAFCCDA}"/>
            </c:ext>
          </c:extLst>
        </c:ser>
        <c:ser>
          <c:idx val="7"/>
          <c:order val="6"/>
          <c:tx>
            <c:strRef>
              <c:f>'Sheet1 (2)'!$S$3</c:f>
              <c:strCache>
                <c:ptCount val="1"/>
                <c:pt idx="0">
                  <c:v>Amide/Carboxyl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(2)'!$S$5:$S$8</c:f>
              <c:numCache>
                <c:formatCode>0.0</c:formatCode>
                <c:ptCount val="4"/>
                <c:pt idx="0">
                  <c:v>5.2225553816057886</c:v>
                </c:pt>
                <c:pt idx="1">
                  <c:v>5.0816763506923479</c:v>
                </c:pt>
                <c:pt idx="2">
                  <c:v>4.9316782826421797</c:v>
                </c:pt>
                <c:pt idx="3">
                  <c:v>5.3976322459031607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DF-414C-8ABE-B8A12AAFCCDA}"/>
            </c:ext>
          </c:extLst>
        </c:ser>
        <c:ser>
          <c:idx val="0"/>
          <c:order val="7"/>
          <c:tx>
            <c:strRef>
              <c:f>'Sheet1 (2)'!$T$3</c:f>
              <c:strCache>
                <c:ptCount val="1"/>
                <c:pt idx="0">
                  <c:v>Ketone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(2)'!$T$5:$T$8</c:f>
              <c:numCache>
                <c:formatCode>0.0</c:formatCode>
                <c:ptCount val="4"/>
                <c:pt idx="0">
                  <c:v>0.73128173752020953</c:v>
                </c:pt>
                <c:pt idx="1">
                  <c:v>0.8278968859406769</c:v>
                </c:pt>
                <c:pt idx="2">
                  <c:v>2.0954568651726855</c:v>
                </c:pt>
                <c:pt idx="3">
                  <c:v>2.8441303371497773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DF-414C-8ABE-B8A12AAF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53744"/>
        <c:axId val="-131849888"/>
      </c:scatterChart>
      <c:valAx>
        <c:axId val="-131853744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(.C)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49888"/>
        <c:crosses val="autoZero"/>
        <c:crossBetween val="midCat"/>
        <c:majorUnit val="40"/>
      </c:valAx>
      <c:valAx>
        <c:axId val="-1318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5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(2)'!$AG$2</c:f>
              <c:strCache>
                <c:ptCount val="1"/>
                <c:pt idx="0">
                  <c:v>C:N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'Sheet1 (2)'!$C$5:$C$8</c:f>
              <c:numCache>
                <c:formatCode>General</c:formatCode>
                <c:ptCount val="4"/>
                <c:pt idx="0">
                  <c:v>40</c:v>
                </c:pt>
                <c:pt idx="1">
                  <c:v>150</c:v>
                </c:pt>
                <c:pt idx="2">
                  <c:v>260</c:v>
                </c:pt>
                <c:pt idx="3">
                  <c:v>320</c:v>
                </c:pt>
              </c:numCache>
            </c:numRef>
          </c:xVal>
          <c:yVal>
            <c:numRef>
              <c:f>'Sheet1 (2)'!$AG$5:$AG$8</c:f>
              <c:numCache>
                <c:formatCode>0.0</c:formatCode>
                <c:ptCount val="4"/>
                <c:pt idx="0">
                  <c:v>36.217010362059554</c:v>
                </c:pt>
                <c:pt idx="1">
                  <c:v>36.22062025284918</c:v>
                </c:pt>
                <c:pt idx="2">
                  <c:v>31.009254425352658</c:v>
                </c:pt>
                <c:pt idx="3">
                  <c:v>22.910619475337125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C8-864E-9E16-2DA6CB422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23088"/>
        <c:axId val="-131819328"/>
      </c:scatterChart>
      <c:valAx>
        <c:axId val="-131823088"/>
        <c:scaling>
          <c:orientation val="minMax"/>
          <c:max val="3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sz="1000" b="0" i="0" u="none" strike="noStrike" baseline="0">
                    <a:effectLst/>
                    <a:sym typeface="Symbol" charset="2"/>
                  </a:rPr>
                  <a:t>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19328"/>
        <c:crosses val="autoZero"/>
        <c:crossBetween val="midCat"/>
        <c:majorUnit val="40"/>
      </c:valAx>
      <c:valAx>
        <c:axId val="-1318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C:N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2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270934</xdr:colOff>
      <xdr:row>15</xdr:row>
      <xdr:rowOff>110067</xdr:rowOff>
    </xdr:from>
    <xdr:to>
      <xdr:col>4</xdr:col>
      <xdr:colOff>1025878</xdr:colOff>
      <xdr:row>26</xdr:row>
      <xdr:rowOff>40512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117122</xdr:colOff>
      <xdr:row>27</xdr:row>
      <xdr:rowOff>23988</xdr:rowOff>
    </xdr:from>
    <xdr:to>
      <xdr:col>6</xdr:col>
      <xdr:colOff>12700</xdr:colOff>
      <xdr:row>40</xdr:row>
      <xdr:rowOff>88488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183444</xdr:colOff>
      <xdr:row>41</xdr:row>
      <xdr:rowOff>28222</xdr:rowOff>
    </xdr:from>
    <xdr:to>
      <xdr:col>8</xdr:col>
      <xdr:colOff>238478</xdr:colOff>
      <xdr:row>54</xdr:row>
      <xdr:rowOff>193322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17</xdr:row>
      <xdr:rowOff>0</xdr:rowOff>
    </xdr:from>
    <xdr:to>
      <xdr:col>36</xdr:col>
      <xdr:colOff>685800</xdr:colOff>
      <xdr:row>30</xdr:row>
      <xdr:rowOff>64500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16933</xdr:colOff>
      <xdr:row>15</xdr:row>
      <xdr:rowOff>12701</xdr:rowOff>
    </xdr:from>
    <xdr:to>
      <xdr:col>11</xdr:col>
      <xdr:colOff>426156</xdr:colOff>
      <xdr:row>28</xdr:row>
      <xdr:rowOff>193323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66A9D2-813E-D443-8C43-793CDC89F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10</xdr:row>
      <xdr:rowOff>25400</xdr:rowOff>
    </xdr:from>
    <xdr:to>
      <xdr:col>5</xdr:col>
      <xdr:colOff>673100</xdr:colOff>
      <xdr:row>20</xdr:row>
      <xdr:rowOff>153400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0BD0DD-396D-B24A-8366-F49E7B0B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850900</xdr:colOff>
      <xdr:row>10</xdr:row>
      <xdr:rowOff>38100</xdr:rowOff>
    </xdr:from>
    <xdr:to>
      <xdr:col>11</xdr:col>
      <xdr:colOff>393700</xdr:colOff>
      <xdr:row>23</xdr:row>
      <xdr:rowOff>102600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3F5CAC-F557-1C4D-BD10-7238521BB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20</xdr:col>
      <xdr:colOff>12700</xdr:colOff>
      <xdr:row>23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2B8546-CE06-D34E-818C-012E7FDCB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11</xdr:row>
      <xdr:rowOff>0</xdr:rowOff>
    </xdr:from>
    <xdr:to>
      <xdr:col>36</xdr:col>
      <xdr:colOff>685800</xdr:colOff>
      <xdr:row>24</xdr:row>
      <xdr:rowOff>64500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9C980F3-665A-424B-AE4C-DF9BC5452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84666</xdr:colOff>
      <xdr:row>35</xdr:row>
      <xdr:rowOff>197554</xdr:rowOff>
    </xdr:from>
    <xdr:to>
      <xdr:col>14</xdr:col>
      <xdr:colOff>97367</xdr:colOff>
      <xdr:row>63</xdr:row>
      <xdr:rowOff>169332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44E37D-432E-064F-965F-8E130D7F7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36</xdr:row>
      <xdr:rowOff>0</xdr:rowOff>
    </xdr:from>
    <xdr:to>
      <xdr:col>23</xdr:col>
      <xdr:colOff>12701</xdr:colOff>
      <xdr:row>63</xdr:row>
      <xdr:rowOff>169333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C0BF22-9A4C-7841-835F-EB5C514DF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774700</xdr:colOff>
      <xdr:row>47</xdr:row>
      <xdr:rowOff>190500</xdr:rowOff>
    </xdr:from>
    <xdr:to>
      <xdr:col>24</xdr:col>
      <xdr:colOff>292100</xdr:colOff>
      <xdr:row>72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742EF9-94D5-7949-9733-043159EFA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774700</xdr:colOff>
      <xdr:row>28</xdr:row>
      <xdr:rowOff>76200</xdr:rowOff>
    </xdr:from>
    <xdr:to>
      <xdr:col>24</xdr:col>
      <xdr:colOff>292100</xdr:colOff>
      <xdr:row>47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FB4F89-1D5E-4941-A7FA-F739DB942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800100</xdr:colOff>
      <xdr:row>51</xdr:row>
      <xdr:rowOff>152400</xdr:rowOff>
    </xdr:from>
    <xdr:to>
      <xdr:col>14</xdr:col>
      <xdr:colOff>317500</xdr:colOff>
      <xdr:row>76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C099E4F-4405-514E-80A5-C247298B4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zoomScaleNormal="100" workbookViewId="0">
      <selection activeCell="A2" sqref="A2:XFD3"/>
    </sheetView>
  </sheetViews>
  <sheetFormatPr baseColWidth="10" defaultRowHeight="16" x14ac:dyDescent="0.2"/>
  <cols>
    <col min="2" max="2" width="8.6640625" bestFit="1" customWidth="1"/>
    <col min="3" max="3" width="5.83203125" bestFit="1" customWidth="1"/>
    <col min="4" max="4" width="9.5" customWidth="1"/>
    <col min="5" max="5" width="15" bestFit="1" customWidth="1"/>
    <col min="6" max="6" width="15" customWidth="1"/>
    <col min="21" max="21" width="12.1640625" customWidth="1"/>
  </cols>
  <sheetData>
    <row r="1" spans="1:33" ht="24" x14ac:dyDescent="0.3">
      <c r="A1" s="26" t="s">
        <v>0</v>
      </c>
      <c r="B1" s="26"/>
    </row>
    <row r="2" spans="1:33" s="1" customFormat="1" ht="68" x14ac:dyDescent="0.2">
      <c r="B2" s="1" t="s">
        <v>4</v>
      </c>
      <c r="C2" s="1" t="s">
        <v>1</v>
      </c>
      <c r="D2" s="1" t="s">
        <v>5</v>
      </c>
      <c r="E2" s="1" t="s">
        <v>6</v>
      </c>
      <c r="F2" s="14" t="s">
        <v>37</v>
      </c>
      <c r="G2" s="1" t="s">
        <v>31</v>
      </c>
      <c r="H2" s="13" t="s">
        <v>35</v>
      </c>
      <c r="I2" s="27" t="s">
        <v>48</v>
      </c>
      <c r="J2" s="27"/>
      <c r="K2" s="27"/>
      <c r="L2" s="27"/>
      <c r="M2" s="27" t="s">
        <v>18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1" t="s">
        <v>33</v>
      </c>
      <c r="Y2" s="13" t="s">
        <v>36</v>
      </c>
      <c r="Z2" s="27" t="s">
        <v>22</v>
      </c>
      <c r="AA2" s="27"/>
      <c r="AB2" s="27"/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34</v>
      </c>
    </row>
    <row r="3" spans="1:33" s="1" customFormat="1" ht="34" x14ac:dyDescent="0.2">
      <c r="F3"/>
      <c r="H3" s="13"/>
      <c r="I3" s="22" t="s">
        <v>49</v>
      </c>
      <c r="J3" s="22" t="s">
        <v>51</v>
      </c>
      <c r="K3" s="22" t="s">
        <v>50</v>
      </c>
      <c r="L3" s="22"/>
      <c r="M3" t="s">
        <v>40</v>
      </c>
      <c r="N3" t="s">
        <v>41</v>
      </c>
      <c r="O3" t="s">
        <v>42</v>
      </c>
      <c r="P3" t="s">
        <v>43</v>
      </c>
      <c r="Q3" t="s">
        <v>44</v>
      </c>
      <c r="R3" t="s">
        <v>45</v>
      </c>
      <c r="S3" t="s">
        <v>46</v>
      </c>
      <c r="T3" t="s">
        <v>47</v>
      </c>
      <c r="U3" s="1" t="s">
        <v>52</v>
      </c>
      <c r="Y3" s="13"/>
      <c r="Z3" s="1" t="s">
        <v>19</v>
      </c>
      <c r="AA3" s="1" t="s">
        <v>20</v>
      </c>
      <c r="AB3" s="1" t="s">
        <v>21</v>
      </c>
    </row>
    <row r="4" spans="1:33" x14ac:dyDescent="0.2">
      <c r="A4" t="s">
        <v>2</v>
      </c>
      <c r="B4" s="21" t="s">
        <v>3</v>
      </c>
      <c r="C4" s="21"/>
      <c r="D4" s="21"/>
      <c r="E4" s="21"/>
      <c r="F4" t="s">
        <v>38</v>
      </c>
      <c r="G4" t="s">
        <v>32</v>
      </c>
      <c r="I4" s="23"/>
      <c r="J4" s="23"/>
      <c r="K4" s="23"/>
      <c r="L4" s="23"/>
      <c r="M4" s="25" t="s">
        <v>39</v>
      </c>
      <c r="N4" s="25"/>
      <c r="O4" s="25"/>
      <c r="P4" s="25"/>
      <c r="Q4" s="25"/>
      <c r="R4" s="25"/>
      <c r="S4" s="25"/>
      <c r="T4" s="25"/>
      <c r="X4" t="s">
        <v>32</v>
      </c>
    </row>
    <row r="5" spans="1:33" x14ac:dyDescent="0.2">
      <c r="A5">
        <v>1</v>
      </c>
      <c r="B5">
        <v>40</v>
      </c>
      <c r="C5">
        <v>40</v>
      </c>
      <c r="D5">
        <v>100</v>
      </c>
      <c r="E5" s="3" t="s">
        <v>7</v>
      </c>
      <c r="F5" s="18">
        <v>155.45075263177023</v>
      </c>
      <c r="G5" s="15">
        <v>481.94808226930019</v>
      </c>
      <c r="H5" s="16">
        <f>1-(G5*(D5/100))/($G$5*($D$5/100))</f>
        <v>0</v>
      </c>
      <c r="I5" s="23">
        <v>114</v>
      </c>
      <c r="J5" s="23">
        <v>3.68</v>
      </c>
      <c r="K5" s="23">
        <v>2.89</v>
      </c>
      <c r="L5" s="23"/>
      <c r="M5" s="2">
        <v>17.190713079845654</v>
      </c>
      <c r="N5" s="2">
        <v>5.1330221332837498</v>
      </c>
      <c r="O5" s="2">
        <v>42.020342191219427</v>
      </c>
      <c r="P5" s="2">
        <v>10.2106795149204</v>
      </c>
      <c r="Q5" s="2">
        <v>12.757641866865086</v>
      </c>
      <c r="R5" s="2">
        <v>6.7337640947396835</v>
      </c>
      <c r="S5" s="2">
        <v>5.2225553816057886</v>
      </c>
      <c r="T5" s="2">
        <v>0.73128173752020953</v>
      </c>
      <c r="U5" s="15">
        <f>M5/O5</f>
        <v>0.40910454754549397</v>
      </c>
      <c r="X5" s="15">
        <v>13.307229874892776</v>
      </c>
      <c r="Y5" s="16">
        <f>1-(X5*(D5/100))/($X$5*($D$5/100))</f>
        <v>0</v>
      </c>
      <c r="AG5" s="2">
        <f>G5/X5</f>
        <v>36.217010362059554</v>
      </c>
    </row>
    <row r="6" spans="1:33" x14ac:dyDescent="0.2">
      <c r="A6">
        <v>2</v>
      </c>
      <c r="B6">
        <v>75</v>
      </c>
      <c r="C6">
        <v>85</v>
      </c>
      <c r="D6" s="2">
        <v>94.422310756972109</v>
      </c>
      <c r="E6" s="4" t="s">
        <v>8</v>
      </c>
      <c r="F6" s="18">
        <v>165.87822090790436</v>
      </c>
      <c r="G6" s="15">
        <v>503.24299175351507</v>
      </c>
      <c r="H6" s="16">
        <f>1-(G6*(D6/100))/($G$5*($D$5/100))</f>
        <v>1.405632885022523E-2</v>
      </c>
      <c r="I6" s="23">
        <v>111</v>
      </c>
      <c r="J6" s="23">
        <v>4.12</v>
      </c>
      <c r="K6" s="23">
        <v>3.74</v>
      </c>
      <c r="L6" s="23"/>
      <c r="M6" s="17">
        <v>17.303591683432725</v>
      </c>
      <c r="N6" s="17">
        <v>5.346082203124725</v>
      </c>
      <c r="O6" s="17">
        <v>43.467013941306973</v>
      </c>
      <c r="P6" s="17">
        <v>10.108251093462828</v>
      </c>
      <c r="Q6" s="17">
        <v>12.662130185819823</v>
      </c>
      <c r="R6" s="17">
        <v>5.5857029802687146</v>
      </c>
      <c r="S6" s="17">
        <v>4.9305170980743167</v>
      </c>
      <c r="T6" s="17">
        <v>0.59671081450989572</v>
      </c>
      <c r="U6" s="15">
        <f t="shared" ref="U6:U14" si="0">M6/O6</f>
        <v>0.39808558523936272</v>
      </c>
      <c r="X6" s="15">
        <v>12.970693056854859</v>
      </c>
      <c r="Y6" s="16">
        <f t="shared" ref="Y6:Y14" si="1">1-(X6*(D6/100))/($X$5*($D$5/100))</f>
        <v>7.9656080144540065E-2</v>
      </c>
      <c r="AG6" s="2">
        <f t="shared" ref="AG6:AG14" si="2">G6/X6</f>
        <v>38.79846586050828</v>
      </c>
    </row>
    <row r="7" spans="1:33" x14ac:dyDescent="0.2">
      <c r="A7">
        <v>3</v>
      </c>
      <c r="B7">
        <v>100</v>
      </c>
      <c r="C7">
        <v>100</v>
      </c>
      <c r="D7" s="2">
        <v>94.34210526315789</v>
      </c>
      <c r="E7" s="5" t="s">
        <v>9</v>
      </c>
      <c r="F7" s="18">
        <v>167.12485957007306</v>
      </c>
      <c r="G7" s="15">
        <v>496.95993644060201</v>
      </c>
      <c r="H7" s="16">
        <f t="shared" ref="H7:H14" si="3">1-(G7*(D7/100))/($G$5*($D$5/100))</f>
        <v>2.7193003559793816E-2</v>
      </c>
      <c r="I7" s="23">
        <v>119</v>
      </c>
      <c r="J7" s="23">
        <v>4.0999999999999996</v>
      </c>
      <c r="K7" s="23">
        <v>3.27</v>
      </c>
      <c r="L7" s="23"/>
      <c r="M7" s="2">
        <v>15.388023729413526</v>
      </c>
      <c r="N7" s="2">
        <v>5.1759939247832643</v>
      </c>
      <c r="O7" s="2">
        <v>45.853108985824825</v>
      </c>
      <c r="P7" s="2">
        <v>10.352151728369776</v>
      </c>
      <c r="Q7" s="2">
        <v>12.548500024600168</v>
      </c>
      <c r="R7" s="2">
        <v>5.2476885051357698</v>
      </c>
      <c r="S7" s="2">
        <v>4.9584860156754225</v>
      </c>
      <c r="T7" s="2">
        <v>0.47604708619725195</v>
      </c>
      <c r="U7" s="15">
        <f t="shared" si="0"/>
        <v>0.33559390125914096</v>
      </c>
      <c r="X7" s="15">
        <v>13.409990257198997</v>
      </c>
      <c r="Y7" s="16">
        <f t="shared" si="1"/>
        <v>4.9293711526281592E-2</v>
      </c>
      <c r="AG7" s="2">
        <f t="shared" si="2"/>
        <v>37.058933445072029</v>
      </c>
    </row>
    <row r="8" spans="1:33" x14ac:dyDescent="0.2">
      <c r="A8">
        <v>4</v>
      </c>
      <c r="B8">
        <v>125</v>
      </c>
      <c r="C8">
        <v>135</v>
      </c>
      <c r="D8" s="2">
        <v>92.138728323699425</v>
      </c>
      <c r="E8" s="6" t="s">
        <v>10</v>
      </c>
      <c r="F8" s="18">
        <v>145.43608222137144</v>
      </c>
      <c r="G8" s="15">
        <v>506.01765859567155</v>
      </c>
      <c r="H8" s="16">
        <f t="shared" si="3"/>
        <v>3.2596553703291287E-2</v>
      </c>
      <c r="I8" s="23">
        <v>98</v>
      </c>
      <c r="J8" s="23">
        <v>4.01</v>
      </c>
      <c r="K8" s="23">
        <v>3.23</v>
      </c>
      <c r="L8" s="23"/>
      <c r="M8" s="2">
        <v>16.662024943738977</v>
      </c>
      <c r="N8" s="2">
        <v>5.744956896001356</v>
      </c>
      <c r="O8" s="2">
        <v>46.338718136681365</v>
      </c>
      <c r="P8" s="2">
        <v>10.336935521140001</v>
      </c>
      <c r="Q8" s="2">
        <v>11.455474892770457</v>
      </c>
      <c r="R8" s="2">
        <v>4.7431610779806022</v>
      </c>
      <c r="S8" s="2">
        <v>4.5517579846244649</v>
      </c>
      <c r="T8" s="2">
        <v>0.16697054706278086</v>
      </c>
      <c r="U8" s="15">
        <f t="shared" si="0"/>
        <v>0.35957026032943817</v>
      </c>
      <c r="X8" s="15">
        <v>14.220030336625449</v>
      </c>
      <c r="Y8" s="16">
        <f t="shared" si="1"/>
        <v>1.5410777254906805E-2</v>
      </c>
      <c r="AG8" s="2">
        <f t="shared" si="2"/>
        <v>35.584850848901525</v>
      </c>
    </row>
    <row r="9" spans="1:33" x14ac:dyDescent="0.2">
      <c r="A9">
        <v>5</v>
      </c>
      <c r="B9">
        <v>150</v>
      </c>
      <c r="C9">
        <v>150</v>
      </c>
      <c r="D9" s="2">
        <v>91.688311688311686</v>
      </c>
      <c r="E9" s="7" t="s">
        <v>11</v>
      </c>
      <c r="F9" s="18">
        <v>146.70632301086599</v>
      </c>
      <c r="G9" s="15">
        <v>502.97909283720315</v>
      </c>
      <c r="H9" s="16">
        <f t="shared" si="3"/>
        <v>4.3106393958165401E-2</v>
      </c>
      <c r="I9" s="23">
        <v>94.5</v>
      </c>
      <c r="J9" s="23">
        <v>4.33</v>
      </c>
      <c r="K9" s="23">
        <v>3.57</v>
      </c>
      <c r="L9" s="23"/>
      <c r="M9" s="2">
        <v>16.246246337163122</v>
      </c>
      <c r="N9" s="2">
        <v>5.3640305332788394</v>
      </c>
      <c r="O9" s="2">
        <v>43.646651749411944</v>
      </c>
      <c r="P9" s="2">
        <v>10.347944178846523</v>
      </c>
      <c r="Q9" s="2">
        <v>13.077966827952139</v>
      </c>
      <c r="R9" s="2">
        <v>5.4075871367144117</v>
      </c>
      <c r="S9" s="2">
        <v>5.0816763506923479</v>
      </c>
      <c r="T9" s="2">
        <v>0.8278968859406769</v>
      </c>
      <c r="U9" s="15">
        <f t="shared" si="0"/>
        <v>0.3722220533762251</v>
      </c>
      <c r="X9" s="15">
        <v>13.886540024052678</v>
      </c>
      <c r="Y9" s="16">
        <f t="shared" si="1"/>
        <v>4.3201761773265845E-2</v>
      </c>
      <c r="AG9" s="2">
        <f t="shared" si="2"/>
        <v>36.22062025284918</v>
      </c>
    </row>
    <row r="10" spans="1:33" x14ac:dyDescent="0.2">
      <c r="A10">
        <v>6</v>
      </c>
      <c r="B10">
        <v>175</v>
      </c>
      <c r="C10">
        <v>178</v>
      </c>
      <c r="D10" s="2">
        <v>89.568845618915162</v>
      </c>
      <c r="E10" s="8" t="s">
        <v>12</v>
      </c>
      <c r="F10" s="18">
        <v>142.16887982553465</v>
      </c>
      <c r="G10" s="15">
        <v>522.43808133968389</v>
      </c>
      <c r="H10" s="16">
        <f t="shared" si="3"/>
        <v>2.9061893293124363E-2</v>
      </c>
      <c r="I10" s="23">
        <v>78.400000000000006</v>
      </c>
      <c r="J10" s="23">
        <v>3.55</v>
      </c>
      <c r="K10" s="23">
        <v>4.38</v>
      </c>
      <c r="L10" s="23"/>
      <c r="M10" s="2">
        <v>18.124423773533159</v>
      </c>
      <c r="N10" s="2">
        <v>5.7976899492209748</v>
      </c>
      <c r="O10" s="2">
        <v>42.586252581238192</v>
      </c>
      <c r="P10" s="2">
        <v>10.002397850816989</v>
      </c>
      <c r="Q10" s="2">
        <v>13.113464671523598</v>
      </c>
      <c r="R10" s="2">
        <v>5.3508784459727687</v>
      </c>
      <c r="S10" s="2">
        <v>4.5962086313785679</v>
      </c>
      <c r="T10" s="2">
        <v>0.42868409631574811</v>
      </c>
      <c r="U10" s="15">
        <f t="shared" si="0"/>
        <v>0.42559330006693424</v>
      </c>
      <c r="X10" s="15">
        <v>14.243197841210257</v>
      </c>
      <c r="Y10" s="16">
        <f t="shared" si="1"/>
        <v>4.1313030170145315E-2</v>
      </c>
      <c r="AG10" s="2">
        <f t="shared" si="2"/>
        <v>36.679830411966805</v>
      </c>
    </row>
    <row r="11" spans="1:33" x14ac:dyDescent="0.2">
      <c r="A11">
        <v>7</v>
      </c>
      <c r="B11">
        <v>200</v>
      </c>
      <c r="C11">
        <v>200</v>
      </c>
      <c r="D11" s="2">
        <v>83.403656821378348</v>
      </c>
      <c r="E11" s="9" t="s">
        <v>13</v>
      </c>
      <c r="F11" s="2">
        <v>95.794222559050738</v>
      </c>
      <c r="G11" s="15">
        <v>537.81961076275593</v>
      </c>
      <c r="H11" s="16">
        <f t="shared" si="3"/>
        <v>6.9274805770474512E-2</v>
      </c>
      <c r="I11" s="23">
        <v>47.8</v>
      </c>
      <c r="J11" s="23">
        <v>2.77</v>
      </c>
      <c r="K11" s="23">
        <v>3.23</v>
      </c>
      <c r="L11" s="23"/>
      <c r="M11" s="2">
        <v>20.097932181481433</v>
      </c>
      <c r="N11" s="2">
        <v>5.9182322782268457</v>
      </c>
      <c r="O11" s="2">
        <v>39.478673098858962</v>
      </c>
      <c r="P11" s="2">
        <v>9.4420799076475959</v>
      </c>
      <c r="Q11" s="2">
        <v>14.776884861839591</v>
      </c>
      <c r="R11" s="2">
        <v>5.2937695989052269</v>
      </c>
      <c r="S11" s="2">
        <v>4.362635611079881</v>
      </c>
      <c r="T11" s="2">
        <v>0.62979246196046468</v>
      </c>
      <c r="U11" s="15">
        <f t="shared" si="0"/>
        <v>0.50908327468742398</v>
      </c>
      <c r="X11" s="15">
        <v>14.970720899918925</v>
      </c>
      <c r="Y11" s="16">
        <f t="shared" si="1"/>
        <v>6.1703389778156037E-2</v>
      </c>
      <c r="AG11" s="2">
        <f t="shared" si="2"/>
        <v>35.924763700969706</v>
      </c>
    </row>
    <row r="12" spans="1:33" x14ac:dyDescent="0.2">
      <c r="A12">
        <v>8</v>
      </c>
      <c r="B12">
        <v>225</v>
      </c>
      <c r="C12">
        <v>225</v>
      </c>
      <c r="D12" s="2">
        <v>74.30463576158941</v>
      </c>
      <c r="E12" s="10" t="s">
        <v>14</v>
      </c>
      <c r="F12" s="2">
        <v>45.755385999689516</v>
      </c>
      <c r="G12" s="15">
        <v>565.30764518368585</v>
      </c>
      <c r="H12" s="16">
        <f t="shared" si="3"/>
        <v>0.12843353435849336</v>
      </c>
      <c r="I12" s="23">
        <v>19.7</v>
      </c>
      <c r="J12" s="23">
        <v>1.55</v>
      </c>
      <c r="K12" s="23">
        <v>1.72</v>
      </c>
      <c r="L12" s="23"/>
      <c r="M12" s="2">
        <v>19.948457186221258</v>
      </c>
      <c r="N12" s="2">
        <v>5.2055569830727206</v>
      </c>
      <c r="O12" s="2">
        <v>30.410174209928069</v>
      </c>
      <c r="P12" s="2">
        <v>8.4686914069815344</v>
      </c>
      <c r="Q12" s="2">
        <v>21.530432095820341</v>
      </c>
      <c r="R12" s="2">
        <v>7.6810573472720893</v>
      </c>
      <c r="S12" s="2">
        <v>4.9650662876899201</v>
      </c>
      <c r="T12" s="2">
        <v>1.7905644830140639</v>
      </c>
      <c r="U12" s="15">
        <f t="shared" si="0"/>
        <v>0.65597970759761859</v>
      </c>
      <c r="X12" s="15">
        <v>17.104886743580757</v>
      </c>
      <c r="Y12" s="16">
        <f t="shared" si="1"/>
        <v>4.4900861280681603E-2</v>
      </c>
      <c r="AG12" s="2">
        <f t="shared" si="2"/>
        <v>33.049481920471557</v>
      </c>
    </row>
    <row r="13" spans="1:33" x14ac:dyDescent="0.2">
      <c r="A13">
        <v>9</v>
      </c>
      <c r="B13">
        <v>250</v>
      </c>
      <c r="C13">
        <v>260</v>
      </c>
      <c r="D13" s="2">
        <v>56.749672346002619</v>
      </c>
      <c r="E13" s="11" t="s">
        <v>15</v>
      </c>
      <c r="F13" s="2">
        <v>31.539151102592541</v>
      </c>
      <c r="G13" s="15">
        <v>613.4188547393245</v>
      </c>
      <c r="H13" s="16">
        <f t="shared" si="3"/>
        <v>0.27769566270698065</v>
      </c>
      <c r="I13" s="23">
        <v>17.100000000000001</v>
      </c>
      <c r="J13" s="23">
        <v>2</v>
      </c>
      <c r="K13" s="23">
        <v>0.97</v>
      </c>
      <c r="L13" s="23"/>
      <c r="M13" s="2">
        <v>21.241711656010061</v>
      </c>
      <c r="N13" s="2">
        <v>4.8577351753626061</v>
      </c>
      <c r="O13" s="2">
        <v>19.461763544595769</v>
      </c>
      <c r="P13" s="2">
        <v>6.8994341302604205</v>
      </c>
      <c r="Q13" s="2">
        <v>30.809359751646376</v>
      </c>
      <c r="R13" s="2">
        <v>9.7028605943099056</v>
      </c>
      <c r="S13" s="2">
        <v>4.9316782826421797</v>
      </c>
      <c r="T13" s="2">
        <v>2.0954568651726855</v>
      </c>
      <c r="U13" s="15">
        <f t="shared" si="0"/>
        <v>1.0914587266120883</v>
      </c>
      <c r="X13" s="15">
        <v>19.781799533941818</v>
      </c>
      <c r="Y13" s="16">
        <f t="shared" si="1"/>
        <v>0.15639043398237606</v>
      </c>
      <c r="AG13" s="2">
        <f t="shared" si="2"/>
        <v>31.009254425352658</v>
      </c>
    </row>
    <row r="14" spans="1:33" x14ac:dyDescent="0.2">
      <c r="A14">
        <v>10</v>
      </c>
      <c r="B14">
        <v>300</v>
      </c>
      <c r="C14">
        <v>320</v>
      </c>
      <c r="D14" s="2">
        <v>33.245382585751983</v>
      </c>
      <c r="E14" s="12" t="s">
        <v>16</v>
      </c>
      <c r="F14" s="2">
        <v>44.57875140836537</v>
      </c>
      <c r="G14" s="15">
        <v>643.68511011327962</v>
      </c>
      <c r="H14" s="16">
        <f t="shared" si="3"/>
        <v>0.55597794580474436</v>
      </c>
      <c r="I14" s="23">
        <v>22.5</v>
      </c>
      <c r="J14" s="23">
        <v>2.23</v>
      </c>
      <c r="K14" s="23">
        <v>1.49</v>
      </c>
      <c r="L14" s="23"/>
      <c r="M14" s="2">
        <v>5.4375979464755027</v>
      </c>
      <c r="N14" s="2">
        <v>1.9466492470647696</v>
      </c>
      <c r="O14" s="2">
        <v>2.7378127293051824</v>
      </c>
      <c r="P14" s="2">
        <v>4.9827494491957616</v>
      </c>
      <c r="Q14" s="2">
        <v>62.203542685210643</v>
      </c>
      <c r="R14" s="2">
        <v>14.449885359695196</v>
      </c>
      <c r="S14" s="2">
        <v>5.3976322459031607</v>
      </c>
      <c r="T14" s="2">
        <v>2.8441303371497773</v>
      </c>
      <c r="U14" s="15">
        <f t="shared" si="0"/>
        <v>1.9861102581167001</v>
      </c>
      <c r="X14" s="15">
        <v>28.095491298530586</v>
      </c>
      <c r="Y14" s="16">
        <f t="shared" si="1"/>
        <v>0.29809181479865199</v>
      </c>
      <c r="AG14" s="2">
        <f t="shared" si="2"/>
        <v>22.910619475337125</v>
      </c>
    </row>
    <row r="15" spans="1:33" x14ac:dyDescent="0.2">
      <c r="F15" s="15"/>
    </row>
    <row r="16" spans="1:33" x14ac:dyDescent="0.2">
      <c r="F16" s="15"/>
    </row>
    <row r="17" spans="6:6" x14ac:dyDescent="0.2">
      <c r="F17" s="15"/>
    </row>
  </sheetData>
  <mergeCells count="6">
    <mergeCell ref="M4:T4"/>
    <mergeCell ref="A1:B1"/>
    <mergeCell ref="I2:L2"/>
    <mergeCell ref="M2:T2"/>
    <mergeCell ref="Z2:AB2"/>
    <mergeCell ref="U2:W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6721-4CFB-2C46-93B3-88C7180AF1A8}">
  <dimension ref="A1:AG40"/>
  <sheetViews>
    <sheetView topLeftCell="Q16" zoomScale="90" zoomScaleNormal="90" workbookViewId="0">
      <selection activeCell="Z33" sqref="Z33:AD40"/>
    </sheetView>
  </sheetViews>
  <sheetFormatPr baseColWidth="10" defaultRowHeight="16" x14ac:dyDescent="0.2"/>
  <cols>
    <col min="2" max="2" width="8.6640625" bestFit="1" customWidth="1"/>
    <col min="3" max="3" width="5.83203125" bestFit="1" customWidth="1"/>
    <col min="4" max="4" width="9.5" customWidth="1"/>
    <col min="5" max="5" width="15" bestFit="1" customWidth="1"/>
    <col min="6" max="6" width="15" customWidth="1"/>
  </cols>
  <sheetData>
    <row r="1" spans="1:33" ht="24" x14ac:dyDescent="0.3">
      <c r="A1" s="26" t="s">
        <v>0</v>
      </c>
      <c r="B1" s="26"/>
    </row>
    <row r="2" spans="1:33" s="19" customFormat="1" ht="64" x14ac:dyDescent="0.2">
      <c r="B2" s="19" t="s">
        <v>4</v>
      </c>
      <c r="C2" s="19" t="s">
        <v>1</v>
      </c>
      <c r="D2" s="19" t="s">
        <v>5</v>
      </c>
      <c r="E2" s="19" t="s">
        <v>6</v>
      </c>
      <c r="F2" s="19" t="s">
        <v>37</v>
      </c>
      <c r="G2" s="19" t="s">
        <v>31</v>
      </c>
      <c r="H2" s="19" t="s">
        <v>35</v>
      </c>
      <c r="I2" s="27" t="s">
        <v>17</v>
      </c>
      <c r="J2" s="27"/>
      <c r="K2" s="27"/>
      <c r="L2" s="27"/>
      <c r="M2" s="27" t="s">
        <v>18</v>
      </c>
      <c r="N2" s="27"/>
      <c r="O2" s="27"/>
      <c r="P2" s="27"/>
      <c r="Q2" s="27"/>
      <c r="R2" s="27"/>
      <c r="S2" s="27"/>
      <c r="T2" s="27"/>
      <c r="U2" s="27" t="s">
        <v>26</v>
      </c>
      <c r="V2" s="27"/>
      <c r="W2" s="27"/>
      <c r="X2" s="19" t="s">
        <v>33</v>
      </c>
      <c r="Y2" s="19" t="s">
        <v>36</v>
      </c>
      <c r="Z2" s="27" t="s">
        <v>22</v>
      </c>
      <c r="AA2" s="27"/>
      <c r="AB2" s="27"/>
      <c r="AC2" s="19" t="s">
        <v>27</v>
      </c>
      <c r="AD2" s="19" t="s">
        <v>28</v>
      </c>
      <c r="AE2" s="19" t="s">
        <v>29</v>
      </c>
      <c r="AF2" s="19" t="s">
        <v>30</v>
      </c>
      <c r="AG2" s="19" t="s">
        <v>34</v>
      </c>
    </row>
    <row r="3" spans="1:33" s="19" customFormat="1" x14ac:dyDescent="0.2">
      <c r="F3"/>
      <c r="M3" t="s">
        <v>40</v>
      </c>
      <c r="N3" t="s">
        <v>41</v>
      </c>
      <c r="O3" t="s">
        <v>42</v>
      </c>
      <c r="P3" t="s">
        <v>43</v>
      </c>
      <c r="Q3" t="s">
        <v>44</v>
      </c>
      <c r="R3" t="s">
        <v>45</v>
      </c>
      <c r="S3" t="s">
        <v>46</v>
      </c>
      <c r="T3" t="s">
        <v>47</v>
      </c>
      <c r="U3" s="19" t="s">
        <v>25</v>
      </c>
      <c r="V3" s="19" t="s">
        <v>23</v>
      </c>
      <c r="W3" s="19" t="s">
        <v>24</v>
      </c>
      <c r="Z3" s="19" t="s">
        <v>19</v>
      </c>
      <c r="AA3" s="19" t="s">
        <v>20</v>
      </c>
      <c r="AB3" s="19" t="s">
        <v>21</v>
      </c>
    </row>
    <row r="4" spans="1:33" x14ac:dyDescent="0.2">
      <c r="A4" t="s">
        <v>2</v>
      </c>
      <c r="B4" s="25" t="s">
        <v>3</v>
      </c>
      <c r="C4" s="25"/>
      <c r="D4" s="25"/>
      <c r="E4" s="25"/>
      <c r="F4" t="s">
        <v>38</v>
      </c>
      <c r="G4" t="s">
        <v>32</v>
      </c>
      <c r="M4" s="25" t="s">
        <v>39</v>
      </c>
      <c r="N4" s="25"/>
      <c r="O4" s="25"/>
      <c r="P4" s="25"/>
      <c r="Q4" s="25"/>
      <c r="R4" s="25"/>
      <c r="S4" s="25"/>
      <c r="T4" s="25"/>
      <c r="X4" t="s">
        <v>32</v>
      </c>
    </row>
    <row r="5" spans="1:33" x14ac:dyDescent="0.2">
      <c r="A5">
        <v>1</v>
      </c>
      <c r="B5">
        <v>40</v>
      </c>
      <c r="C5">
        <v>40</v>
      </c>
      <c r="D5">
        <v>100</v>
      </c>
      <c r="E5" s="3" t="s">
        <v>7</v>
      </c>
      <c r="F5" s="18">
        <v>155.45075263177023</v>
      </c>
      <c r="G5" s="15">
        <v>481.94808226930019</v>
      </c>
      <c r="H5" s="16">
        <f>1-(G5*(D5/100))/($G$5*($D$5/100))</f>
        <v>0</v>
      </c>
      <c r="M5" s="2">
        <v>17.190713079845654</v>
      </c>
      <c r="N5" s="2">
        <v>5.1330221332837498</v>
      </c>
      <c r="O5" s="2">
        <v>42.020342191219427</v>
      </c>
      <c r="P5" s="2">
        <v>10.2106795149204</v>
      </c>
      <c r="Q5" s="2">
        <v>12.757641866865086</v>
      </c>
      <c r="R5" s="2">
        <v>6.7337640947396835</v>
      </c>
      <c r="S5" s="2">
        <v>5.2225553816057886</v>
      </c>
      <c r="T5" s="2">
        <v>0.73128173752020953</v>
      </c>
      <c r="X5" s="15">
        <v>13.307229874892776</v>
      </c>
      <c r="Y5" s="16">
        <f>1-(X5*(D5/100))/($X$5*($D$5/100))</f>
        <v>0</v>
      </c>
      <c r="AG5" s="2">
        <f>G5/X5</f>
        <v>36.217010362059554</v>
      </c>
    </row>
    <row r="6" spans="1:33" x14ac:dyDescent="0.2">
      <c r="A6">
        <v>5</v>
      </c>
      <c r="B6">
        <v>150</v>
      </c>
      <c r="C6">
        <v>150</v>
      </c>
      <c r="D6" s="2">
        <v>91.688311688311686</v>
      </c>
      <c r="E6" s="7" t="s">
        <v>11</v>
      </c>
      <c r="F6" s="18">
        <v>146.70632301086599</v>
      </c>
      <c r="G6" s="15">
        <v>502.97909283720315</v>
      </c>
      <c r="H6" s="20">
        <f t="shared" ref="H6:H8" si="0">1-(G6*(D6/100))/($G$5*($D$5/100))</f>
        <v>4.3106393958165401E-2</v>
      </c>
      <c r="M6" s="2">
        <v>16.246246337163122</v>
      </c>
      <c r="N6" s="2">
        <v>5.3640305332788394</v>
      </c>
      <c r="O6" s="2">
        <v>43.646651749411944</v>
      </c>
      <c r="P6" s="2">
        <v>10.347944178846523</v>
      </c>
      <c r="Q6" s="2">
        <v>13.077966827952139</v>
      </c>
      <c r="R6" s="2">
        <v>5.4075871367144117</v>
      </c>
      <c r="S6" s="2">
        <v>5.0816763506923479</v>
      </c>
      <c r="T6" s="2">
        <v>0.8278968859406769</v>
      </c>
      <c r="X6" s="15">
        <v>13.886540024052678</v>
      </c>
      <c r="Y6" s="20">
        <f>1-(X6*(D6/100))/($X$5*($D$5/100))</f>
        <v>4.3201761773265845E-2</v>
      </c>
      <c r="AG6" s="2">
        <f t="shared" ref="AG6:AG8" si="1">G6/X6</f>
        <v>36.22062025284918</v>
      </c>
    </row>
    <row r="7" spans="1:33" x14ac:dyDescent="0.2">
      <c r="A7">
        <v>9</v>
      </c>
      <c r="B7">
        <v>250</v>
      </c>
      <c r="C7">
        <v>260</v>
      </c>
      <c r="D7" s="2">
        <v>56.749672346002619</v>
      </c>
      <c r="E7" s="11" t="s">
        <v>15</v>
      </c>
      <c r="F7" s="2">
        <v>31.539151102592541</v>
      </c>
      <c r="G7" s="15">
        <v>613.4188547393245</v>
      </c>
      <c r="H7" s="16">
        <f t="shared" si="0"/>
        <v>0.27769566270698065</v>
      </c>
      <c r="M7" s="2">
        <v>21.241711656010061</v>
      </c>
      <c r="N7" s="2">
        <v>4.8577351753626061</v>
      </c>
      <c r="O7" s="2">
        <v>19.461763544595769</v>
      </c>
      <c r="P7" s="2">
        <v>6.8994341302604205</v>
      </c>
      <c r="Q7" s="2">
        <v>30.809359751646376</v>
      </c>
      <c r="R7" s="2">
        <v>9.7028605943099056</v>
      </c>
      <c r="S7" s="2">
        <v>4.9316782826421797</v>
      </c>
      <c r="T7" s="2">
        <v>2.0954568651726855</v>
      </c>
      <c r="X7" s="15">
        <v>19.781799533941818</v>
      </c>
      <c r="Y7" s="16">
        <v>0.01</v>
      </c>
      <c r="AG7" s="2">
        <f t="shared" si="1"/>
        <v>31.009254425352658</v>
      </c>
    </row>
    <row r="8" spans="1:33" x14ac:dyDescent="0.2">
      <c r="A8">
        <v>10</v>
      </c>
      <c r="B8">
        <v>300</v>
      </c>
      <c r="C8">
        <v>320</v>
      </c>
      <c r="D8" s="2">
        <v>33.245382585751983</v>
      </c>
      <c r="E8" s="12" t="s">
        <v>16</v>
      </c>
      <c r="F8" s="2">
        <v>44.57875140836537</v>
      </c>
      <c r="G8" s="15">
        <v>643.68511011327962</v>
      </c>
      <c r="H8" s="16">
        <f t="shared" si="0"/>
        <v>0.55597794580474436</v>
      </c>
      <c r="M8" s="2">
        <v>5.4375979464755027</v>
      </c>
      <c r="N8" s="2">
        <v>1.9466492470647696</v>
      </c>
      <c r="O8" s="2">
        <v>2.7378127293051824</v>
      </c>
      <c r="P8" s="2">
        <v>4.9827494491957616</v>
      </c>
      <c r="Q8" s="2">
        <v>62.203542685210643</v>
      </c>
      <c r="R8" s="2">
        <v>14.449885359695196</v>
      </c>
      <c r="S8" s="2">
        <v>5.3976322459031607</v>
      </c>
      <c r="T8" s="2">
        <v>2.8441303371497773</v>
      </c>
      <c r="X8" s="15">
        <v>28.095491298530586</v>
      </c>
      <c r="Y8" s="16">
        <f t="shared" ref="Y8" si="2">1-(X8*(D8/100))/($X$5*($D$5/100))</f>
        <v>0.29809181479865199</v>
      </c>
      <c r="AG8" s="2">
        <f t="shared" si="1"/>
        <v>22.910619475337125</v>
      </c>
    </row>
    <row r="17" spans="6:27" x14ac:dyDescent="0.2">
      <c r="X17" s="15">
        <v>13.307229874892776</v>
      </c>
      <c r="Y17" s="15">
        <v>13.886540024052678</v>
      </c>
      <c r="Z17" s="15">
        <v>19.781799533941818</v>
      </c>
      <c r="AA17" s="15">
        <v>28.095491298530586</v>
      </c>
    </row>
    <row r="26" spans="6:27" x14ac:dyDescent="0.2">
      <c r="F26" s="15">
        <v>481.94808226930019</v>
      </c>
      <c r="G26" s="15">
        <v>502.97909283720315</v>
      </c>
      <c r="H26" s="15">
        <v>613.4188547393245</v>
      </c>
      <c r="I26" s="15">
        <v>643.68511011327962</v>
      </c>
      <c r="M26">
        <f t="shared" ref="M26:T26" si="3">M5/M$5</f>
        <v>1</v>
      </c>
      <c r="N26">
        <f t="shared" si="3"/>
        <v>1</v>
      </c>
      <c r="O26">
        <f t="shared" si="3"/>
        <v>1</v>
      </c>
      <c r="P26">
        <f t="shared" si="3"/>
        <v>1</v>
      </c>
      <c r="Q26">
        <f t="shared" si="3"/>
        <v>1</v>
      </c>
      <c r="R26">
        <f t="shared" si="3"/>
        <v>1</v>
      </c>
      <c r="S26">
        <f t="shared" si="3"/>
        <v>1</v>
      </c>
      <c r="T26">
        <f t="shared" si="3"/>
        <v>1</v>
      </c>
    </row>
    <row r="27" spans="6:27" x14ac:dyDescent="0.2">
      <c r="M27" t="e">
        <f>#REF!/M$5</f>
        <v>#REF!</v>
      </c>
      <c r="N27" t="e">
        <f>#REF!/N$5</f>
        <v>#REF!</v>
      </c>
      <c r="O27" t="e">
        <f>#REF!/O$5</f>
        <v>#REF!</v>
      </c>
      <c r="P27" t="e">
        <f>#REF!/P$5</f>
        <v>#REF!</v>
      </c>
      <c r="Q27" t="e">
        <f>#REF!/Q$5</f>
        <v>#REF!</v>
      </c>
      <c r="R27" t="e">
        <f>#REF!/R$5</f>
        <v>#REF!</v>
      </c>
      <c r="S27" t="e">
        <f>#REF!/S$5</f>
        <v>#REF!</v>
      </c>
      <c r="T27" t="e">
        <f>#REF!/T$5</f>
        <v>#REF!</v>
      </c>
    </row>
    <row r="28" spans="6:27" x14ac:dyDescent="0.2">
      <c r="M28" t="e">
        <f>#REF!/M$5</f>
        <v>#REF!</v>
      </c>
      <c r="N28" t="e">
        <f>#REF!/N$5</f>
        <v>#REF!</v>
      </c>
      <c r="O28" t="e">
        <f>#REF!/O$5</f>
        <v>#REF!</v>
      </c>
      <c r="P28" t="e">
        <f>#REF!/P$5</f>
        <v>#REF!</v>
      </c>
      <c r="Q28" t="e">
        <f>#REF!/Q$5</f>
        <v>#REF!</v>
      </c>
      <c r="R28" t="e">
        <f>#REF!/R$5</f>
        <v>#REF!</v>
      </c>
      <c r="S28" t="e">
        <f>#REF!/S$5</f>
        <v>#REF!</v>
      </c>
      <c r="T28" t="e">
        <f>#REF!/T$5</f>
        <v>#REF!</v>
      </c>
    </row>
    <row r="29" spans="6:27" x14ac:dyDescent="0.2">
      <c r="M29" t="e">
        <f>#REF!/M$5</f>
        <v>#REF!</v>
      </c>
      <c r="N29" t="e">
        <f>#REF!/N$5</f>
        <v>#REF!</v>
      </c>
      <c r="O29" t="e">
        <f>#REF!/O$5</f>
        <v>#REF!</v>
      </c>
      <c r="P29" t="e">
        <f>#REF!/P$5</f>
        <v>#REF!</v>
      </c>
      <c r="Q29" t="e">
        <f>#REF!/Q$5</f>
        <v>#REF!</v>
      </c>
      <c r="R29" t="e">
        <f>#REF!/R$5</f>
        <v>#REF!</v>
      </c>
      <c r="S29" t="e">
        <f>#REF!/S$5</f>
        <v>#REF!</v>
      </c>
      <c r="T29" t="e">
        <f>#REF!/T$5</f>
        <v>#REF!</v>
      </c>
    </row>
    <row r="30" spans="6:27" x14ac:dyDescent="0.2">
      <c r="M30">
        <f t="shared" ref="M30:T30" si="4">M6/M$5</f>
        <v>0.94505947843491012</v>
      </c>
      <c r="N30">
        <f t="shared" si="4"/>
        <v>1.0450043646796641</v>
      </c>
      <c r="O30">
        <f t="shared" si="4"/>
        <v>1.0387029108614054</v>
      </c>
      <c r="P30">
        <f t="shared" si="4"/>
        <v>1.013443244764028</v>
      </c>
      <c r="Q30">
        <f t="shared" si="4"/>
        <v>1.0251084772899151</v>
      </c>
      <c r="R30">
        <f t="shared" si="4"/>
        <v>0.80305562544710152</v>
      </c>
      <c r="S30">
        <f t="shared" si="4"/>
        <v>0.97302488521048014</v>
      </c>
      <c r="T30">
        <f t="shared" si="4"/>
        <v>1.1321175457602581</v>
      </c>
    </row>
    <row r="31" spans="6:27" x14ac:dyDescent="0.2">
      <c r="M31" t="e">
        <f>#REF!/M$5</f>
        <v>#REF!</v>
      </c>
      <c r="N31" t="e">
        <f>#REF!/N$5</f>
        <v>#REF!</v>
      </c>
      <c r="O31" t="e">
        <f>#REF!/O$5</f>
        <v>#REF!</v>
      </c>
      <c r="P31" t="e">
        <f>#REF!/P$5</f>
        <v>#REF!</v>
      </c>
      <c r="Q31" t="e">
        <f>#REF!/Q$5</f>
        <v>#REF!</v>
      </c>
      <c r="R31" t="e">
        <f>#REF!/R$5</f>
        <v>#REF!</v>
      </c>
      <c r="S31" t="e">
        <f>#REF!/S$5</f>
        <v>#REF!</v>
      </c>
      <c r="T31" t="e">
        <f>#REF!/T$5</f>
        <v>#REF!</v>
      </c>
    </row>
    <row r="32" spans="6:27" x14ac:dyDescent="0.2">
      <c r="M32" t="e">
        <f>#REF!/M$5</f>
        <v>#REF!</v>
      </c>
      <c r="N32" t="e">
        <f>#REF!/N$5</f>
        <v>#REF!</v>
      </c>
      <c r="O32" t="e">
        <f>#REF!/O$5</f>
        <v>#REF!</v>
      </c>
      <c r="P32" t="e">
        <f>#REF!/P$5</f>
        <v>#REF!</v>
      </c>
      <c r="Q32" t="e">
        <f>#REF!/Q$5</f>
        <v>#REF!</v>
      </c>
      <c r="R32" t="e">
        <f>#REF!/R$5</f>
        <v>#REF!</v>
      </c>
      <c r="S32" t="e">
        <f>#REF!/S$5</f>
        <v>#REF!</v>
      </c>
      <c r="T32" t="e">
        <f>#REF!/T$5</f>
        <v>#REF!</v>
      </c>
      <c r="Z32" s="21" t="s">
        <v>39</v>
      </c>
    </row>
    <row r="33" spans="13:30" x14ac:dyDescent="0.2">
      <c r="M33" t="e">
        <f>#REF!/M$5</f>
        <v>#REF!</v>
      </c>
      <c r="N33" t="e">
        <f>#REF!/N$5</f>
        <v>#REF!</v>
      </c>
      <c r="O33" t="e">
        <f>#REF!/O$5</f>
        <v>#REF!</v>
      </c>
      <c r="P33" t="e">
        <f>#REF!/P$5</f>
        <v>#REF!</v>
      </c>
      <c r="Q33" t="e">
        <f>#REF!/Q$5</f>
        <v>#REF!</v>
      </c>
      <c r="R33" t="e">
        <f>#REF!/R$5</f>
        <v>#REF!</v>
      </c>
      <c r="S33" t="e">
        <f>#REF!/S$5</f>
        <v>#REF!</v>
      </c>
      <c r="T33" t="e">
        <f>#REF!/T$5</f>
        <v>#REF!</v>
      </c>
      <c r="Z33" t="s">
        <v>40</v>
      </c>
      <c r="AA33" s="2">
        <v>17.190713079845654</v>
      </c>
      <c r="AB33" s="2">
        <v>16.246246337163122</v>
      </c>
      <c r="AC33" s="2">
        <v>21.241711656010061</v>
      </c>
      <c r="AD33" s="2">
        <v>5.4375979464755027</v>
      </c>
    </row>
    <row r="34" spans="13:30" x14ac:dyDescent="0.2">
      <c r="M34">
        <f t="shared" ref="M34:T35" si="5">M7/M$5</f>
        <v>1.2356504094593834</v>
      </c>
      <c r="N34">
        <f t="shared" si="5"/>
        <v>0.94636941926742979</v>
      </c>
      <c r="O34">
        <f t="shared" si="5"/>
        <v>0.46315100091361228</v>
      </c>
      <c r="P34">
        <f t="shared" si="5"/>
        <v>0.67570763730059225</v>
      </c>
      <c r="Q34">
        <f t="shared" si="5"/>
        <v>2.4149729294146667</v>
      </c>
      <c r="R34">
        <f t="shared" si="5"/>
        <v>1.4409267176273128</v>
      </c>
      <c r="S34">
        <f t="shared" si="5"/>
        <v>0.94430368321452396</v>
      </c>
      <c r="T34">
        <f t="shared" si="5"/>
        <v>2.8654576720026128</v>
      </c>
      <c r="Z34" t="s">
        <v>41</v>
      </c>
      <c r="AA34" s="2">
        <v>5.1330221332837498</v>
      </c>
      <c r="AB34" s="2">
        <v>5.3640305332788394</v>
      </c>
      <c r="AC34" s="2">
        <v>4.8577351753626061</v>
      </c>
      <c r="AD34" s="2">
        <v>1.9466492470647696</v>
      </c>
    </row>
    <row r="35" spans="13:30" x14ac:dyDescent="0.2">
      <c r="M35">
        <f>M8/M$5</f>
        <v>0.31631020314395963</v>
      </c>
      <c r="N35">
        <f>N8/N$5</f>
        <v>0.37924037662768445</v>
      </c>
      <c r="O35">
        <f t="shared" si="5"/>
        <v>6.5154460590691618E-2</v>
      </c>
      <c r="P35">
        <f t="shared" si="5"/>
        <v>0.48799391283554605</v>
      </c>
      <c r="Q35">
        <f t="shared" si="5"/>
        <v>4.8757868683215992</v>
      </c>
      <c r="R35">
        <f t="shared" si="5"/>
        <v>2.145885296306004</v>
      </c>
      <c r="S35">
        <f t="shared" si="5"/>
        <v>1.033523218329863</v>
      </c>
      <c r="T35">
        <f t="shared" si="5"/>
        <v>3.889240208287271</v>
      </c>
      <c r="Z35" t="s">
        <v>42</v>
      </c>
      <c r="AA35" s="2">
        <v>42.020342191219427</v>
      </c>
      <c r="AB35" s="2">
        <v>43.646651749411944</v>
      </c>
      <c r="AC35" s="2">
        <v>19.461763544595769</v>
      </c>
      <c r="AD35" s="2">
        <v>2.7378127293051824</v>
      </c>
    </row>
    <row r="36" spans="13:30" x14ac:dyDescent="0.2">
      <c r="Z36" t="s">
        <v>43</v>
      </c>
      <c r="AA36" s="2">
        <v>10.2106795149204</v>
      </c>
      <c r="AB36" s="2">
        <v>10.347944178846523</v>
      </c>
      <c r="AC36" s="2">
        <v>6.8994341302604205</v>
      </c>
      <c r="AD36" s="2">
        <v>4.9827494491957616</v>
      </c>
    </row>
    <row r="37" spans="13:30" x14ac:dyDescent="0.2">
      <c r="Z37" t="s">
        <v>44</v>
      </c>
      <c r="AA37" s="2">
        <v>12.757641866865086</v>
      </c>
      <c r="AB37" s="2">
        <v>13.077966827952139</v>
      </c>
      <c r="AC37" s="2">
        <v>30.809359751646376</v>
      </c>
      <c r="AD37" s="2">
        <v>62.203542685210643</v>
      </c>
    </row>
    <row r="38" spans="13:30" x14ac:dyDescent="0.2">
      <c r="Z38" t="s">
        <v>45</v>
      </c>
      <c r="AA38" s="2">
        <v>6.7337640947396835</v>
      </c>
      <c r="AB38" s="2">
        <v>5.4075871367144117</v>
      </c>
      <c r="AC38" s="2">
        <v>9.7028605943099056</v>
      </c>
      <c r="AD38" s="2">
        <v>14.449885359695196</v>
      </c>
    </row>
    <row r="39" spans="13:30" x14ac:dyDescent="0.2">
      <c r="Z39" t="s">
        <v>46</v>
      </c>
      <c r="AA39" s="2">
        <v>5.2225553816057886</v>
      </c>
      <c r="AB39" s="2">
        <v>5.0816763506923479</v>
      </c>
      <c r="AC39" s="2">
        <v>4.9316782826421797</v>
      </c>
      <c r="AD39" s="2">
        <v>5.3976322459031607</v>
      </c>
    </row>
    <row r="40" spans="13:30" x14ac:dyDescent="0.2">
      <c r="Z40" t="s">
        <v>47</v>
      </c>
      <c r="AA40" s="2">
        <v>0.73128173752020953</v>
      </c>
      <c r="AB40" s="2">
        <v>0.8278968859406769</v>
      </c>
      <c r="AC40" s="2">
        <v>2.0954568651726855</v>
      </c>
      <c r="AD40" s="2">
        <v>2.8441303371497773</v>
      </c>
    </row>
  </sheetData>
  <mergeCells count="7">
    <mergeCell ref="U2:W2"/>
    <mergeCell ref="Z2:AB2"/>
    <mergeCell ref="B4:E4"/>
    <mergeCell ref="M4:T4"/>
    <mergeCell ref="A1:B1"/>
    <mergeCell ref="I2:L2"/>
    <mergeCell ref="M2:T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9BE8-8AE3-4348-9CD3-A05B42FF5658}">
  <dimension ref="A2:V50"/>
  <sheetViews>
    <sheetView tabSelected="1" topLeftCell="J1" workbookViewId="0">
      <selection activeCell="R2" sqref="R2:T27"/>
    </sheetView>
  </sheetViews>
  <sheetFormatPr baseColWidth="10" defaultRowHeight="16" x14ac:dyDescent="0.2"/>
  <sheetData>
    <row r="2" spans="1:22" x14ac:dyDescent="0.2">
      <c r="A2" t="s">
        <v>53</v>
      </c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">
      <c r="A3" t="s">
        <v>67</v>
      </c>
      <c r="B3">
        <v>2860</v>
      </c>
      <c r="C3">
        <v>1701</v>
      </c>
      <c r="D3">
        <v>774</v>
      </c>
      <c r="E3">
        <v>773</v>
      </c>
      <c r="F3">
        <v>458</v>
      </c>
      <c r="G3">
        <v>167</v>
      </c>
      <c r="H3">
        <v>177</v>
      </c>
      <c r="I3">
        <v>134</v>
      </c>
      <c r="J3">
        <v>147</v>
      </c>
      <c r="K3">
        <v>140</v>
      </c>
      <c r="L3" s="23">
        <v>114</v>
      </c>
      <c r="M3">
        <v>17859</v>
      </c>
      <c r="N3">
        <v>27514</v>
      </c>
      <c r="O3">
        <v>5845</v>
      </c>
      <c r="P3">
        <v>7294</v>
      </c>
      <c r="Q3">
        <v>18007</v>
      </c>
      <c r="R3">
        <v>90</v>
      </c>
      <c r="S3">
        <v>3779</v>
      </c>
      <c r="T3">
        <v>1035</v>
      </c>
      <c r="U3">
        <v>0</v>
      </c>
      <c r="V3">
        <v>778</v>
      </c>
    </row>
    <row r="4" spans="1:22" x14ac:dyDescent="0.2">
      <c r="A4" t="s">
        <v>67</v>
      </c>
      <c r="B4">
        <v>1992</v>
      </c>
      <c r="C4">
        <v>1104</v>
      </c>
      <c r="D4">
        <v>995</v>
      </c>
      <c r="E4">
        <v>490</v>
      </c>
      <c r="F4">
        <v>333</v>
      </c>
      <c r="G4">
        <v>82</v>
      </c>
      <c r="H4">
        <v>100</v>
      </c>
      <c r="I4">
        <v>109</v>
      </c>
      <c r="J4">
        <v>61</v>
      </c>
      <c r="K4">
        <v>115</v>
      </c>
      <c r="L4" s="23">
        <v>114</v>
      </c>
      <c r="M4">
        <v>10620</v>
      </c>
      <c r="N4">
        <v>15255</v>
      </c>
      <c r="O4">
        <v>3879</v>
      </c>
      <c r="P4">
        <v>3464</v>
      </c>
      <c r="Q4">
        <v>6035</v>
      </c>
      <c r="R4">
        <v>66</v>
      </c>
      <c r="S4">
        <v>3807</v>
      </c>
      <c r="T4">
        <v>2291</v>
      </c>
      <c r="U4">
        <v>0</v>
      </c>
      <c r="V4">
        <v>141</v>
      </c>
    </row>
    <row r="5" spans="1:22" x14ac:dyDescent="0.2">
      <c r="A5" t="s">
        <v>67</v>
      </c>
      <c r="B5">
        <v>2284</v>
      </c>
      <c r="C5">
        <v>1280</v>
      </c>
      <c r="D5">
        <v>914</v>
      </c>
      <c r="E5">
        <v>583</v>
      </c>
      <c r="F5">
        <v>254</v>
      </c>
      <c r="G5">
        <v>82</v>
      </c>
      <c r="H5">
        <v>72</v>
      </c>
      <c r="I5">
        <v>110</v>
      </c>
      <c r="J5">
        <v>55</v>
      </c>
      <c r="K5">
        <v>182</v>
      </c>
      <c r="L5" s="23">
        <v>114</v>
      </c>
      <c r="M5">
        <v>19105</v>
      </c>
      <c r="N5">
        <v>24592</v>
      </c>
      <c r="O5">
        <v>4716</v>
      </c>
      <c r="P5">
        <v>6453</v>
      </c>
      <c r="Q5">
        <v>7959</v>
      </c>
      <c r="R5">
        <v>108</v>
      </c>
      <c r="S5">
        <v>9192</v>
      </c>
      <c r="T5">
        <v>1807</v>
      </c>
      <c r="U5">
        <v>0</v>
      </c>
      <c r="V5">
        <v>188</v>
      </c>
    </row>
    <row r="6" spans="1:22" x14ac:dyDescent="0.2">
      <c r="A6" t="s">
        <v>67</v>
      </c>
      <c r="B6">
        <v>2643</v>
      </c>
      <c r="C6">
        <v>923</v>
      </c>
      <c r="D6">
        <v>1109</v>
      </c>
      <c r="E6">
        <v>675</v>
      </c>
      <c r="F6">
        <v>389</v>
      </c>
      <c r="G6">
        <v>73</v>
      </c>
      <c r="H6">
        <v>146</v>
      </c>
      <c r="I6">
        <v>231</v>
      </c>
      <c r="J6">
        <v>103</v>
      </c>
      <c r="K6">
        <v>136</v>
      </c>
      <c r="L6" s="23">
        <v>114</v>
      </c>
      <c r="M6">
        <v>14183</v>
      </c>
      <c r="N6">
        <v>31756</v>
      </c>
      <c r="O6">
        <v>7606</v>
      </c>
      <c r="P6">
        <v>8059</v>
      </c>
      <c r="Q6">
        <v>1250</v>
      </c>
      <c r="R6">
        <v>878</v>
      </c>
      <c r="S6">
        <v>6057</v>
      </c>
      <c r="T6">
        <v>1553</v>
      </c>
      <c r="U6">
        <v>0</v>
      </c>
      <c r="V6">
        <v>338</v>
      </c>
    </row>
    <row r="7" spans="1:22" x14ac:dyDescent="0.2">
      <c r="A7" t="s">
        <v>67</v>
      </c>
      <c r="B7">
        <v>5861</v>
      </c>
      <c r="C7">
        <v>2031</v>
      </c>
      <c r="D7">
        <v>2333</v>
      </c>
      <c r="E7">
        <v>1448</v>
      </c>
      <c r="F7">
        <v>959</v>
      </c>
      <c r="G7">
        <v>365</v>
      </c>
      <c r="H7">
        <v>266</v>
      </c>
      <c r="I7">
        <v>478</v>
      </c>
      <c r="J7">
        <v>215</v>
      </c>
      <c r="K7">
        <v>384</v>
      </c>
      <c r="L7" s="23">
        <v>114</v>
      </c>
      <c r="M7">
        <v>17896</v>
      </c>
      <c r="N7">
        <v>21482</v>
      </c>
      <c r="O7">
        <v>5994</v>
      </c>
      <c r="P7">
        <v>3774</v>
      </c>
      <c r="Q7">
        <v>4791</v>
      </c>
      <c r="R7">
        <v>144</v>
      </c>
      <c r="S7">
        <v>6640</v>
      </c>
      <c r="T7">
        <v>2483</v>
      </c>
      <c r="U7">
        <v>2</v>
      </c>
      <c r="V7">
        <v>200</v>
      </c>
    </row>
    <row r="8" spans="1:22" x14ac:dyDescent="0.2">
      <c r="A8" t="s">
        <v>64</v>
      </c>
      <c r="B8">
        <v>3947</v>
      </c>
      <c r="C8">
        <v>1628</v>
      </c>
      <c r="D8">
        <v>774</v>
      </c>
      <c r="E8">
        <v>926</v>
      </c>
      <c r="F8">
        <v>577</v>
      </c>
      <c r="G8">
        <v>125</v>
      </c>
      <c r="H8">
        <v>192</v>
      </c>
      <c r="I8">
        <v>181</v>
      </c>
      <c r="J8">
        <v>70</v>
      </c>
      <c r="K8">
        <v>176</v>
      </c>
      <c r="L8" s="23">
        <v>94.5</v>
      </c>
      <c r="M8">
        <v>8294</v>
      </c>
      <c r="N8">
        <v>35062</v>
      </c>
      <c r="O8">
        <v>3551</v>
      </c>
      <c r="P8">
        <v>3462</v>
      </c>
      <c r="Q8">
        <v>2502</v>
      </c>
      <c r="R8">
        <v>236</v>
      </c>
      <c r="S8">
        <v>3754</v>
      </c>
      <c r="T8">
        <v>1749</v>
      </c>
      <c r="U8">
        <v>0</v>
      </c>
      <c r="V8">
        <v>128</v>
      </c>
    </row>
    <row r="9" spans="1:22" x14ac:dyDescent="0.2">
      <c r="A9" t="s">
        <v>64</v>
      </c>
      <c r="B9">
        <v>2878</v>
      </c>
      <c r="C9">
        <v>1133</v>
      </c>
      <c r="D9">
        <v>576</v>
      </c>
      <c r="E9">
        <v>792</v>
      </c>
      <c r="F9">
        <v>406</v>
      </c>
      <c r="G9">
        <v>69</v>
      </c>
      <c r="H9">
        <v>148</v>
      </c>
      <c r="I9">
        <v>209</v>
      </c>
      <c r="J9">
        <v>94</v>
      </c>
      <c r="K9">
        <v>72</v>
      </c>
      <c r="L9" s="23">
        <v>94.5</v>
      </c>
      <c r="M9">
        <v>4751</v>
      </c>
      <c r="N9">
        <v>34796</v>
      </c>
      <c r="O9">
        <v>1405</v>
      </c>
      <c r="P9">
        <v>3508</v>
      </c>
      <c r="Q9">
        <v>4994</v>
      </c>
      <c r="R9">
        <v>210</v>
      </c>
      <c r="S9">
        <v>5029</v>
      </c>
      <c r="T9">
        <v>2262</v>
      </c>
      <c r="U9">
        <v>0</v>
      </c>
      <c r="V9">
        <v>105</v>
      </c>
    </row>
    <row r="10" spans="1:22" x14ac:dyDescent="0.2">
      <c r="A10" t="s">
        <v>64</v>
      </c>
      <c r="B10">
        <v>2590</v>
      </c>
      <c r="C10">
        <v>1437</v>
      </c>
      <c r="D10">
        <v>536</v>
      </c>
      <c r="E10">
        <v>714</v>
      </c>
      <c r="F10">
        <v>379</v>
      </c>
      <c r="G10">
        <v>91</v>
      </c>
      <c r="H10">
        <v>113</v>
      </c>
      <c r="I10">
        <v>104</v>
      </c>
      <c r="J10">
        <v>61</v>
      </c>
      <c r="K10">
        <v>125</v>
      </c>
      <c r="L10" s="23">
        <v>94.5</v>
      </c>
      <c r="M10">
        <v>9679</v>
      </c>
      <c r="N10">
        <v>34360</v>
      </c>
      <c r="O10">
        <v>2823</v>
      </c>
      <c r="P10">
        <v>2555</v>
      </c>
      <c r="Q10">
        <v>5563</v>
      </c>
      <c r="R10">
        <v>117</v>
      </c>
      <c r="S10">
        <v>5390</v>
      </c>
      <c r="T10">
        <v>3566</v>
      </c>
      <c r="U10">
        <v>0</v>
      </c>
      <c r="V10">
        <v>242</v>
      </c>
    </row>
    <row r="11" spans="1:22" x14ac:dyDescent="0.2">
      <c r="A11" t="s">
        <v>64</v>
      </c>
      <c r="B11">
        <v>3004</v>
      </c>
      <c r="C11">
        <v>1470</v>
      </c>
      <c r="D11">
        <v>704</v>
      </c>
      <c r="E11">
        <v>821</v>
      </c>
      <c r="F11">
        <v>528</v>
      </c>
      <c r="G11">
        <v>102</v>
      </c>
      <c r="H11">
        <v>128</v>
      </c>
      <c r="I11">
        <v>175</v>
      </c>
      <c r="J11">
        <v>109</v>
      </c>
      <c r="K11">
        <v>154</v>
      </c>
      <c r="L11" s="23">
        <v>94.5</v>
      </c>
      <c r="M11">
        <v>5070</v>
      </c>
      <c r="N11">
        <v>25262</v>
      </c>
      <c r="O11">
        <v>2218</v>
      </c>
      <c r="P11">
        <v>2789</v>
      </c>
      <c r="Q11">
        <v>2055</v>
      </c>
      <c r="R11">
        <v>120</v>
      </c>
      <c r="S11">
        <v>5126</v>
      </c>
      <c r="T11">
        <v>1371</v>
      </c>
      <c r="U11">
        <v>7</v>
      </c>
      <c r="V11">
        <v>130</v>
      </c>
    </row>
    <row r="12" spans="1:22" x14ac:dyDescent="0.2">
      <c r="A12" t="s">
        <v>64</v>
      </c>
      <c r="B12">
        <v>4478</v>
      </c>
      <c r="C12">
        <v>1951</v>
      </c>
      <c r="D12">
        <v>997</v>
      </c>
      <c r="E12">
        <v>1289</v>
      </c>
      <c r="F12">
        <v>671</v>
      </c>
      <c r="G12">
        <v>140</v>
      </c>
      <c r="H12">
        <v>185</v>
      </c>
      <c r="I12">
        <v>198</v>
      </c>
      <c r="J12">
        <v>116</v>
      </c>
      <c r="K12">
        <v>170</v>
      </c>
      <c r="L12" s="23">
        <v>94.5</v>
      </c>
      <c r="M12">
        <v>8224</v>
      </c>
      <c r="N12">
        <v>29515</v>
      </c>
      <c r="O12">
        <v>3947</v>
      </c>
      <c r="P12">
        <v>5924</v>
      </c>
      <c r="Q12">
        <v>6100</v>
      </c>
      <c r="R12">
        <v>122</v>
      </c>
      <c r="S12">
        <v>4763</v>
      </c>
      <c r="T12">
        <v>1806</v>
      </c>
      <c r="U12">
        <v>643</v>
      </c>
      <c r="V12">
        <v>154</v>
      </c>
    </row>
    <row r="13" spans="1:22" x14ac:dyDescent="0.2">
      <c r="A13" t="s">
        <v>65</v>
      </c>
      <c r="B13">
        <v>3953</v>
      </c>
      <c r="C13">
        <v>1422</v>
      </c>
      <c r="D13">
        <v>895</v>
      </c>
      <c r="E13">
        <v>813</v>
      </c>
      <c r="F13">
        <v>1034</v>
      </c>
      <c r="G13">
        <v>299</v>
      </c>
      <c r="H13">
        <v>250</v>
      </c>
      <c r="I13">
        <v>151</v>
      </c>
      <c r="J13">
        <v>235</v>
      </c>
      <c r="K13">
        <v>118</v>
      </c>
      <c r="L13" s="23">
        <v>17.100000000000001</v>
      </c>
      <c r="M13">
        <v>26598</v>
      </c>
      <c r="N13">
        <v>656</v>
      </c>
      <c r="O13">
        <v>6616</v>
      </c>
      <c r="P13">
        <v>3900</v>
      </c>
      <c r="Q13">
        <v>6</v>
      </c>
      <c r="R13">
        <v>1975</v>
      </c>
      <c r="S13">
        <v>48</v>
      </c>
      <c r="T13">
        <v>22</v>
      </c>
      <c r="U13">
        <v>4</v>
      </c>
      <c r="V13">
        <v>404</v>
      </c>
    </row>
    <row r="14" spans="1:22" x14ac:dyDescent="0.2">
      <c r="A14" t="s">
        <v>65</v>
      </c>
      <c r="B14">
        <v>3488</v>
      </c>
      <c r="C14">
        <v>1388</v>
      </c>
      <c r="D14">
        <v>853</v>
      </c>
      <c r="E14">
        <v>695</v>
      </c>
      <c r="F14">
        <v>893</v>
      </c>
      <c r="G14">
        <v>218</v>
      </c>
      <c r="H14">
        <v>227</v>
      </c>
      <c r="I14">
        <v>160</v>
      </c>
      <c r="J14">
        <v>134</v>
      </c>
      <c r="K14">
        <v>119</v>
      </c>
      <c r="L14" s="23">
        <v>17.100000000000001</v>
      </c>
      <c r="M14">
        <v>44254</v>
      </c>
      <c r="N14">
        <v>1084</v>
      </c>
      <c r="O14">
        <v>11575</v>
      </c>
      <c r="P14">
        <v>7249</v>
      </c>
      <c r="Q14">
        <v>33</v>
      </c>
      <c r="R14">
        <v>4239</v>
      </c>
      <c r="S14">
        <v>105</v>
      </c>
      <c r="T14">
        <v>46</v>
      </c>
      <c r="U14">
        <v>652</v>
      </c>
      <c r="V14">
        <v>1033</v>
      </c>
    </row>
    <row r="15" spans="1:22" x14ac:dyDescent="0.2">
      <c r="A15" t="s">
        <v>65</v>
      </c>
      <c r="B15">
        <v>5273</v>
      </c>
      <c r="C15">
        <v>2420</v>
      </c>
      <c r="D15">
        <v>1378</v>
      </c>
      <c r="E15">
        <v>1140</v>
      </c>
      <c r="F15">
        <v>1387</v>
      </c>
      <c r="G15">
        <v>371</v>
      </c>
      <c r="H15">
        <v>419</v>
      </c>
      <c r="I15">
        <v>224</v>
      </c>
      <c r="J15">
        <v>315</v>
      </c>
      <c r="K15">
        <v>136</v>
      </c>
      <c r="L15" s="23">
        <v>17.100000000000001</v>
      </c>
      <c r="M15">
        <v>46474</v>
      </c>
      <c r="N15">
        <v>991</v>
      </c>
      <c r="O15">
        <v>14265</v>
      </c>
      <c r="P15">
        <v>6058</v>
      </c>
      <c r="Q15">
        <v>47</v>
      </c>
      <c r="R15">
        <v>3527</v>
      </c>
      <c r="S15">
        <v>81</v>
      </c>
      <c r="T15">
        <v>65</v>
      </c>
      <c r="U15">
        <v>95</v>
      </c>
      <c r="V15">
        <v>832</v>
      </c>
    </row>
    <row r="16" spans="1:22" x14ac:dyDescent="0.2">
      <c r="A16" t="s">
        <v>65</v>
      </c>
      <c r="B16">
        <v>5020</v>
      </c>
      <c r="C16">
        <v>1898</v>
      </c>
      <c r="D16">
        <v>1347</v>
      </c>
      <c r="E16">
        <v>1214</v>
      </c>
      <c r="F16">
        <v>1078</v>
      </c>
      <c r="G16">
        <v>356</v>
      </c>
      <c r="H16">
        <v>344</v>
      </c>
      <c r="I16">
        <v>251</v>
      </c>
      <c r="J16">
        <v>199</v>
      </c>
      <c r="K16">
        <v>189</v>
      </c>
      <c r="L16" s="23">
        <v>17.100000000000001</v>
      </c>
      <c r="M16">
        <v>65617</v>
      </c>
      <c r="N16">
        <v>2193</v>
      </c>
      <c r="O16">
        <v>16630</v>
      </c>
      <c r="P16">
        <v>10585</v>
      </c>
      <c r="Q16">
        <v>28</v>
      </c>
      <c r="R16">
        <v>7561</v>
      </c>
      <c r="S16">
        <v>173</v>
      </c>
      <c r="T16">
        <v>47</v>
      </c>
      <c r="U16">
        <v>8</v>
      </c>
      <c r="V16">
        <v>1194</v>
      </c>
    </row>
    <row r="17" spans="1:22" x14ac:dyDescent="0.2">
      <c r="A17" t="s">
        <v>65</v>
      </c>
      <c r="B17">
        <v>5341</v>
      </c>
      <c r="C17">
        <v>2392</v>
      </c>
      <c r="D17">
        <v>1344</v>
      </c>
      <c r="E17">
        <v>1200</v>
      </c>
      <c r="F17">
        <v>1322</v>
      </c>
      <c r="G17">
        <v>366</v>
      </c>
      <c r="H17">
        <v>439</v>
      </c>
      <c r="I17">
        <v>242</v>
      </c>
      <c r="J17">
        <v>262</v>
      </c>
      <c r="K17">
        <v>171</v>
      </c>
      <c r="L17" s="23">
        <v>17.100000000000001</v>
      </c>
      <c r="M17">
        <v>47454</v>
      </c>
      <c r="N17">
        <v>2845</v>
      </c>
      <c r="O17">
        <v>13303</v>
      </c>
      <c r="P17">
        <v>5473</v>
      </c>
      <c r="Q17">
        <v>31</v>
      </c>
      <c r="R17">
        <v>5217</v>
      </c>
      <c r="S17">
        <v>142</v>
      </c>
      <c r="T17">
        <v>4</v>
      </c>
      <c r="U17">
        <v>0</v>
      </c>
      <c r="V17">
        <v>1120</v>
      </c>
    </row>
    <row r="18" spans="1:22" x14ac:dyDescent="0.2">
      <c r="A18" t="s">
        <v>66</v>
      </c>
      <c r="B18">
        <v>3758</v>
      </c>
      <c r="C18">
        <v>1349</v>
      </c>
      <c r="D18">
        <v>1317</v>
      </c>
      <c r="E18">
        <v>816</v>
      </c>
      <c r="F18">
        <v>1257</v>
      </c>
      <c r="G18">
        <v>232</v>
      </c>
      <c r="H18">
        <v>233</v>
      </c>
      <c r="I18">
        <v>555</v>
      </c>
      <c r="J18">
        <v>88</v>
      </c>
      <c r="K18">
        <v>103</v>
      </c>
      <c r="L18" s="23">
        <v>22.5</v>
      </c>
      <c r="M18">
        <v>45815</v>
      </c>
      <c r="N18">
        <v>296</v>
      </c>
      <c r="O18">
        <v>10843</v>
      </c>
      <c r="P18">
        <v>7049</v>
      </c>
      <c r="Q18">
        <v>55</v>
      </c>
      <c r="R18">
        <v>5584</v>
      </c>
      <c r="S18">
        <v>163</v>
      </c>
      <c r="T18">
        <v>32</v>
      </c>
      <c r="U18">
        <v>17642</v>
      </c>
      <c r="V18">
        <v>879</v>
      </c>
    </row>
    <row r="19" spans="1:22" x14ac:dyDescent="0.2">
      <c r="A19" t="s">
        <v>66</v>
      </c>
      <c r="B19">
        <v>4411</v>
      </c>
      <c r="C19">
        <v>1988</v>
      </c>
      <c r="D19">
        <v>1331</v>
      </c>
      <c r="E19">
        <v>821</v>
      </c>
      <c r="F19">
        <v>1152</v>
      </c>
      <c r="G19">
        <v>336</v>
      </c>
      <c r="H19">
        <v>237</v>
      </c>
      <c r="I19">
        <v>199</v>
      </c>
      <c r="J19">
        <v>125</v>
      </c>
      <c r="K19">
        <v>114</v>
      </c>
      <c r="L19" s="23">
        <v>22.5</v>
      </c>
      <c r="M19">
        <v>36317</v>
      </c>
      <c r="N19">
        <v>226</v>
      </c>
      <c r="O19">
        <v>10460</v>
      </c>
      <c r="P19">
        <v>7292</v>
      </c>
      <c r="Q19">
        <v>48</v>
      </c>
      <c r="R19">
        <v>3076</v>
      </c>
      <c r="S19">
        <v>201</v>
      </c>
      <c r="T19">
        <v>27</v>
      </c>
      <c r="U19">
        <v>0</v>
      </c>
      <c r="V19">
        <v>641</v>
      </c>
    </row>
    <row r="20" spans="1:22" x14ac:dyDescent="0.2">
      <c r="A20" t="s">
        <v>66</v>
      </c>
      <c r="B20">
        <v>6673</v>
      </c>
      <c r="C20">
        <v>3347</v>
      </c>
      <c r="D20">
        <v>1581</v>
      </c>
      <c r="E20">
        <v>1538</v>
      </c>
      <c r="F20">
        <v>1463</v>
      </c>
      <c r="G20">
        <v>630</v>
      </c>
      <c r="H20">
        <v>408</v>
      </c>
      <c r="I20">
        <v>253</v>
      </c>
      <c r="J20">
        <v>402</v>
      </c>
      <c r="K20">
        <v>188</v>
      </c>
      <c r="L20" s="23">
        <v>22.5</v>
      </c>
      <c r="M20">
        <v>23887</v>
      </c>
      <c r="N20">
        <v>129</v>
      </c>
      <c r="O20">
        <v>7216</v>
      </c>
      <c r="P20">
        <v>3974</v>
      </c>
      <c r="Q20">
        <v>48</v>
      </c>
      <c r="R20">
        <v>2745</v>
      </c>
      <c r="S20">
        <v>254</v>
      </c>
      <c r="T20">
        <v>15</v>
      </c>
      <c r="U20">
        <v>0</v>
      </c>
      <c r="V20">
        <v>514</v>
      </c>
    </row>
    <row r="21" spans="1:22" x14ac:dyDescent="0.2">
      <c r="A21" t="s">
        <v>66</v>
      </c>
      <c r="B21">
        <v>4066</v>
      </c>
      <c r="C21">
        <v>2074</v>
      </c>
      <c r="D21">
        <v>1071</v>
      </c>
      <c r="E21">
        <v>1004</v>
      </c>
      <c r="F21">
        <v>1006</v>
      </c>
      <c r="G21">
        <v>366</v>
      </c>
      <c r="H21">
        <v>223</v>
      </c>
      <c r="I21">
        <v>184</v>
      </c>
      <c r="J21">
        <v>235</v>
      </c>
      <c r="K21">
        <v>102</v>
      </c>
      <c r="L21" s="23">
        <v>22.5</v>
      </c>
      <c r="M21">
        <v>25890</v>
      </c>
      <c r="N21">
        <v>105</v>
      </c>
      <c r="O21">
        <v>6953</v>
      </c>
      <c r="P21">
        <v>5037</v>
      </c>
      <c r="Q21">
        <v>0</v>
      </c>
      <c r="R21">
        <v>2799</v>
      </c>
      <c r="S21">
        <v>31</v>
      </c>
      <c r="T21">
        <v>12</v>
      </c>
      <c r="U21">
        <v>0</v>
      </c>
      <c r="V21">
        <v>1278</v>
      </c>
    </row>
    <row r="22" spans="1:22" x14ac:dyDescent="0.2">
      <c r="A22" t="s">
        <v>66</v>
      </c>
      <c r="B22">
        <v>4171</v>
      </c>
      <c r="C22">
        <v>1899</v>
      </c>
      <c r="D22">
        <v>1305</v>
      </c>
      <c r="E22">
        <v>886</v>
      </c>
      <c r="F22">
        <v>1062</v>
      </c>
      <c r="G22">
        <v>370</v>
      </c>
      <c r="H22">
        <v>252</v>
      </c>
      <c r="I22">
        <v>160</v>
      </c>
      <c r="J22">
        <v>154</v>
      </c>
      <c r="K22">
        <v>138</v>
      </c>
      <c r="L22" s="23">
        <v>22.5</v>
      </c>
      <c r="M22">
        <v>33870</v>
      </c>
      <c r="N22">
        <v>197</v>
      </c>
      <c r="O22">
        <v>8686</v>
      </c>
      <c r="P22">
        <v>5704</v>
      </c>
      <c r="Q22">
        <v>58</v>
      </c>
      <c r="R22">
        <v>6834</v>
      </c>
      <c r="S22">
        <v>73</v>
      </c>
      <c r="T22">
        <v>0</v>
      </c>
      <c r="U22">
        <v>10</v>
      </c>
      <c r="V22">
        <v>658</v>
      </c>
    </row>
    <row r="23" spans="1:22" x14ac:dyDescent="0.2">
      <c r="A23" t="s">
        <v>68</v>
      </c>
      <c r="B23">
        <v>3944</v>
      </c>
      <c r="C23">
        <v>1933</v>
      </c>
      <c r="D23">
        <v>1168</v>
      </c>
      <c r="E23">
        <v>903</v>
      </c>
      <c r="F23">
        <v>1093</v>
      </c>
      <c r="G23">
        <v>245</v>
      </c>
      <c r="H23">
        <v>210</v>
      </c>
      <c r="I23">
        <v>200</v>
      </c>
      <c r="J23">
        <v>124</v>
      </c>
      <c r="K23">
        <v>132</v>
      </c>
      <c r="M23">
        <v>58088</v>
      </c>
      <c r="N23">
        <v>60</v>
      </c>
      <c r="O23">
        <v>18088</v>
      </c>
      <c r="P23">
        <v>8063</v>
      </c>
      <c r="Q23">
        <v>76</v>
      </c>
      <c r="R23">
        <v>5106</v>
      </c>
      <c r="S23">
        <v>71</v>
      </c>
      <c r="T23">
        <v>40</v>
      </c>
      <c r="U23">
        <v>0</v>
      </c>
      <c r="V23">
        <v>1427</v>
      </c>
    </row>
    <row r="24" spans="1:22" x14ac:dyDescent="0.2">
      <c r="A24" t="s">
        <v>68</v>
      </c>
      <c r="B24">
        <v>2579</v>
      </c>
      <c r="C24">
        <v>905</v>
      </c>
      <c r="D24">
        <v>681</v>
      </c>
      <c r="E24">
        <v>676</v>
      </c>
      <c r="F24">
        <v>842</v>
      </c>
      <c r="G24">
        <v>156</v>
      </c>
      <c r="H24">
        <v>156</v>
      </c>
      <c r="I24">
        <v>80</v>
      </c>
      <c r="J24">
        <v>97</v>
      </c>
      <c r="K24">
        <v>65</v>
      </c>
      <c r="M24">
        <v>20947</v>
      </c>
      <c r="N24">
        <v>394</v>
      </c>
      <c r="O24">
        <v>4485</v>
      </c>
      <c r="P24">
        <v>2341</v>
      </c>
      <c r="Q24">
        <v>6</v>
      </c>
      <c r="R24">
        <v>1809</v>
      </c>
      <c r="S24">
        <v>23</v>
      </c>
      <c r="T24">
        <v>0</v>
      </c>
      <c r="U24">
        <v>0</v>
      </c>
      <c r="V24">
        <v>418</v>
      </c>
    </row>
    <row r="25" spans="1:22" x14ac:dyDescent="0.2">
      <c r="A25" t="s">
        <v>68</v>
      </c>
      <c r="B25">
        <v>4325</v>
      </c>
      <c r="C25">
        <v>2084</v>
      </c>
      <c r="D25">
        <v>1304</v>
      </c>
      <c r="E25">
        <v>1013</v>
      </c>
      <c r="F25">
        <v>1239</v>
      </c>
      <c r="G25">
        <v>264</v>
      </c>
      <c r="H25">
        <v>245</v>
      </c>
      <c r="I25">
        <v>132</v>
      </c>
      <c r="J25">
        <v>169</v>
      </c>
      <c r="K25">
        <v>148</v>
      </c>
      <c r="M25">
        <v>18503</v>
      </c>
      <c r="N25">
        <v>47</v>
      </c>
      <c r="O25">
        <v>4676</v>
      </c>
      <c r="P25">
        <v>2535</v>
      </c>
      <c r="Q25">
        <v>15</v>
      </c>
      <c r="R25">
        <v>1104</v>
      </c>
      <c r="S25">
        <v>112</v>
      </c>
      <c r="T25">
        <v>15</v>
      </c>
      <c r="U25">
        <v>0</v>
      </c>
      <c r="V25">
        <v>344</v>
      </c>
    </row>
    <row r="26" spans="1:22" x14ac:dyDescent="0.2">
      <c r="A26" t="s">
        <v>68</v>
      </c>
      <c r="B26">
        <v>4205</v>
      </c>
      <c r="C26">
        <v>1874</v>
      </c>
      <c r="D26">
        <v>1143</v>
      </c>
      <c r="E26">
        <v>1131</v>
      </c>
      <c r="F26">
        <v>1211</v>
      </c>
      <c r="G26">
        <v>259</v>
      </c>
      <c r="H26">
        <v>258</v>
      </c>
      <c r="I26">
        <v>174</v>
      </c>
      <c r="J26">
        <v>164</v>
      </c>
      <c r="K26">
        <v>99</v>
      </c>
      <c r="M26">
        <v>23066</v>
      </c>
      <c r="N26">
        <v>248</v>
      </c>
      <c r="O26">
        <v>6910</v>
      </c>
      <c r="P26">
        <v>4625</v>
      </c>
      <c r="Q26">
        <v>21</v>
      </c>
      <c r="R26">
        <v>2276</v>
      </c>
      <c r="S26">
        <v>69</v>
      </c>
      <c r="T26">
        <v>0</v>
      </c>
      <c r="U26">
        <v>0</v>
      </c>
      <c r="V26">
        <v>452</v>
      </c>
    </row>
    <row r="27" spans="1:22" x14ac:dyDescent="0.2">
      <c r="A27" t="s">
        <v>68</v>
      </c>
      <c r="B27">
        <v>6136</v>
      </c>
      <c r="C27">
        <v>2752</v>
      </c>
      <c r="D27">
        <v>1641</v>
      </c>
      <c r="E27">
        <v>1502</v>
      </c>
      <c r="F27">
        <v>1514</v>
      </c>
      <c r="G27">
        <v>424</v>
      </c>
      <c r="H27">
        <v>321</v>
      </c>
      <c r="I27">
        <v>229</v>
      </c>
      <c r="J27">
        <v>232</v>
      </c>
      <c r="K27">
        <v>168</v>
      </c>
      <c r="M27">
        <v>25250</v>
      </c>
      <c r="N27">
        <v>12</v>
      </c>
      <c r="O27">
        <v>7516</v>
      </c>
      <c r="P27">
        <v>3662</v>
      </c>
      <c r="Q27">
        <v>16</v>
      </c>
      <c r="R27">
        <v>1634</v>
      </c>
      <c r="S27">
        <v>62</v>
      </c>
      <c r="T27">
        <v>15</v>
      </c>
      <c r="U27">
        <v>0</v>
      </c>
      <c r="V27">
        <v>456</v>
      </c>
    </row>
    <row r="29" spans="1:22" s="24" customFormat="1" ht="85" x14ac:dyDescent="0.2">
      <c r="A29" s="24" t="s">
        <v>37</v>
      </c>
      <c r="B29" s="24" t="s">
        <v>31</v>
      </c>
      <c r="C29" s="27" t="s">
        <v>48</v>
      </c>
      <c r="D29" s="27"/>
      <c r="E29" s="27"/>
      <c r="F29" s="27" t="s">
        <v>18</v>
      </c>
      <c r="G29" s="27"/>
      <c r="H29" s="27"/>
      <c r="I29" s="27"/>
      <c r="J29" s="27"/>
      <c r="K29" s="27"/>
      <c r="L29" s="27"/>
      <c r="M29" s="27"/>
      <c r="N29" s="27"/>
    </row>
    <row r="30" spans="1:22" s="24" customFormat="1" ht="34" x14ac:dyDescent="0.2">
      <c r="A30"/>
      <c r="C30" s="22" t="s">
        <v>49</v>
      </c>
      <c r="D30" s="22" t="s">
        <v>51</v>
      </c>
      <c r="E30" s="22" t="s">
        <v>50</v>
      </c>
      <c r="F30" t="s">
        <v>40</v>
      </c>
      <c r="G30" t="s">
        <v>41</v>
      </c>
      <c r="H30" t="s">
        <v>42</v>
      </c>
      <c r="I30" t="s">
        <v>43</v>
      </c>
      <c r="J30" t="s">
        <v>44</v>
      </c>
      <c r="K30" t="s">
        <v>45</v>
      </c>
      <c r="L30" t="s">
        <v>46</v>
      </c>
      <c r="M30" t="s">
        <v>47</v>
      </c>
      <c r="N30" s="24" t="s">
        <v>52</v>
      </c>
    </row>
    <row r="31" spans="1:22" x14ac:dyDescent="0.2">
      <c r="A31" s="18">
        <v>155.45075263177023</v>
      </c>
      <c r="B31" s="15">
        <v>481.94808226930019</v>
      </c>
      <c r="C31" s="23">
        <v>114</v>
      </c>
      <c r="D31" s="23">
        <v>3.68</v>
      </c>
      <c r="E31" s="23">
        <v>2.89</v>
      </c>
      <c r="F31" s="2">
        <v>17.190713079845654</v>
      </c>
      <c r="G31" s="2">
        <v>5.1330221332837498</v>
      </c>
      <c r="H31" s="2">
        <v>42.020342191219427</v>
      </c>
      <c r="I31" s="2">
        <v>10.2106795149204</v>
      </c>
      <c r="J31" s="2">
        <v>12.757641866865086</v>
      </c>
      <c r="K31" s="2">
        <v>6.7337640947396835</v>
      </c>
      <c r="L31" s="2">
        <v>5.2225553816057886</v>
      </c>
      <c r="M31" s="2">
        <v>0.73128173752020953</v>
      </c>
      <c r="N31" s="15">
        <v>0.40910454754549397</v>
      </c>
    </row>
    <row r="32" spans="1:22" x14ac:dyDescent="0.2">
      <c r="A32" s="18">
        <v>155.45075263177023</v>
      </c>
      <c r="B32" s="15">
        <v>481.94808226930019</v>
      </c>
      <c r="C32" s="23">
        <v>114</v>
      </c>
      <c r="D32" s="23">
        <v>3.68</v>
      </c>
      <c r="E32" s="23">
        <v>2.89</v>
      </c>
      <c r="F32" s="2">
        <v>17.190713079845654</v>
      </c>
      <c r="G32" s="2">
        <v>5.1330221332837498</v>
      </c>
      <c r="H32" s="2">
        <v>42.020342191219427</v>
      </c>
      <c r="I32" s="2">
        <v>10.2106795149204</v>
      </c>
      <c r="J32" s="2">
        <v>12.757641866865086</v>
      </c>
      <c r="K32" s="2">
        <v>6.7337640947396835</v>
      </c>
      <c r="L32" s="2">
        <v>5.2225553816057886</v>
      </c>
      <c r="M32" s="2">
        <v>0.73128173752020953</v>
      </c>
      <c r="N32" s="15">
        <v>0.40910454754549397</v>
      </c>
    </row>
    <row r="33" spans="1:14" x14ac:dyDescent="0.2">
      <c r="A33" s="18">
        <v>155.45075263177023</v>
      </c>
      <c r="B33" s="15">
        <v>481.94808226930019</v>
      </c>
      <c r="C33" s="23">
        <v>114</v>
      </c>
      <c r="D33" s="23">
        <v>3.68</v>
      </c>
      <c r="E33" s="23">
        <v>2.89</v>
      </c>
      <c r="F33" s="2">
        <v>17.190713079845654</v>
      </c>
      <c r="G33" s="2">
        <v>5.1330221332837498</v>
      </c>
      <c r="H33" s="2">
        <v>42.020342191219427</v>
      </c>
      <c r="I33" s="2">
        <v>10.2106795149204</v>
      </c>
      <c r="J33" s="2">
        <v>12.757641866865086</v>
      </c>
      <c r="K33" s="2">
        <v>6.7337640947396835</v>
      </c>
      <c r="L33" s="2">
        <v>5.2225553816057886</v>
      </c>
      <c r="M33" s="2">
        <v>0.73128173752020953</v>
      </c>
      <c r="N33" s="15">
        <v>0.40910454754549397</v>
      </c>
    </row>
    <row r="34" spans="1:14" x14ac:dyDescent="0.2">
      <c r="A34" s="18">
        <v>155.45075263177023</v>
      </c>
      <c r="B34" s="15">
        <v>481.94808226930019</v>
      </c>
      <c r="C34" s="23">
        <v>114</v>
      </c>
      <c r="D34" s="23">
        <v>3.68</v>
      </c>
      <c r="E34" s="23">
        <v>2.89</v>
      </c>
      <c r="F34" s="2">
        <v>17.190713079845654</v>
      </c>
      <c r="G34" s="2">
        <v>5.1330221332837498</v>
      </c>
      <c r="H34" s="2">
        <v>42.020342191219427</v>
      </c>
      <c r="I34" s="2">
        <v>10.2106795149204</v>
      </c>
      <c r="J34" s="2">
        <v>12.757641866865086</v>
      </c>
      <c r="K34" s="2">
        <v>6.7337640947396835</v>
      </c>
      <c r="L34" s="2">
        <v>5.2225553816057886</v>
      </c>
      <c r="M34" s="2">
        <v>0.73128173752020953</v>
      </c>
      <c r="N34" s="15">
        <v>0.40910454754549397</v>
      </c>
    </row>
    <row r="35" spans="1:14" x14ac:dyDescent="0.2">
      <c r="A35" s="18">
        <v>155.45075263177023</v>
      </c>
      <c r="B35" s="15">
        <v>481.94808226930019</v>
      </c>
      <c r="C35" s="23">
        <v>114</v>
      </c>
      <c r="D35" s="23">
        <v>3.68</v>
      </c>
      <c r="E35" s="23">
        <v>2.89</v>
      </c>
      <c r="F35" s="2">
        <v>17.190713079845654</v>
      </c>
      <c r="G35" s="2">
        <v>5.1330221332837498</v>
      </c>
      <c r="H35" s="2">
        <v>42.020342191219427</v>
      </c>
      <c r="I35" s="2">
        <v>10.2106795149204</v>
      </c>
      <c r="J35" s="2">
        <v>12.757641866865086</v>
      </c>
      <c r="K35" s="2">
        <v>6.7337640947396835</v>
      </c>
      <c r="L35" s="2">
        <v>5.2225553816057886</v>
      </c>
      <c r="M35" s="2">
        <v>0.73128173752020953</v>
      </c>
      <c r="N35" s="15">
        <v>0.40910454754549397</v>
      </c>
    </row>
    <row r="36" spans="1:14" x14ac:dyDescent="0.2">
      <c r="A36" s="18">
        <v>146.70632301086599</v>
      </c>
      <c r="B36" s="15">
        <v>502.97909283720315</v>
      </c>
      <c r="C36" s="23">
        <v>94.5</v>
      </c>
      <c r="D36" s="23">
        <v>4.33</v>
      </c>
      <c r="E36" s="23">
        <v>3.57</v>
      </c>
      <c r="F36" s="2">
        <v>16.246246337163122</v>
      </c>
      <c r="G36" s="2">
        <v>5.3640305332788394</v>
      </c>
      <c r="H36" s="2">
        <v>43.646651749411944</v>
      </c>
      <c r="I36" s="2">
        <v>10.347944178846523</v>
      </c>
      <c r="J36" s="2">
        <v>13.077966827952139</v>
      </c>
      <c r="K36" s="2">
        <v>5.4075871367144117</v>
      </c>
      <c r="L36" s="2">
        <v>5.0816763506923479</v>
      </c>
      <c r="M36" s="2">
        <v>0.8278968859406769</v>
      </c>
      <c r="N36" s="15">
        <v>0.3722220533762251</v>
      </c>
    </row>
    <row r="37" spans="1:14" x14ac:dyDescent="0.2">
      <c r="A37" s="18">
        <v>146.70632301086599</v>
      </c>
      <c r="B37" s="15">
        <v>502.97909283720315</v>
      </c>
      <c r="C37" s="23">
        <v>94.5</v>
      </c>
      <c r="D37" s="23">
        <v>4.33</v>
      </c>
      <c r="E37" s="23">
        <v>3.57</v>
      </c>
      <c r="F37" s="2">
        <v>16.246246337163122</v>
      </c>
      <c r="G37" s="2">
        <v>5.3640305332788394</v>
      </c>
      <c r="H37" s="2">
        <v>43.646651749411944</v>
      </c>
      <c r="I37" s="2">
        <v>10.347944178846523</v>
      </c>
      <c r="J37" s="2">
        <v>13.077966827952139</v>
      </c>
      <c r="K37" s="2">
        <v>5.4075871367144117</v>
      </c>
      <c r="L37" s="2">
        <v>5.0816763506923479</v>
      </c>
      <c r="M37" s="2">
        <v>0.8278968859406769</v>
      </c>
      <c r="N37" s="15">
        <v>0.3722220533762251</v>
      </c>
    </row>
    <row r="38" spans="1:14" x14ac:dyDescent="0.2">
      <c r="A38" s="18">
        <v>146.70632301086599</v>
      </c>
      <c r="B38" s="15">
        <v>502.97909283720315</v>
      </c>
      <c r="C38" s="23">
        <v>94.5</v>
      </c>
      <c r="D38" s="23">
        <v>4.33</v>
      </c>
      <c r="E38" s="23">
        <v>3.57</v>
      </c>
      <c r="F38" s="2">
        <v>16.246246337163122</v>
      </c>
      <c r="G38" s="2">
        <v>5.3640305332788394</v>
      </c>
      <c r="H38" s="2">
        <v>43.646651749411944</v>
      </c>
      <c r="I38" s="2">
        <v>10.347944178846523</v>
      </c>
      <c r="J38" s="2">
        <v>13.077966827952139</v>
      </c>
      <c r="K38" s="2">
        <v>5.4075871367144117</v>
      </c>
      <c r="L38" s="2">
        <v>5.0816763506923479</v>
      </c>
      <c r="M38" s="2">
        <v>0.8278968859406769</v>
      </c>
      <c r="N38" s="15">
        <v>0.3722220533762251</v>
      </c>
    </row>
    <row r="39" spans="1:14" x14ac:dyDescent="0.2">
      <c r="A39" s="18">
        <v>146.70632301086599</v>
      </c>
      <c r="B39" s="15">
        <v>502.97909283720315</v>
      </c>
      <c r="C39" s="23">
        <v>94.5</v>
      </c>
      <c r="D39" s="23">
        <v>4.33</v>
      </c>
      <c r="E39" s="23">
        <v>3.57</v>
      </c>
      <c r="F39" s="2">
        <v>16.246246337163122</v>
      </c>
      <c r="G39" s="2">
        <v>5.3640305332788394</v>
      </c>
      <c r="H39" s="2">
        <v>43.646651749411944</v>
      </c>
      <c r="I39" s="2">
        <v>10.347944178846523</v>
      </c>
      <c r="J39" s="2">
        <v>13.077966827952139</v>
      </c>
      <c r="K39" s="2">
        <v>5.4075871367144117</v>
      </c>
      <c r="L39" s="2">
        <v>5.0816763506923479</v>
      </c>
      <c r="M39" s="2">
        <v>0.8278968859406769</v>
      </c>
      <c r="N39" s="15">
        <v>0.3722220533762251</v>
      </c>
    </row>
    <row r="40" spans="1:14" x14ac:dyDescent="0.2">
      <c r="A40" s="18">
        <v>146.70632301086599</v>
      </c>
      <c r="B40" s="15">
        <v>502.97909283720315</v>
      </c>
      <c r="C40" s="23">
        <v>94.5</v>
      </c>
      <c r="D40" s="23">
        <v>4.33</v>
      </c>
      <c r="E40" s="23">
        <v>3.57</v>
      </c>
      <c r="F40" s="2">
        <v>16.246246337163122</v>
      </c>
      <c r="G40" s="2">
        <v>5.3640305332788394</v>
      </c>
      <c r="H40" s="2">
        <v>43.646651749411944</v>
      </c>
      <c r="I40" s="2">
        <v>10.347944178846523</v>
      </c>
      <c r="J40" s="2">
        <v>13.077966827952139</v>
      </c>
      <c r="K40" s="2">
        <v>5.4075871367144117</v>
      </c>
      <c r="L40" s="2">
        <v>5.0816763506923479</v>
      </c>
      <c r="M40" s="2">
        <v>0.8278968859406769</v>
      </c>
      <c r="N40" s="15">
        <v>0.3722220533762251</v>
      </c>
    </row>
    <row r="41" spans="1:14" x14ac:dyDescent="0.2">
      <c r="A41" s="2">
        <v>31.539151102592541</v>
      </c>
      <c r="B41" s="15">
        <v>613.4188547393245</v>
      </c>
      <c r="C41" s="23">
        <v>17.100000000000001</v>
      </c>
      <c r="D41" s="23">
        <v>2</v>
      </c>
      <c r="E41" s="23">
        <v>0.97</v>
      </c>
      <c r="F41" s="2">
        <v>21.241711656010061</v>
      </c>
      <c r="G41" s="2">
        <v>4.8577351753626061</v>
      </c>
      <c r="H41" s="2">
        <v>19.461763544595769</v>
      </c>
      <c r="I41" s="2">
        <v>6.8994341302604205</v>
      </c>
      <c r="J41" s="2">
        <v>30.809359751646376</v>
      </c>
      <c r="K41" s="2">
        <v>9.7028605943099056</v>
      </c>
      <c r="L41" s="2">
        <v>4.9316782826421797</v>
      </c>
      <c r="M41" s="2">
        <v>2.0954568651726855</v>
      </c>
      <c r="N41" s="15">
        <v>1.0914587266120883</v>
      </c>
    </row>
    <row r="42" spans="1:14" x14ac:dyDescent="0.2">
      <c r="A42" s="2">
        <v>31.539151102592541</v>
      </c>
      <c r="B42" s="15">
        <v>613.4188547393245</v>
      </c>
      <c r="C42" s="23">
        <v>17.100000000000001</v>
      </c>
      <c r="D42" s="23">
        <v>2</v>
      </c>
      <c r="E42" s="23">
        <v>0.97</v>
      </c>
      <c r="F42" s="2">
        <v>21.241711656010061</v>
      </c>
      <c r="G42" s="2">
        <v>4.8577351753626061</v>
      </c>
      <c r="H42" s="2">
        <v>19.461763544595769</v>
      </c>
      <c r="I42" s="2">
        <v>6.8994341302604205</v>
      </c>
      <c r="J42" s="2">
        <v>30.809359751646376</v>
      </c>
      <c r="K42" s="2">
        <v>9.7028605943099056</v>
      </c>
      <c r="L42" s="2">
        <v>4.9316782826421797</v>
      </c>
      <c r="M42" s="2">
        <v>2.0954568651726855</v>
      </c>
      <c r="N42" s="15">
        <v>1.0914587266120883</v>
      </c>
    </row>
    <row r="43" spans="1:14" x14ac:dyDescent="0.2">
      <c r="A43" s="2">
        <v>31.539151102592541</v>
      </c>
      <c r="B43" s="15">
        <v>613.4188547393245</v>
      </c>
      <c r="C43" s="23">
        <v>17.100000000000001</v>
      </c>
      <c r="D43" s="23">
        <v>2</v>
      </c>
      <c r="E43" s="23">
        <v>0.97</v>
      </c>
      <c r="F43" s="2">
        <v>21.241711656010061</v>
      </c>
      <c r="G43" s="2">
        <v>4.8577351753626061</v>
      </c>
      <c r="H43" s="2">
        <v>19.461763544595769</v>
      </c>
      <c r="I43" s="2">
        <v>6.8994341302604205</v>
      </c>
      <c r="J43" s="2">
        <v>30.809359751646376</v>
      </c>
      <c r="K43" s="2">
        <v>9.7028605943099056</v>
      </c>
      <c r="L43" s="2">
        <v>4.9316782826421797</v>
      </c>
      <c r="M43" s="2">
        <v>2.0954568651726855</v>
      </c>
      <c r="N43" s="15">
        <v>1.0914587266120883</v>
      </c>
    </row>
    <row r="44" spans="1:14" x14ac:dyDescent="0.2">
      <c r="A44" s="2">
        <v>31.539151102592541</v>
      </c>
      <c r="B44" s="15">
        <v>613.4188547393245</v>
      </c>
      <c r="C44" s="23">
        <v>17.100000000000001</v>
      </c>
      <c r="D44" s="23">
        <v>2</v>
      </c>
      <c r="E44" s="23">
        <v>0.97</v>
      </c>
      <c r="F44" s="2">
        <v>21.241711656010061</v>
      </c>
      <c r="G44" s="2">
        <v>4.8577351753626061</v>
      </c>
      <c r="H44" s="2">
        <v>19.461763544595769</v>
      </c>
      <c r="I44" s="2">
        <v>6.8994341302604205</v>
      </c>
      <c r="J44" s="2">
        <v>30.809359751646376</v>
      </c>
      <c r="K44" s="2">
        <v>9.7028605943099056</v>
      </c>
      <c r="L44" s="2">
        <v>4.9316782826421797</v>
      </c>
      <c r="M44" s="2">
        <v>2.0954568651726855</v>
      </c>
      <c r="N44" s="15">
        <v>1.0914587266120883</v>
      </c>
    </row>
    <row r="45" spans="1:14" x14ac:dyDescent="0.2">
      <c r="A45" s="2">
        <v>31.539151102592541</v>
      </c>
      <c r="B45" s="15">
        <v>613.4188547393245</v>
      </c>
      <c r="C45" s="23">
        <v>17.100000000000001</v>
      </c>
      <c r="D45" s="23">
        <v>2</v>
      </c>
      <c r="E45" s="23">
        <v>0.97</v>
      </c>
      <c r="F45" s="2">
        <v>21.241711656010061</v>
      </c>
      <c r="G45" s="2">
        <v>4.8577351753626061</v>
      </c>
      <c r="H45" s="2">
        <v>19.461763544595769</v>
      </c>
      <c r="I45" s="2">
        <v>6.8994341302604205</v>
      </c>
      <c r="J45" s="2">
        <v>30.809359751646376</v>
      </c>
      <c r="K45" s="2">
        <v>9.7028605943099056</v>
      </c>
      <c r="L45" s="2">
        <v>4.9316782826421797</v>
      </c>
      <c r="M45" s="2">
        <v>2.0954568651726855</v>
      </c>
      <c r="N45" s="15">
        <v>1.0914587266120883</v>
      </c>
    </row>
    <row r="46" spans="1:14" x14ac:dyDescent="0.2">
      <c r="A46" s="2">
        <v>44.57875140836537</v>
      </c>
      <c r="B46" s="15">
        <v>643.68511011327962</v>
      </c>
      <c r="C46" s="23">
        <v>22.5</v>
      </c>
      <c r="D46" s="23">
        <v>2.23</v>
      </c>
      <c r="E46" s="23">
        <v>1.49</v>
      </c>
      <c r="F46" s="2">
        <v>5.4375979464755027</v>
      </c>
      <c r="G46" s="2">
        <v>1.9466492470647696</v>
      </c>
      <c r="H46" s="2">
        <v>2.7378127293051824</v>
      </c>
      <c r="I46" s="2">
        <v>4.9827494491957616</v>
      </c>
      <c r="J46" s="2">
        <v>62.203542685210643</v>
      </c>
      <c r="K46" s="2">
        <v>14.449885359695196</v>
      </c>
      <c r="L46" s="2">
        <v>5.3976322459031607</v>
      </c>
      <c r="M46" s="2">
        <v>2.8441303371497773</v>
      </c>
      <c r="N46" s="15">
        <v>1.9861102581167001</v>
      </c>
    </row>
    <row r="47" spans="1:14" x14ac:dyDescent="0.2">
      <c r="A47" s="2">
        <v>44.57875140836537</v>
      </c>
      <c r="B47" s="15">
        <v>643.68511011327962</v>
      </c>
      <c r="C47" s="23">
        <v>22.5</v>
      </c>
      <c r="D47" s="23">
        <v>2.23</v>
      </c>
      <c r="E47" s="23">
        <v>1.49</v>
      </c>
      <c r="F47" s="2">
        <v>5.4375979464755027</v>
      </c>
      <c r="G47" s="2">
        <v>1.9466492470647696</v>
      </c>
      <c r="H47" s="2">
        <v>2.7378127293051824</v>
      </c>
      <c r="I47" s="2">
        <v>4.9827494491957616</v>
      </c>
      <c r="J47" s="2">
        <v>62.203542685210643</v>
      </c>
      <c r="K47" s="2">
        <v>14.449885359695196</v>
      </c>
      <c r="L47" s="2">
        <v>5.3976322459031607</v>
      </c>
      <c r="M47" s="2">
        <v>2.8441303371497773</v>
      </c>
      <c r="N47" s="15">
        <v>1.9861102581167001</v>
      </c>
    </row>
    <row r="48" spans="1:14" x14ac:dyDescent="0.2">
      <c r="A48" s="2">
        <v>44.57875140836537</v>
      </c>
      <c r="B48" s="15">
        <v>643.68511011327962</v>
      </c>
      <c r="C48" s="23">
        <v>22.5</v>
      </c>
      <c r="D48" s="23">
        <v>2.23</v>
      </c>
      <c r="E48" s="23">
        <v>1.49</v>
      </c>
      <c r="F48" s="2">
        <v>5.4375979464755027</v>
      </c>
      <c r="G48" s="2">
        <v>1.9466492470647696</v>
      </c>
      <c r="H48" s="2">
        <v>2.7378127293051824</v>
      </c>
      <c r="I48" s="2">
        <v>4.9827494491957616</v>
      </c>
      <c r="J48" s="2">
        <v>62.203542685210643</v>
      </c>
      <c r="K48" s="2">
        <v>14.449885359695196</v>
      </c>
      <c r="L48" s="2">
        <v>5.3976322459031607</v>
      </c>
      <c r="M48" s="2">
        <v>2.8441303371497773</v>
      </c>
      <c r="N48" s="15">
        <v>1.9861102581167001</v>
      </c>
    </row>
    <row r="49" spans="1:14" x14ac:dyDescent="0.2">
      <c r="A49" s="2">
        <v>44.57875140836537</v>
      </c>
      <c r="B49" s="15">
        <v>643.68511011327962</v>
      </c>
      <c r="C49" s="23">
        <v>22.5</v>
      </c>
      <c r="D49" s="23">
        <v>2.23</v>
      </c>
      <c r="E49" s="23">
        <v>1.49</v>
      </c>
      <c r="F49" s="2">
        <v>5.4375979464755027</v>
      </c>
      <c r="G49" s="2">
        <v>1.9466492470647696</v>
      </c>
      <c r="H49" s="2">
        <v>2.7378127293051824</v>
      </c>
      <c r="I49" s="2">
        <v>4.9827494491957616</v>
      </c>
      <c r="J49" s="2">
        <v>62.203542685210643</v>
      </c>
      <c r="K49" s="2">
        <v>14.449885359695196</v>
      </c>
      <c r="L49" s="2">
        <v>5.3976322459031607</v>
      </c>
      <c r="M49" s="2">
        <v>2.8441303371497773</v>
      </c>
      <c r="N49" s="15">
        <v>1.9861102581167001</v>
      </c>
    </row>
    <row r="50" spans="1:14" x14ac:dyDescent="0.2">
      <c r="A50" s="2">
        <v>44.57875140836537</v>
      </c>
      <c r="B50" s="15">
        <v>643.68511011327962</v>
      </c>
      <c r="C50" s="23">
        <v>22.5</v>
      </c>
      <c r="D50" s="23">
        <v>2.23</v>
      </c>
      <c r="E50" s="23">
        <v>1.49</v>
      </c>
      <c r="F50" s="2">
        <v>5.4375979464755027</v>
      </c>
      <c r="G50" s="2">
        <v>1.9466492470647696</v>
      </c>
      <c r="H50" s="2">
        <v>2.7378127293051824</v>
      </c>
      <c r="I50" s="2">
        <v>4.9827494491957616</v>
      </c>
      <c r="J50" s="2">
        <v>62.203542685210643</v>
      </c>
      <c r="K50" s="2">
        <v>14.449885359695196</v>
      </c>
      <c r="L50" s="2">
        <v>5.3976322459031607</v>
      </c>
      <c r="M50" s="2">
        <v>2.8441303371497773</v>
      </c>
      <c r="N50" s="15">
        <v>1.9861102581167001</v>
      </c>
    </row>
  </sheetData>
  <mergeCells count="2">
    <mergeCell ref="C29:E29"/>
    <mergeCell ref="F29:N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Erinne Stirling</dc:creator>
  <cp:lastModifiedBy>Erinne Stirling</cp:lastModifiedBy>
  <dcterms:created xsi:type="dcterms:W3CDTF">2017-10-24T23:44:35Z</dcterms:created>
  <dcterms:modified xsi:type="dcterms:W3CDTF">2018-10-11T02:35:26Z</dcterms:modified>
</cp:coreProperties>
</file>