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UOFA\USERS$\users3\a1688573\Desktop\"/>
    </mc:Choice>
  </mc:AlternateContent>
  <bookViews>
    <workbookView xWindow="0" yWindow="0" windowWidth="15530" windowHeight="6470"/>
  </bookViews>
  <sheets>
    <sheet name="Bland altmann plot data ALL" sheetId="1" r:id="rId1"/>
    <sheet name="Sheet2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V92" i="1" l="1"/>
  <c r="BU92" i="1"/>
  <c r="BV91" i="1"/>
  <c r="BU91" i="1"/>
  <c r="CD90" i="1"/>
  <c r="CC90" i="1"/>
  <c r="BV90" i="1"/>
  <c r="BU90" i="1"/>
  <c r="CD89" i="1"/>
  <c r="CC89" i="1"/>
  <c r="CD88" i="1"/>
  <c r="CC88" i="1"/>
  <c r="BX88" i="1"/>
  <c r="BW88" i="1"/>
  <c r="CD87" i="1"/>
  <c r="CC87" i="1"/>
  <c r="BX87" i="1"/>
  <c r="BW87" i="1"/>
  <c r="CD86" i="1"/>
  <c r="CC86" i="1"/>
  <c r="BX86" i="1"/>
  <c r="BW86" i="1"/>
  <c r="CD85" i="1"/>
  <c r="CC85" i="1"/>
  <c r="BX85" i="1"/>
  <c r="BW85" i="1"/>
  <c r="CD84" i="1"/>
  <c r="CC84" i="1"/>
  <c r="BX84" i="1"/>
  <c r="BW84" i="1"/>
  <c r="CD83" i="1"/>
  <c r="CC83" i="1"/>
  <c r="BX83" i="1"/>
  <c r="BW83" i="1"/>
  <c r="CD82" i="1"/>
  <c r="CC82" i="1"/>
  <c r="BX82" i="1"/>
  <c r="BW82" i="1"/>
  <c r="CD81" i="1"/>
  <c r="CC81" i="1"/>
  <c r="BX81" i="1"/>
  <c r="BW81" i="1"/>
  <c r="I81" i="1"/>
  <c r="CD80" i="1"/>
  <c r="CC80" i="1"/>
  <c r="BX80" i="1"/>
  <c r="BW80" i="1"/>
  <c r="CD79" i="1"/>
  <c r="CC79" i="1"/>
  <c r="BX79" i="1"/>
  <c r="BW79" i="1"/>
  <c r="CD78" i="1"/>
  <c r="CC78" i="1"/>
  <c r="BX78" i="1"/>
  <c r="BW78" i="1"/>
  <c r="I78" i="1"/>
  <c r="CD77" i="1"/>
  <c r="CC77" i="1"/>
  <c r="BX77" i="1"/>
  <c r="BW77" i="1"/>
  <c r="J77" i="1"/>
  <c r="I77" i="1"/>
  <c r="I82" i="1" s="1"/>
  <c r="CD76" i="1"/>
  <c r="CC76" i="1"/>
  <c r="BX76" i="1"/>
  <c r="BW76" i="1"/>
  <c r="CD75" i="1"/>
  <c r="CC75" i="1"/>
  <c r="BX75" i="1"/>
  <c r="BW75" i="1"/>
  <c r="CD74" i="1"/>
  <c r="CC74" i="1"/>
  <c r="BX74" i="1"/>
  <c r="BW74" i="1"/>
  <c r="CD73" i="1"/>
  <c r="CC73" i="1"/>
  <c r="BX73" i="1"/>
  <c r="BW73" i="1"/>
  <c r="CD72" i="1"/>
  <c r="CC72" i="1"/>
  <c r="BX72" i="1"/>
  <c r="BW72" i="1"/>
  <c r="CD71" i="1"/>
  <c r="CC71" i="1"/>
  <c r="BX71" i="1"/>
  <c r="BW71" i="1"/>
  <c r="CD70" i="1"/>
  <c r="CC70" i="1"/>
  <c r="BX70" i="1"/>
  <c r="BW70" i="1"/>
  <c r="CD69" i="1"/>
  <c r="CC69" i="1"/>
  <c r="BX69" i="1"/>
  <c r="BW69" i="1"/>
  <c r="BR69" i="1"/>
  <c r="BQ69" i="1"/>
  <c r="CD68" i="1"/>
  <c r="CC68" i="1"/>
  <c r="BX68" i="1"/>
  <c r="BW68" i="1"/>
  <c r="BR68" i="1"/>
  <c r="BQ68" i="1"/>
  <c r="CD67" i="1"/>
  <c r="CC67" i="1"/>
  <c r="BX67" i="1"/>
  <c r="BW67" i="1"/>
  <c r="BR67" i="1"/>
  <c r="BQ67" i="1"/>
  <c r="CD66" i="1"/>
  <c r="CC66" i="1"/>
  <c r="BX66" i="1"/>
  <c r="BW66" i="1"/>
  <c r="BR66" i="1"/>
  <c r="BQ66" i="1"/>
  <c r="CD65" i="1"/>
  <c r="CC65" i="1"/>
  <c r="BX65" i="1"/>
  <c r="BW65" i="1"/>
  <c r="BR65" i="1"/>
  <c r="BQ65" i="1"/>
  <c r="CD64" i="1"/>
  <c r="CC64" i="1"/>
  <c r="BX64" i="1"/>
  <c r="BW64" i="1"/>
  <c r="BR64" i="1"/>
  <c r="BQ64" i="1"/>
  <c r="AL64" i="1"/>
  <c r="AK64" i="1"/>
  <c r="CD63" i="1"/>
  <c r="CC63" i="1"/>
  <c r="BX63" i="1"/>
  <c r="BW63" i="1"/>
  <c r="BR63" i="1"/>
  <c r="BQ63" i="1"/>
  <c r="AL63" i="1"/>
  <c r="AK63" i="1"/>
  <c r="CD62" i="1"/>
  <c r="CC62" i="1"/>
  <c r="BX62" i="1"/>
  <c r="BW62" i="1"/>
  <c r="BR62" i="1"/>
  <c r="BQ62" i="1"/>
  <c r="AL62" i="1"/>
  <c r="AK62" i="1"/>
  <c r="CD61" i="1"/>
  <c r="CC61" i="1"/>
  <c r="BX61" i="1"/>
  <c r="BW61" i="1"/>
  <c r="BR61" i="1"/>
  <c r="BQ61" i="1"/>
  <c r="CJ60" i="1"/>
  <c r="CI60" i="1"/>
  <c r="CD60" i="1"/>
  <c r="CC60" i="1"/>
  <c r="BX60" i="1"/>
  <c r="BW60" i="1"/>
  <c r="BR60" i="1"/>
  <c r="BQ60" i="1"/>
  <c r="AN60" i="1"/>
  <c r="AM60" i="1"/>
  <c r="CV59" i="1"/>
  <c r="CU59" i="1"/>
  <c r="CP59" i="1"/>
  <c r="CO59" i="1"/>
  <c r="CJ59" i="1"/>
  <c r="CI59" i="1"/>
  <c r="CD59" i="1"/>
  <c r="CC59" i="1"/>
  <c r="BX59" i="1"/>
  <c r="BW59" i="1"/>
  <c r="BR59" i="1"/>
  <c r="BQ59" i="1"/>
  <c r="AN59" i="1"/>
  <c r="AM59" i="1"/>
  <c r="CV58" i="1"/>
  <c r="CU58" i="1"/>
  <c r="CP58" i="1"/>
  <c r="CO58" i="1"/>
  <c r="CJ58" i="1"/>
  <c r="CI58" i="1"/>
  <c r="CD58" i="1"/>
  <c r="CC58" i="1"/>
  <c r="BX58" i="1"/>
  <c r="BW58" i="1"/>
  <c r="BR58" i="1"/>
  <c r="BQ58" i="1"/>
  <c r="AN58" i="1"/>
  <c r="AM58" i="1"/>
  <c r="CV57" i="1"/>
  <c r="CU57" i="1"/>
  <c r="CP57" i="1"/>
  <c r="CO57" i="1"/>
  <c r="CJ57" i="1"/>
  <c r="CI57" i="1"/>
  <c r="CD57" i="1"/>
  <c r="CC57" i="1"/>
  <c r="BX57" i="1"/>
  <c r="BW57" i="1"/>
  <c r="BR57" i="1"/>
  <c r="BQ57" i="1"/>
  <c r="AT57" i="1"/>
  <c r="AS57" i="1"/>
  <c r="AN57" i="1"/>
  <c r="AM57" i="1"/>
  <c r="CV56" i="1"/>
  <c r="CU56" i="1"/>
  <c r="CP56" i="1"/>
  <c r="CO56" i="1"/>
  <c r="CJ56" i="1"/>
  <c r="CI56" i="1"/>
  <c r="CD56" i="1"/>
  <c r="CC56" i="1"/>
  <c r="BX56" i="1"/>
  <c r="BW56" i="1"/>
  <c r="BR56" i="1"/>
  <c r="BQ56" i="1"/>
  <c r="AT56" i="1"/>
  <c r="AS56" i="1"/>
  <c r="AN56" i="1"/>
  <c r="AM56" i="1"/>
  <c r="CV55" i="1"/>
  <c r="CU55" i="1"/>
  <c r="CP55" i="1"/>
  <c r="CO55" i="1"/>
  <c r="CJ55" i="1"/>
  <c r="CI55" i="1"/>
  <c r="CD55" i="1"/>
  <c r="CC55" i="1"/>
  <c r="BX55" i="1"/>
  <c r="BW55" i="1"/>
  <c r="BR55" i="1"/>
  <c r="BQ55" i="1"/>
  <c r="AT55" i="1"/>
  <c r="AS55" i="1"/>
  <c r="AN55" i="1"/>
  <c r="AM55" i="1"/>
  <c r="Z55" i="1"/>
  <c r="Y55" i="1"/>
  <c r="N55" i="1"/>
  <c r="M55" i="1"/>
  <c r="B55" i="1"/>
  <c r="A55" i="1"/>
  <c r="CV54" i="1"/>
  <c r="CU54" i="1"/>
  <c r="CP54" i="1"/>
  <c r="CO54" i="1"/>
  <c r="CJ54" i="1"/>
  <c r="CI54" i="1"/>
  <c r="CD54" i="1"/>
  <c r="CC54" i="1"/>
  <c r="BX54" i="1"/>
  <c r="BW54" i="1"/>
  <c r="BR54" i="1"/>
  <c r="BQ54" i="1"/>
  <c r="AT54" i="1"/>
  <c r="AS54" i="1"/>
  <c r="AN54" i="1"/>
  <c r="AM54" i="1"/>
  <c r="AB54" i="1"/>
  <c r="AA54" i="1"/>
  <c r="T54" i="1"/>
  <c r="S54" i="1"/>
  <c r="P54" i="1"/>
  <c r="O54" i="1"/>
  <c r="H54" i="1"/>
  <c r="G54" i="1"/>
  <c r="CV53" i="1"/>
  <c r="CU53" i="1"/>
  <c r="CP53" i="1"/>
  <c r="CO53" i="1"/>
  <c r="CJ53" i="1"/>
  <c r="CI53" i="1"/>
  <c r="CD53" i="1"/>
  <c r="CC53" i="1"/>
  <c r="BX53" i="1"/>
  <c r="BW53" i="1"/>
  <c r="BR53" i="1"/>
  <c r="BQ53" i="1"/>
  <c r="AT53" i="1"/>
  <c r="AS53" i="1"/>
  <c r="AN53" i="1"/>
  <c r="AM53" i="1"/>
  <c r="AB53" i="1"/>
  <c r="AA53" i="1"/>
  <c r="V53" i="1"/>
  <c r="U53" i="1"/>
  <c r="P53" i="1"/>
  <c r="O53" i="1"/>
  <c r="J53" i="1"/>
  <c r="I53" i="1"/>
  <c r="CV52" i="1"/>
  <c r="CU52" i="1"/>
  <c r="CP52" i="1"/>
  <c r="CO52" i="1"/>
  <c r="CJ52" i="1"/>
  <c r="CI52" i="1"/>
  <c r="CD52" i="1"/>
  <c r="CC52" i="1"/>
  <c r="BX52" i="1"/>
  <c r="BW52" i="1"/>
  <c r="BR52" i="1"/>
  <c r="BQ52" i="1"/>
  <c r="AT52" i="1"/>
  <c r="AS52" i="1"/>
  <c r="AN52" i="1"/>
  <c r="AM52" i="1"/>
  <c r="AB52" i="1"/>
  <c r="AA52" i="1"/>
  <c r="V52" i="1"/>
  <c r="U52" i="1"/>
  <c r="P52" i="1"/>
  <c r="O52" i="1"/>
  <c r="J52" i="1"/>
  <c r="I52" i="1"/>
  <c r="CV51" i="1"/>
  <c r="CU51" i="1"/>
  <c r="CP51" i="1"/>
  <c r="CO51" i="1"/>
  <c r="CJ51" i="1"/>
  <c r="CI51" i="1"/>
  <c r="CD51" i="1"/>
  <c r="CC51" i="1"/>
  <c r="BX51" i="1"/>
  <c r="BW51" i="1"/>
  <c r="BR51" i="1"/>
  <c r="BQ51" i="1"/>
  <c r="AT51" i="1"/>
  <c r="AS51" i="1"/>
  <c r="AN51" i="1"/>
  <c r="AM51" i="1"/>
  <c r="AB51" i="1"/>
  <c r="AA51" i="1"/>
  <c r="V51" i="1"/>
  <c r="U51" i="1"/>
  <c r="P51" i="1"/>
  <c r="O51" i="1"/>
  <c r="J51" i="1"/>
  <c r="I51" i="1"/>
  <c r="CV50" i="1"/>
  <c r="CU50" i="1"/>
  <c r="CP50" i="1"/>
  <c r="CO50" i="1"/>
  <c r="CJ50" i="1"/>
  <c r="CI50" i="1"/>
  <c r="CD50" i="1"/>
  <c r="CC50" i="1"/>
  <c r="BX50" i="1"/>
  <c r="BW50" i="1"/>
  <c r="BR50" i="1"/>
  <c r="BQ50" i="1"/>
  <c r="AT50" i="1"/>
  <c r="AS50" i="1"/>
  <c r="AN50" i="1"/>
  <c r="AM50" i="1"/>
  <c r="AB50" i="1"/>
  <c r="AA50" i="1"/>
  <c r="V50" i="1"/>
  <c r="U50" i="1"/>
  <c r="P50" i="1"/>
  <c r="O50" i="1"/>
  <c r="J50" i="1"/>
  <c r="I50" i="1"/>
  <c r="CV49" i="1"/>
  <c r="CU49" i="1"/>
  <c r="CP49" i="1"/>
  <c r="CO49" i="1"/>
  <c r="CJ49" i="1"/>
  <c r="CI49" i="1"/>
  <c r="CD49" i="1"/>
  <c r="CC49" i="1"/>
  <c r="BX49" i="1"/>
  <c r="BW49" i="1"/>
  <c r="BR49" i="1"/>
  <c r="BQ49" i="1"/>
  <c r="AT49" i="1"/>
  <c r="AS49" i="1"/>
  <c r="AN49" i="1"/>
  <c r="AM49" i="1"/>
  <c r="AB49" i="1"/>
  <c r="AA49" i="1"/>
  <c r="V49" i="1"/>
  <c r="U49" i="1"/>
  <c r="P49" i="1"/>
  <c r="O49" i="1"/>
  <c r="J49" i="1"/>
  <c r="I49" i="1"/>
  <c r="CV48" i="1"/>
  <c r="CU48" i="1"/>
  <c r="CP48" i="1"/>
  <c r="CO48" i="1"/>
  <c r="CJ48" i="1"/>
  <c r="CI48" i="1"/>
  <c r="CD48" i="1"/>
  <c r="CC48" i="1"/>
  <c r="BX48" i="1"/>
  <c r="BW48" i="1"/>
  <c r="BR48" i="1"/>
  <c r="BQ48" i="1"/>
  <c r="AT48" i="1"/>
  <c r="AS48" i="1"/>
  <c r="AN48" i="1"/>
  <c r="AM48" i="1"/>
  <c r="AH48" i="1"/>
  <c r="AG48" i="1"/>
  <c r="AB48" i="1"/>
  <c r="AA48" i="1"/>
  <c r="V48" i="1"/>
  <c r="U48" i="1"/>
  <c r="P48" i="1"/>
  <c r="O48" i="1"/>
  <c r="J48" i="1"/>
  <c r="I48" i="1"/>
  <c r="DA47" i="1"/>
  <c r="CZ47" i="1"/>
  <c r="CV47" i="1"/>
  <c r="CU47" i="1"/>
  <c r="CP47" i="1"/>
  <c r="CO47" i="1"/>
  <c r="CJ47" i="1"/>
  <c r="CI47" i="1"/>
  <c r="CD47" i="1"/>
  <c r="CC47" i="1"/>
  <c r="BX47" i="1"/>
  <c r="BW47" i="1"/>
  <c r="BR47" i="1"/>
  <c r="BQ47" i="1"/>
  <c r="AT47" i="1"/>
  <c r="AS47" i="1"/>
  <c r="AN47" i="1"/>
  <c r="AM47" i="1"/>
  <c r="AH47" i="1"/>
  <c r="AG47" i="1"/>
  <c r="AB47" i="1"/>
  <c r="AA47" i="1"/>
  <c r="V47" i="1"/>
  <c r="U47" i="1"/>
  <c r="P47" i="1"/>
  <c r="O47" i="1"/>
  <c r="J47" i="1"/>
  <c r="I47" i="1"/>
  <c r="DA46" i="1"/>
  <c r="CZ46" i="1"/>
  <c r="CV46" i="1"/>
  <c r="CU46" i="1"/>
  <c r="CP46" i="1"/>
  <c r="CO46" i="1"/>
  <c r="CJ46" i="1"/>
  <c r="CI46" i="1"/>
  <c r="CD46" i="1"/>
  <c r="CC46" i="1"/>
  <c r="BX46" i="1"/>
  <c r="BW46" i="1"/>
  <c r="BR46" i="1"/>
  <c r="BQ46" i="1"/>
  <c r="AT46" i="1"/>
  <c r="AS46" i="1"/>
  <c r="AN46" i="1"/>
  <c r="AM46" i="1"/>
  <c r="AH46" i="1"/>
  <c r="AG46" i="1"/>
  <c r="AB46" i="1"/>
  <c r="AA46" i="1"/>
  <c r="V46" i="1"/>
  <c r="U46" i="1"/>
  <c r="P46" i="1"/>
  <c r="O46" i="1"/>
  <c r="J46" i="1"/>
  <c r="I46" i="1"/>
  <c r="DA45" i="1"/>
  <c r="CZ45" i="1"/>
  <c r="CV45" i="1"/>
  <c r="CU45" i="1"/>
  <c r="CP45" i="1"/>
  <c r="CO45" i="1"/>
  <c r="CJ45" i="1"/>
  <c r="CI45" i="1"/>
  <c r="CD45" i="1"/>
  <c r="CC45" i="1"/>
  <c r="BX45" i="1"/>
  <c r="BW45" i="1"/>
  <c r="BR45" i="1"/>
  <c r="BQ45" i="1"/>
  <c r="AT45" i="1"/>
  <c r="AS45" i="1"/>
  <c r="AN45" i="1"/>
  <c r="AM45" i="1"/>
  <c r="AH45" i="1"/>
  <c r="AG45" i="1"/>
  <c r="AB45" i="1"/>
  <c r="AA45" i="1"/>
  <c r="V45" i="1"/>
  <c r="U45" i="1"/>
  <c r="P45" i="1"/>
  <c r="O45" i="1"/>
  <c r="J45" i="1"/>
  <c r="I45" i="1"/>
  <c r="DA44" i="1"/>
  <c r="CZ44" i="1"/>
  <c r="CV44" i="1"/>
  <c r="CU44" i="1"/>
  <c r="CP44" i="1"/>
  <c r="CO44" i="1"/>
  <c r="CJ44" i="1"/>
  <c r="CI44" i="1"/>
  <c r="CD44" i="1"/>
  <c r="CC44" i="1"/>
  <c r="BX44" i="1"/>
  <c r="BW44" i="1"/>
  <c r="BR44" i="1"/>
  <c r="BQ44" i="1"/>
  <c r="AT44" i="1"/>
  <c r="AS44" i="1"/>
  <c r="AN44" i="1"/>
  <c r="AM44" i="1"/>
  <c r="AH44" i="1"/>
  <c r="AG44" i="1"/>
  <c r="AB44" i="1"/>
  <c r="AA44" i="1"/>
  <c r="V44" i="1"/>
  <c r="U44" i="1"/>
  <c r="P44" i="1"/>
  <c r="O44" i="1"/>
  <c r="J44" i="1"/>
  <c r="I44" i="1"/>
  <c r="DA43" i="1"/>
  <c r="CZ43" i="1"/>
  <c r="CV43" i="1"/>
  <c r="CU43" i="1"/>
  <c r="CP43" i="1"/>
  <c r="CO43" i="1"/>
  <c r="CJ43" i="1"/>
  <c r="CI43" i="1"/>
  <c r="CD43" i="1"/>
  <c r="CC43" i="1"/>
  <c r="BX43" i="1"/>
  <c r="BW43" i="1"/>
  <c r="BR43" i="1"/>
  <c r="BQ43" i="1"/>
  <c r="AT43" i="1"/>
  <c r="AS43" i="1"/>
  <c r="AN43" i="1"/>
  <c r="AM43" i="1"/>
  <c r="AH43" i="1"/>
  <c r="AG43" i="1"/>
  <c r="AB43" i="1"/>
  <c r="AA43" i="1"/>
  <c r="V43" i="1"/>
  <c r="U43" i="1"/>
  <c r="P43" i="1"/>
  <c r="O43" i="1"/>
  <c r="J43" i="1"/>
  <c r="I43" i="1"/>
  <c r="DA42" i="1"/>
  <c r="CZ42" i="1"/>
  <c r="CV42" i="1"/>
  <c r="CU42" i="1"/>
  <c r="CP42" i="1"/>
  <c r="CO42" i="1"/>
  <c r="CJ42" i="1"/>
  <c r="CI42" i="1"/>
  <c r="CD42" i="1"/>
  <c r="CC42" i="1"/>
  <c r="BX42" i="1"/>
  <c r="BW42" i="1"/>
  <c r="BR42" i="1"/>
  <c r="BQ42" i="1"/>
  <c r="AT42" i="1"/>
  <c r="AS42" i="1"/>
  <c r="AN42" i="1"/>
  <c r="AM42" i="1"/>
  <c r="AH42" i="1"/>
  <c r="AG42" i="1"/>
  <c r="AB42" i="1"/>
  <c r="AA42" i="1"/>
  <c r="V42" i="1"/>
  <c r="U42" i="1"/>
  <c r="P42" i="1"/>
  <c r="O42" i="1"/>
  <c r="J42" i="1"/>
  <c r="I42" i="1"/>
  <c r="DA41" i="1"/>
  <c r="CZ41" i="1"/>
  <c r="CV41" i="1"/>
  <c r="CV63" i="1" s="1"/>
  <c r="CU41" i="1"/>
  <c r="CP41" i="1"/>
  <c r="CO41" i="1"/>
  <c r="CJ41" i="1"/>
  <c r="CI41" i="1"/>
  <c r="CD41" i="1"/>
  <c r="CC41" i="1"/>
  <c r="BX41" i="1"/>
  <c r="BW41" i="1"/>
  <c r="BR41" i="1"/>
  <c r="BQ41" i="1"/>
  <c r="AT41" i="1"/>
  <c r="AS41" i="1"/>
  <c r="AN41" i="1"/>
  <c r="AM41" i="1"/>
  <c r="AH41" i="1"/>
  <c r="AG41" i="1"/>
  <c r="AB41" i="1"/>
  <c r="AA41" i="1"/>
  <c r="V41" i="1"/>
  <c r="U41" i="1"/>
  <c r="P41" i="1"/>
  <c r="O41" i="1"/>
  <c r="J41" i="1"/>
  <c r="I41" i="1"/>
  <c r="DA40" i="1"/>
  <c r="CZ40" i="1"/>
  <c r="CV40" i="1"/>
  <c r="CU40" i="1"/>
  <c r="CP40" i="1"/>
  <c r="CO40" i="1"/>
  <c r="CJ40" i="1"/>
  <c r="CI40" i="1"/>
  <c r="CD40" i="1"/>
  <c r="CC40" i="1"/>
  <c r="BX40" i="1"/>
  <c r="BW40" i="1"/>
  <c r="BR40" i="1"/>
  <c r="BQ40" i="1"/>
  <c r="AT40" i="1"/>
  <c r="AS40" i="1"/>
  <c r="AN40" i="1"/>
  <c r="AM40" i="1"/>
  <c r="AH40" i="1"/>
  <c r="AG40" i="1"/>
  <c r="AB40" i="1"/>
  <c r="AA40" i="1"/>
  <c r="V40" i="1"/>
  <c r="U40" i="1"/>
  <c r="P40" i="1"/>
  <c r="O40" i="1"/>
  <c r="J40" i="1"/>
  <c r="I40" i="1"/>
  <c r="DA39" i="1"/>
  <c r="CZ39" i="1"/>
  <c r="CV39" i="1"/>
  <c r="CU39" i="1"/>
  <c r="CP39" i="1"/>
  <c r="CO39" i="1"/>
  <c r="CJ39" i="1"/>
  <c r="CI39" i="1"/>
  <c r="CD39" i="1"/>
  <c r="CC39" i="1"/>
  <c r="BX39" i="1"/>
  <c r="BW39" i="1"/>
  <c r="BR39" i="1"/>
  <c r="BQ39" i="1"/>
  <c r="AT39" i="1"/>
  <c r="AS39" i="1"/>
  <c r="AN39" i="1"/>
  <c r="AM39" i="1"/>
  <c r="AH39" i="1"/>
  <c r="AG39" i="1"/>
  <c r="AB39" i="1"/>
  <c r="AA39" i="1"/>
  <c r="V39" i="1"/>
  <c r="U39" i="1"/>
  <c r="P39" i="1"/>
  <c r="O39" i="1"/>
  <c r="J39" i="1"/>
  <c r="I39" i="1"/>
  <c r="DA38" i="1"/>
  <c r="CZ38" i="1"/>
  <c r="CV38" i="1"/>
  <c r="CU38" i="1"/>
  <c r="CP38" i="1"/>
  <c r="CO38" i="1"/>
  <c r="CJ38" i="1"/>
  <c r="CI38" i="1"/>
  <c r="CD38" i="1"/>
  <c r="CC38" i="1"/>
  <c r="BX38" i="1"/>
  <c r="BW38" i="1"/>
  <c r="BR38" i="1"/>
  <c r="BQ38" i="1"/>
  <c r="AT38" i="1"/>
  <c r="AS38" i="1"/>
  <c r="AN38" i="1"/>
  <c r="AM38" i="1"/>
  <c r="AH38" i="1"/>
  <c r="AG38" i="1"/>
  <c r="AB38" i="1"/>
  <c r="AA38" i="1"/>
  <c r="V38" i="1"/>
  <c r="U38" i="1"/>
  <c r="P38" i="1"/>
  <c r="O38" i="1"/>
  <c r="J38" i="1"/>
  <c r="I38" i="1"/>
  <c r="DA37" i="1"/>
  <c r="CZ37" i="1"/>
  <c r="CV37" i="1"/>
  <c r="CU37" i="1"/>
  <c r="CP37" i="1"/>
  <c r="CO37" i="1"/>
  <c r="CJ37" i="1"/>
  <c r="CI37" i="1"/>
  <c r="CD37" i="1"/>
  <c r="CC37" i="1"/>
  <c r="BX37" i="1"/>
  <c r="BW37" i="1"/>
  <c r="BR37" i="1"/>
  <c r="BQ37" i="1"/>
  <c r="AT37" i="1"/>
  <c r="AS37" i="1"/>
  <c r="AN37" i="1"/>
  <c r="AM37" i="1"/>
  <c r="AH37" i="1"/>
  <c r="AG37" i="1"/>
  <c r="AB37" i="1"/>
  <c r="AA37" i="1"/>
  <c r="V37" i="1"/>
  <c r="U37" i="1"/>
  <c r="P37" i="1"/>
  <c r="O37" i="1"/>
  <c r="J37" i="1"/>
  <c r="I37" i="1"/>
  <c r="DA36" i="1"/>
  <c r="CZ36" i="1"/>
  <c r="CV36" i="1"/>
  <c r="CU36" i="1"/>
  <c r="CP36" i="1"/>
  <c r="CO36" i="1"/>
  <c r="CJ36" i="1"/>
  <c r="CI36" i="1"/>
  <c r="CD36" i="1"/>
  <c r="CC36" i="1"/>
  <c r="BX36" i="1"/>
  <c r="BW36" i="1"/>
  <c r="BR36" i="1"/>
  <c r="BQ36" i="1"/>
  <c r="AT36" i="1"/>
  <c r="AS36" i="1"/>
  <c r="AN36" i="1"/>
  <c r="AM36" i="1"/>
  <c r="AH36" i="1"/>
  <c r="AG36" i="1"/>
  <c r="AB36" i="1"/>
  <c r="AA36" i="1"/>
  <c r="V36" i="1"/>
  <c r="U36" i="1"/>
  <c r="P36" i="1"/>
  <c r="O36" i="1"/>
  <c r="J36" i="1"/>
  <c r="I36" i="1"/>
  <c r="DA35" i="1"/>
  <c r="CZ35" i="1"/>
  <c r="CV35" i="1"/>
  <c r="CU35" i="1"/>
  <c r="CP35" i="1"/>
  <c r="CO35" i="1"/>
  <c r="CJ35" i="1"/>
  <c r="CI35" i="1"/>
  <c r="CD35" i="1"/>
  <c r="CC35" i="1"/>
  <c r="BX35" i="1"/>
  <c r="BW35" i="1"/>
  <c r="BR35" i="1"/>
  <c r="BQ35" i="1"/>
  <c r="AT35" i="1"/>
  <c r="AS35" i="1"/>
  <c r="AN35" i="1"/>
  <c r="AM35" i="1"/>
  <c r="AH35" i="1"/>
  <c r="AG35" i="1"/>
  <c r="AB35" i="1"/>
  <c r="AA35" i="1"/>
  <c r="V35" i="1"/>
  <c r="U35" i="1"/>
  <c r="P35" i="1"/>
  <c r="O35" i="1"/>
  <c r="J35" i="1"/>
  <c r="I35" i="1"/>
  <c r="DA34" i="1"/>
  <c r="CZ34" i="1"/>
  <c r="CV34" i="1"/>
  <c r="CU34" i="1"/>
  <c r="CP34" i="1"/>
  <c r="CO34" i="1"/>
  <c r="CJ34" i="1"/>
  <c r="CI34" i="1"/>
  <c r="CD34" i="1"/>
  <c r="CC34" i="1"/>
  <c r="BX34" i="1"/>
  <c r="BW34" i="1"/>
  <c r="BR34" i="1"/>
  <c r="BQ34" i="1"/>
  <c r="AT34" i="1"/>
  <c r="AS34" i="1"/>
  <c r="AN34" i="1"/>
  <c r="AM34" i="1"/>
  <c r="AH34" i="1"/>
  <c r="AG34" i="1"/>
  <c r="AB34" i="1"/>
  <c r="AA34" i="1"/>
  <c r="V34" i="1"/>
  <c r="U34" i="1"/>
  <c r="P34" i="1"/>
  <c r="O34" i="1"/>
  <c r="J34" i="1"/>
  <c r="I34" i="1"/>
  <c r="DA33" i="1"/>
  <c r="CZ33" i="1"/>
  <c r="CV33" i="1"/>
  <c r="CU33" i="1"/>
  <c r="CP33" i="1"/>
  <c r="CO33" i="1"/>
  <c r="CJ33" i="1"/>
  <c r="CI33" i="1"/>
  <c r="CD33" i="1"/>
  <c r="CC33" i="1"/>
  <c r="BX33" i="1"/>
  <c r="BW33" i="1"/>
  <c r="BR33" i="1"/>
  <c r="BQ33" i="1"/>
  <c r="BL33" i="1"/>
  <c r="AT33" i="1"/>
  <c r="AS33" i="1"/>
  <c r="AN33" i="1"/>
  <c r="AM33" i="1"/>
  <c r="AH33" i="1"/>
  <c r="AG33" i="1"/>
  <c r="AB33" i="1"/>
  <c r="AA33" i="1"/>
  <c r="V33" i="1"/>
  <c r="U33" i="1"/>
  <c r="P33" i="1"/>
  <c r="O33" i="1"/>
  <c r="J33" i="1"/>
  <c r="I33" i="1"/>
  <c r="DA32" i="1"/>
  <c r="CZ32" i="1"/>
  <c r="CV32" i="1"/>
  <c r="CU32" i="1"/>
  <c r="CP32" i="1"/>
  <c r="CO32" i="1"/>
  <c r="CJ32" i="1"/>
  <c r="CI32" i="1"/>
  <c r="CD32" i="1"/>
  <c r="CC32" i="1"/>
  <c r="BX32" i="1"/>
  <c r="BW32" i="1"/>
  <c r="BR32" i="1"/>
  <c r="BQ32" i="1"/>
  <c r="AT32" i="1"/>
  <c r="AS32" i="1"/>
  <c r="AN32" i="1"/>
  <c r="AM32" i="1"/>
  <c r="AH32" i="1"/>
  <c r="AG32" i="1"/>
  <c r="AB32" i="1"/>
  <c r="AA32" i="1"/>
  <c r="V32" i="1"/>
  <c r="U32" i="1"/>
  <c r="P32" i="1"/>
  <c r="O32" i="1"/>
  <c r="J32" i="1"/>
  <c r="I32" i="1"/>
  <c r="DA31" i="1"/>
  <c r="CZ31" i="1"/>
  <c r="CV31" i="1"/>
  <c r="CU31" i="1"/>
  <c r="CP31" i="1"/>
  <c r="CO31" i="1"/>
  <c r="CJ31" i="1"/>
  <c r="CI31" i="1"/>
  <c r="CD31" i="1"/>
  <c r="CC31" i="1"/>
  <c r="BX31" i="1"/>
  <c r="BW31" i="1"/>
  <c r="BR31" i="1"/>
  <c r="BR71" i="1" s="1"/>
  <c r="BQ31" i="1"/>
  <c r="BL31" i="1"/>
  <c r="BK31" i="1"/>
  <c r="AT31" i="1"/>
  <c r="AS31" i="1"/>
  <c r="AN31" i="1"/>
  <c r="AM31" i="1"/>
  <c r="AH31" i="1"/>
  <c r="AG31" i="1"/>
  <c r="AB31" i="1"/>
  <c r="AA31" i="1"/>
  <c r="V31" i="1"/>
  <c r="U31" i="1"/>
  <c r="P31" i="1"/>
  <c r="O31" i="1"/>
  <c r="J31" i="1"/>
  <c r="J55" i="1" s="1"/>
  <c r="I31" i="1"/>
  <c r="DA30" i="1"/>
  <c r="CZ30" i="1"/>
  <c r="CV30" i="1"/>
  <c r="CU30" i="1"/>
  <c r="CP30" i="1"/>
  <c r="CO30" i="1"/>
  <c r="CJ30" i="1"/>
  <c r="CI30" i="1"/>
  <c r="CD30" i="1"/>
  <c r="CC30" i="1"/>
  <c r="BX30" i="1"/>
  <c r="BW30" i="1"/>
  <c r="BR30" i="1"/>
  <c r="BQ30" i="1"/>
  <c r="BL30" i="1"/>
  <c r="BK30" i="1"/>
  <c r="BF30" i="1"/>
  <c r="BE30" i="1"/>
  <c r="AZ30" i="1"/>
  <c r="AY30" i="1"/>
  <c r="AT30" i="1"/>
  <c r="AS30" i="1"/>
  <c r="AN30" i="1"/>
  <c r="AM30" i="1"/>
  <c r="AH30" i="1"/>
  <c r="AG30" i="1"/>
  <c r="AB30" i="1"/>
  <c r="AA30" i="1"/>
  <c r="V30" i="1"/>
  <c r="U30" i="1"/>
  <c r="P30" i="1"/>
  <c r="O30" i="1"/>
  <c r="J30" i="1"/>
  <c r="I30" i="1"/>
  <c r="DA29" i="1"/>
  <c r="CZ29" i="1"/>
  <c r="CZ49" i="1" s="1"/>
  <c r="CV29" i="1"/>
  <c r="CU29" i="1"/>
  <c r="CP29" i="1"/>
  <c r="CO29" i="1"/>
  <c r="CJ29" i="1"/>
  <c r="CI29" i="1"/>
  <c r="CD29" i="1"/>
  <c r="CC29" i="1"/>
  <c r="BX29" i="1"/>
  <c r="BW29" i="1"/>
  <c r="BR29" i="1"/>
  <c r="BQ29" i="1"/>
  <c r="BL29" i="1"/>
  <c r="BK29" i="1"/>
  <c r="BF29" i="1"/>
  <c r="BE29" i="1"/>
  <c r="AZ29" i="1"/>
  <c r="AY29" i="1"/>
  <c r="AT29" i="1"/>
  <c r="AS29" i="1"/>
  <c r="AN29" i="1"/>
  <c r="AM29" i="1"/>
  <c r="AH29" i="1"/>
  <c r="AG29" i="1"/>
  <c r="AB29" i="1"/>
  <c r="AA29" i="1"/>
  <c r="V29" i="1"/>
  <c r="U29" i="1"/>
  <c r="P29" i="1"/>
  <c r="O29" i="1"/>
  <c r="J29" i="1"/>
  <c r="I29" i="1"/>
  <c r="I56" i="1" s="1"/>
  <c r="DA28" i="1"/>
  <c r="CZ28" i="1"/>
  <c r="CV28" i="1"/>
  <c r="CU28" i="1"/>
  <c r="CP28" i="1"/>
  <c r="CO28" i="1"/>
  <c r="CJ28" i="1"/>
  <c r="CI28" i="1"/>
  <c r="CD28" i="1"/>
  <c r="CC28" i="1"/>
  <c r="BX28" i="1"/>
  <c r="BW28" i="1"/>
  <c r="BR28" i="1"/>
  <c r="BQ28" i="1"/>
  <c r="BL28" i="1"/>
  <c r="BK28" i="1"/>
  <c r="BF28" i="1"/>
  <c r="BE28" i="1"/>
  <c r="AZ28" i="1"/>
  <c r="AY28" i="1"/>
  <c r="AT28" i="1"/>
  <c r="AS28" i="1"/>
  <c r="AN28" i="1"/>
  <c r="AM28" i="1"/>
  <c r="AH28" i="1"/>
  <c r="AG28" i="1"/>
  <c r="AB28" i="1"/>
  <c r="AA28" i="1"/>
  <c r="V28" i="1"/>
  <c r="U28" i="1"/>
  <c r="P28" i="1"/>
  <c r="O28" i="1"/>
  <c r="J28" i="1"/>
  <c r="I28" i="1"/>
  <c r="B28" i="1"/>
  <c r="A28" i="1"/>
  <c r="DA27" i="1"/>
  <c r="CZ27" i="1"/>
  <c r="CV27" i="1"/>
  <c r="CU27" i="1"/>
  <c r="CP27" i="1"/>
  <c r="CO27" i="1"/>
  <c r="CJ27" i="1"/>
  <c r="CI27" i="1"/>
  <c r="CD27" i="1"/>
  <c r="CC27" i="1"/>
  <c r="BX27" i="1"/>
  <c r="BW27" i="1"/>
  <c r="BR27" i="1"/>
  <c r="BQ27" i="1"/>
  <c r="BL27" i="1"/>
  <c r="BK27" i="1"/>
  <c r="BF27" i="1"/>
  <c r="BE27" i="1"/>
  <c r="AZ27" i="1"/>
  <c r="AY27" i="1"/>
  <c r="AT27" i="1"/>
  <c r="AS27" i="1"/>
  <c r="AN27" i="1"/>
  <c r="AM27" i="1"/>
  <c r="AH27" i="1"/>
  <c r="AG27" i="1"/>
  <c r="AB27" i="1"/>
  <c r="AA27" i="1"/>
  <c r="V27" i="1"/>
  <c r="U27" i="1"/>
  <c r="P27" i="1"/>
  <c r="O27" i="1"/>
  <c r="J27" i="1"/>
  <c r="I27" i="1"/>
  <c r="B27" i="1"/>
  <c r="A27" i="1"/>
  <c r="DA26" i="1"/>
  <c r="CZ26" i="1"/>
  <c r="CV26" i="1"/>
  <c r="CU26" i="1"/>
  <c r="CP26" i="1"/>
  <c r="CO26" i="1"/>
  <c r="CJ26" i="1"/>
  <c r="CI26" i="1"/>
  <c r="CD26" i="1"/>
  <c r="CC26" i="1"/>
  <c r="BX26" i="1"/>
  <c r="BW26" i="1"/>
  <c r="BR26" i="1"/>
  <c r="BQ26" i="1"/>
  <c r="BL26" i="1"/>
  <c r="BK26" i="1"/>
  <c r="BF26" i="1"/>
  <c r="BE26" i="1"/>
  <c r="AZ26" i="1"/>
  <c r="AY26" i="1"/>
  <c r="AT26" i="1"/>
  <c r="AS26" i="1"/>
  <c r="AN26" i="1"/>
  <c r="AM26" i="1"/>
  <c r="AH26" i="1"/>
  <c r="AG26" i="1"/>
  <c r="AB26" i="1"/>
  <c r="AA26" i="1"/>
  <c r="V26" i="1"/>
  <c r="U26" i="1"/>
  <c r="P26" i="1"/>
  <c r="O26" i="1"/>
  <c r="J26" i="1"/>
  <c r="I26" i="1"/>
  <c r="B26" i="1"/>
  <c r="A26" i="1"/>
  <c r="DA25" i="1"/>
  <c r="CZ25" i="1"/>
  <c r="CV25" i="1"/>
  <c r="CU25" i="1"/>
  <c r="CP25" i="1"/>
  <c r="CO25" i="1"/>
  <c r="CJ25" i="1"/>
  <c r="CI25" i="1"/>
  <c r="CD25" i="1"/>
  <c r="CC25" i="1"/>
  <c r="BX25" i="1"/>
  <c r="BW25" i="1"/>
  <c r="BR25" i="1"/>
  <c r="BQ25" i="1"/>
  <c r="BL25" i="1"/>
  <c r="BK25" i="1"/>
  <c r="BF25" i="1"/>
  <c r="BE25" i="1"/>
  <c r="AZ25" i="1"/>
  <c r="AY25" i="1"/>
  <c r="AT25" i="1"/>
  <c r="AS25" i="1"/>
  <c r="AN25" i="1"/>
  <c r="AM25" i="1"/>
  <c r="AH25" i="1"/>
  <c r="AG25" i="1"/>
  <c r="AB25" i="1"/>
  <c r="AA25" i="1"/>
  <c r="V25" i="1"/>
  <c r="U25" i="1"/>
  <c r="P25" i="1"/>
  <c r="O25" i="1"/>
  <c r="J25" i="1"/>
  <c r="I25" i="1"/>
  <c r="D25" i="1"/>
  <c r="C25" i="1"/>
  <c r="DA24" i="1"/>
  <c r="CZ24" i="1"/>
  <c r="CV24" i="1"/>
  <c r="CU24" i="1"/>
  <c r="CP24" i="1"/>
  <c r="CO24" i="1"/>
  <c r="CJ24" i="1"/>
  <c r="CI24" i="1"/>
  <c r="CD24" i="1"/>
  <c r="CC24" i="1"/>
  <c r="BX24" i="1"/>
  <c r="BW24" i="1"/>
  <c r="BR24" i="1"/>
  <c r="BQ24" i="1"/>
  <c r="BL24" i="1"/>
  <c r="BK24" i="1"/>
  <c r="BF24" i="1"/>
  <c r="BE24" i="1"/>
  <c r="AZ24" i="1"/>
  <c r="AY24" i="1"/>
  <c r="AT24" i="1"/>
  <c r="AS24" i="1"/>
  <c r="AN24" i="1"/>
  <c r="AM24" i="1"/>
  <c r="AH24" i="1"/>
  <c r="AG24" i="1"/>
  <c r="AB24" i="1"/>
  <c r="AA24" i="1"/>
  <c r="V24" i="1"/>
  <c r="U24" i="1"/>
  <c r="P24" i="1"/>
  <c r="O24" i="1"/>
  <c r="J24" i="1"/>
  <c r="I24" i="1"/>
  <c r="D24" i="1"/>
  <c r="C24" i="1"/>
  <c r="DA23" i="1"/>
  <c r="CZ23" i="1"/>
  <c r="CV23" i="1"/>
  <c r="CU23" i="1"/>
  <c r="CP23" i="1"/>
  <c r="CO23" i="1"/>
  <c r="CJ23" i="1"/>
  <c r="CI23" i="1"/>
  <c r="CD23" i="1"/>
  <c r="CC23" i="1"/>
  <c r="BX23" i="1"/>
  <c r="BW23" i="1"/>
  <c r="BR23" i="1"/>
  <c r="BQ23" i="1"/>
  <c r="BL23" i="1"/>
  <c r="BK23" i="1"/>
  <c r="BF23" i="1"/>
  <c r="BE23" i="1"/>
  <c r="AZ23" i="1"/>
  <c r="AY23" i="1"/>
  <c r="AT23" i="1"/>
  <c r="AS23" i="1"/>
  <c r="AN23" i="1"/>
  <c r="AM23" i="1"/>
  <c r="AH23" i="1"/>
  <c r="AG23" i="1"/>
  <c r="AB23" i="1"/>
  <c r="AA23" i="1"/>
  <c r="V23" i="1"/>
  <c r="U23" i="1"/>
  <c r="P23" i="1"/>
  <c r="O23" i="1"/>
  <c r="J23" i="1"/>
  <c r="I23" i="1"/>
  <c r="D23" i="1"/>
  <c r="C23" i="1"/>
  <c r="DA22" i="1"/>
  <c r="CZ22" i="1"/>
  <c r="CV22" i="1"/>
  <c r="CU22" i="1"/>
  <c r="CP22" i="1"/>
  <c r="CO22" i="1"/>
  <c r="CJ22" i="1"/>
  <c r="CI22" i="1"/>
  <c r="CD22" i="1"/>
  <c r="CC22" i="1"/>
  <c r="BX22" i="1"/>
  <c r="BW22" i="1"/>
  <c r="BR22" i="1"/>
  <c r="BQ22" i="1"/>
  <c r="BL22" i="1"/>
  <c r="BK22" i="1"/>
  <c r="BF22" i="1"/>
  <c r="BE22" i="1"/>
  <c r="AZ22" i="1"/>
  <c r="AY22" i="1"/>
  <c r="AT22" i="1"/>
  <c r="AS22" i="1"/>
  <c r="AN22" i="1"/>
  <c r="AM22" i="1"/>
  <c r="AH22" i="1"/>
  <c r="AG22" i="1"/>
  <c r="AB22" i="1"/>
  <c r="AA22" i="1"/>
  <c r="V22" i="1"/>
  <c r="U22" i="1"/>
  <c r="P22" i="1"/>
  <c r="O22" i="1"/>
  <c r="J22" i="1"/>
  <c r="I22" i="1"/>
  <c r="D22" i="1"/>
  <c r="C22" i="1"/>
  <c r="DA21" i="1"/>
  <c r="CZ21" i="1"/>
  <c r="CV21" i="1"/>
  <c r="CU21" i="1"/>
  <c r="CP21" i="1"/>
  <c r="CO21" i="1"/>
  <c r="CJ21" i="1"/>
  <c r="CI21" i="1"/>
  <c r="CD21" i="1"/>
  <c r="CC21" i="1"/>
  <c r="BX21" i="1"/>
  <c r="BW21" i="1"/>
  <c r="BR21" i="1"/>
  <c r="BQ21" i="1"/>
  <c r="BL21" i="1"/>
  <c r="BK21" i="1"/>
  <c r="BF21" i="1"/>
  <c r="BE21" i="1"/>
  <c r="AZ21" i="1"/>
  <c r="AY21" i="1"/>
  <c r="AT21" i="1"/>
  <c r="AS21" i="1"/>
  <c r="AN21" i="1"/>
  <c r="AM21" i="1"/>
  <c r="AH21" i="1"/>
  <c r="AG21" i="1"/>
  <c r="AB21" i="1"/>
  <c r="AA21" i="1"/>
  <c r="V21" i="1"/>
  <c r="U21" i="1"/>
  <c r="P21" i="1"/>
  <c r="O21" i="1"/>
  <c r="J21" i="1"/>
  <c r="I21" i="1"/>
  <c r="D21" i="1"/>
  <c r="C21" i="1"/>
  <c r="DA20" i="1"/>
  <c r="CZ20" i="1"/>
  <c r="CV20" i="1"/>
  <c r="CU20" i="1"/>
  <c r="CP20" i="1"/>
  <c r="CO20" i="1"/>
  <c r="CJ20" i="1"/>
  <c r="CI20" i="1"/>
  <c r="CD20" i="1"/>
  <c r="CC20" i="1"/>
  <c r="BX20" i="1"/>
  <c r="BW20" i="1"/>
  <c r="BR20" i="1"/>
  <c r="BQ20" i="1"/>
  <c r="BL20" i="1"/>
  <c r="BK20" i="1"/>
  <c r="BF20" i="1"/>
  <c r="BE20" i="1"/>
  <c r="AZ20" i="1"/>
  <c r="AY20" i="1"/>
  <c r="AT20" i="1"/>
  <c r="AS20" i="1"/>
  <c r="AN20" i="1"/>
  <c r="AM20" i="1"/>
  <c r="AH20" i="1"/>
  <c r="AG20" i="1"/>
  <c r="AB20" i="1"/>
  <c r="AA20" i="1"/>
  <c r="V20" i="1"/>
  <c r="U20" i="1"/>
  <c r="P20" i="1"/>
  <c r="O20" i="1"/>
  <c r="J20" i="1"/>
  <c r="I20" i="1"/>
  <c r="D20" i="1"/>
  <c r="C20" i="1"/>
  <c r="DA19" i="1"/>
  <c r="CZ19" i="1"/>
  <c r="CV19" i="1"/>
  <c r="CU19" i="1"/>
  <c r="CP19" i="1"/>
  <c r="CO19" i="1"/>
  <c r="CJ19" i="1"/>
  <c r="CI19" i="1"/>
  <c r="CD19" i="1"/>
  <c r="CC19" i="1"/>
  <c r="BX19" i="1"/>
  <c r="BW19" i="1"/>
  <c r="BR19" i="1"/>
  <c r="BQ19" i="1"/>
  <c r="BL19" i="1"/>
  <c r="BK19" i="1"/>
  <c r="BF19" i="1"/>
  <c r="BE19" i="1"/>
  <c r="AZ19" i="1"/>
  <c r="AY19" i="1"/>
  <c r="AT19" i="1"/>
  <c r="AS19" i="1"/>
  <c r="AN19" i="1"/>
  <c r="AM19" i="1"/>
  <c r="AH19" i="1"/>
  <c r="AG19" i="1"/>
  <c r="AB19" i="1"/>
  <c r="AA19" i="1"/>
  <c r="V19" i="1"/>
  <c r="U19" i="1"/>
  <c r="P19" i="1"/>
  <c r="O19" i="1"/>
  <c r="J19" i="1"/>
  <c r="I19" i="1"/>
  <c r="D19" i="1"/>
  <c r="C19" i="1"/>
  <c r="DA18" i="1"/>
  <c r="CZ18" i="1"/>
  <c r="CV18" i="1"/>
  <c r="CU18" i="1"/>
  <c r="CP18" i="1"/>
  <c r="CO18" i="1"/>
  <c r="CJ18" i="1"/>
  <c r="CI18" i="1"/>
  <c r="CD18" i="1"/>
  <c r="CC18" i="1"/>
  <c r="BX18" i="1"/>
  <c r="BW18" i="1"/>
  <c r="BR18" i="1"/>
  <c r="BQ18" i="1"/>
  <c r="BL18" i="1"/>
  <c r="BK18" i="1"/>
  <c r="BF18" i="1"/>
  <c r="BE18" i="1"/>
  <c r="AZ18" i="1"/>
  <c r="AY18" i="1"/>
  <c r="AT18" i="1"/>
  <c r="AS18" i="1"/>
  <c r="AN18" i="1"/>
  <c r="AM18" i="1"/>
  <c r="AH18" i="1"/>
  <c r="AG18" i="1"/>
  <c r="AB18" i="1"/>
  <c r="AA18" i="1"/>
  <c r="V18" i="1"/>
  <c r="U18" i="1"/>
  <c r="P18" i="1"/>
  <c r="O18" i="1"/>
  <c r="J18" i="1"/>
  <c r="I18" i="1"/>
  <c r="D18" i="1"/>
  <c r="C18" i="1"/>
  <c r="DA17" i="1"/>
  <c r="CZ17" i="1"/>
  <c r="CV17" i="1"/>
  <c r="CU17" i="1"/>
  <c r="CP17" i="1"/>
  <c r="CO17" i="1"/>
  <c r="CJ17" i="1"/>
  <c r="CI17" i="1"/>
  <c r="CD17" i="1"/>
  <c r="CC17" i="1"/>
  <c r="BX17" i="1"/>
  <c r="BW17" i="1"/>
  <c r="BR17" i="1"/>
  <c r="BQ17" i="1"/>
  <c r="BL17" i="1"/>
  <c r="BK17" i="1"/>
  <c r="BF17" i="1"/>
  <c r="BE17" i="1"/>
  <c r="AZ17" i="1"/>
  <c r="AY17" i="1"/>
  <c r="AT17" i="1"/>
  <c r="AS17" i="1"/>
  <c r="AN17" i="1"/>
  <c r="AM17" i="1"/>
  <c r="AH17" i="1"/>
  <c r="AG17" i="1"/>
  <c r="AB17" i="1"/>
  <c r="AA17" i="1"/>
  <c r="V17" i="1"/>
  <c r="U17" i="1"/>
  <c r="P17" i="1"/>
  <c r="O17" i="1"/>
  <c r="J17" i="1"/>
  <c r="I17" i="1"/>
  <c r="D17" i="1"/>
  <c r="C17" i="1"/>
  <c r="DA16" i="1"/>
  <c r="CZ16" i="1"/>
  <c r="CV16" i="1"/>
  <c r="CU16" i="1"/>
  <c r="CP16" i="1"/>
  <c r="CO16" i="1"/>
  <c r="CJ16" i="1"/>
  <c r="CI16" i="1"/>
  <c r="CD16" i="1"/>
  <c r="CC16" i="1"/>
  <c r="BX16" i="1"/>
  <c r="BW16" i="1"/>
  <c r="BR16" i="1"/>
  <c r="BQ16" i="1"/>
  <c r="BL16" i="1"/>
  <c r="BK16" i="1"/>
  <c r="BF16" i="1"/>
  <c r="BE16" i="1"/>
  <c r="AZ16" i="1"/>
  <c r="AY16" i="1"/>
  <c r="AT16" i="1"/>
  <c r="AS16" i="1"/>
  <c r="AN16" i="1"/>
  <c r="AM16" i="1"/>
  <c r="AH16" i="1"/>
  <c r="AG16" i="1"/>
  <c r="AB16" i="1"/>
  <c r="AA16" i="1"/>
  <c r="V16" i="1"/>
  <c r="U16" i="1"/>
  <c r="P16" i="1"/>
  <c r="O16" i="1"/>
  <c r="J16" i="1"/>
  <c r="I16" i="1"/>
  <c r="D16" i="1"/>
  <c r="C16" i="1"/>
  <c r="DA15" i="1"/>
  <c r="CZ15" i="1"/>
  <c r="CV15" i="1"/>
  <c r="CU15" i="1"/>
  <c r="CP15" i="1"/>
  <c r="CO15" i="1"/>
  <c r="CJ15" i="1"/>
  <c r="CI15" i="1"/>
  <c r="CD15" i="1"/>
  <c r="CC15" i="1"/>
  <c r="BX15" i="1"/>
  <c r="BW15" i="1"/>
  <c r="BR15" i="1"/>
  <c r="BQ15" i="1"/>
  <c r="BL15" i="1"/>
  <c r="BK15" i="1"/>
  <c r="BF15" i="1"/>
  <c r="BE15" i="1"/>
  <c r="AZ15" i="1"/>
  <c r="AY15" i="1"/>
  <c r="AT15" i="1"/>
  <c r="AS15" i="1"/>
  <c r="AN15" i="1"/>
  <c r="AM15" i="1"/>
  <c r="AH15" i="1"/>
  <c r="AG15" i="1"/>
  <c r="AB15" i="1"/>
  <c r="AA15" i="1"/>
  <c r="V15" i="1"/>
  <c r="U15" i="1"/>
  <c r="P15" i="1"/>
  <c r="O15" i="1"/>
  <c r="J15" i="1"/>
  <c r="I15" i="1"/>
  <c r="D15" i="1"/>
  <c r="C15" i="1"/>
  <c r="DA14" i="1"/>
  <c r="CZ14" i="1"/>
  <c r="CV14" i="1"/>
  <c r="CU14" i="1"/>
  <c r="CP14" i="1"/>
  <c r="CO14" i="1"/>
  <c r="CJ14" i="1"/>
  <c r="CI14" i="1"/>
  <c r="CD14" i="1"/>
  <c r="CC14" i="1"/>
  <c r="BX14" i="1"/>
  <c r="BW14" i="1"/>
  <c r="BR14" i="1"/>
  <c r="BQ14" i="1"/>
  <c r="BL14" i="1"/>
  <c r="BK14" i="1"/>
  <c r="BF14" i="1"/>
  <c r="BE14" i="1"/>
  <c r="AZ14" i="1"/>
  <c r="AY14" i="1"/>
  <c r="AT14" i="1"/>
  <c r="AS14" i="1"/>
  <c r="AN14" i="1"/>
  <c r="AM14" i="1"/>
  <c r="AH14" i="1"/>
  <c r="AG14" i="1"/>
  <c r="AB14" i="1"/>
  <c r="AA14" i="1"/>
  <c r="V14" i="1"/>
  <c r="U14" i="1"/>
  <c r="P14" i="1"/>
  <c r="O14" i="1"/>
  <c r="J14" i="1"/>
  <c r="I14" i="1"/>
  <c r="D14" i="1"/>
  <c r="C14" i="1"/>
  <c r="DA13" i="1"/>
  <c r="CZ13" i="1"/>
  <c r="CV13" i="1"/>
  <c r="CU13" i="1"/>
  <c r="CP13" i="1"/>
  <c r="CO13" i="1"/>
  <c r="CJ13" i="1"/>
  <c r="CI13" i="1"/>
  <c r="CD13" i="1"/>
  <c r="CC13" i="1"/>
  <c r="BX13" i="1"/>
  <c r="BW13" i="1"/>
  <c r="BR13" i="1"/>
  <c r="BQ13" i="1"/>
  <c r="BL13" i="1"/>
  <c r="BK13" i="1"/>
  <c r="BF13" i="1"/>
  <c r="BE13" i="1"/>
  <c r="AZ13" i="1"/>
  <c r="AY13" i="1"/>
  <c r="AT13" i="1"/>
  <c r="AS13" i="1"/>
  <c r="AN13" i="1"/>
  <c r="AM13" i="1"/>
  <c r="AH13" i="1"/>
  <c r="AG13" i="1"/>
  <c r="AB13" i="1"/>
  <c r="AA13" i="1"/>
  <c r="V13" i="1"/>
  <c r="U13" i="1"/>
  <c r="P13" i="1"/>
  <c r="O13" i="1"/>
  <c r="J13" i="1"/>
  <c r="I13" i="1"/>
  <c r="D13" i="1"/>
  <c r="C13" i="1"/>
  <c r="DA12" i="1"/>
  <c r="CZ12" i="1"/>
  <c r="CV12" i="1"/>
  <c r="CU12" i="1"/>
  <c r="CP12" i="1"/>
  <c r="CO12" i="1"/>
  <c r="CJ12" i="1"/>
  <c r="CI12" i="1"/>
  <c r="CD12" i="1"/>
  <c r="CC12" i="1"/>
  <c r="BX12" i="1"/>
  <c r="BW12" i="1"/>
  <c r="BR12" i="1"/>
  <c r="BQ12" i="1"/>
  <c r="BL12" i="1"/>
  <c r="BK12" i="1"/>
  <c r="BF12" i="1"/>
  <c r="BE12" i="1"/>
  <c r="AZ12" i="1"/>
  <c r="AY12" i="1"/>
  <c r="AT12" i="1"/>
  <c r="AS12" i="1"/>
  <c r="AN12" i="1"/>
  <c r="AM12" i="1"/>
  <c r="AH12" i="1"/>
  <c r="AG12" i="1"/>
  <c r="AB12" i="1"/>
  <c r="AA12" i="1"/>
  <c r="V12" i="1"/>
  <c r="U12" i="1"/>
  <c r="P12" i="1"/>
  <c r="O12" i="1"/>
  <c r="J12" i="1"/>
  <c r="I12" i="1"/>
  <c r="D12" i="1"/>
  <c r="C12" i="1"/>
  <c r="DA11" i="1"/>
  <c r="CZ11" i="1"/>
  <c r="CV11" i="1"/>
  <c r="CU11" i="1"/>
  <c r="CP11" i="1"/>
  <c r="CO11" i="1"/>
  <c r="CJ11" i="1"/>
  <c r="CI11" i="1"/>
  <c r="CD11" i="1"/>
  <c r="CC11" i="1"/>
  <c r="BX11" i="1"/>
  <c r="BW11" i="1"/>
  <c r="BR11" i="1"/>
  <c r="BQ11" i="1"/>
  <c r="BL11" i="1"/>
  <c r="BK11" i="1"/>
  <c r="BF11" i="1"/>
  <c r="BE11" i="1"/>
  <c r="AZ11" i="1"/>
  <c r="AY11" i="1"/>
  <c r="AT11" i="1"/>
  <c r="AS11" i="1"/>
  <c r="AN11" i="1"/>
  <c r="AM11" i="1"/>
  <c r="AH11" i="1"/>
  <c r="AG11" i="1"/>
  <c r="AB11" i="1"/>
  <c r="AA11" i="1"/>
  <c r="V11" i="1"/>
  <c r="U11" i="1"/>
  <c r="P11" i="1"/>
  <c r="O11" i="1"/>
  <c r="J11" i="1"/>
  <c r="I11" i="1"/>
  <c r="D11" i="1"/>
  <c r="C11" i="1"/>
  <c r="DA10" i="1"/>
  <c r="CZ10" i="1"/>
  <c r="CV10" i="1"/>
  <c r="CU10" i="1"/>
  <c r="CP10" i="1"/>
  <c r="CO10" i="1"/>
  <c r="CJ10" i="1"/>
  <c r="CI10" i="1"/>
  <c r="CD10" i="1"/>
  <c r="CC10" i="1"/>
  <c r="BX10" i="1"/>
  <c r="BW10" i="1"/>
  <c r="BR10" i="1"/>
  <c r="BQ10" i="1"/>
  <c r="BL10" i="1"/>
  <c r="BK10" i="1"/>
  <c r="BF10" i="1"/>
  <c r="BE10" i="1"/>
  <c r="AZ10" i="1"/>
  <c r="AY10" i="1"/>
  <c r="AT10" i="1"/>
  <c r="AS10" i="1"/>
  <c r="AN10" i="1"/>
  <c r="AM10" i="1"/>
  <c r="AH10" i="1"/>
  <c r="AG10" i="1"/>
  <c r="AB10" i="1"/>
  <c r="AA10" i="1"/>
  <c r="V10" i="1"/>
  <c r="U10" i="1"/>
  <c r="P10" i="1"/>
  <c r="O10" i="1"/>
  <c r="J10" i="1"/>
  <c r="I10" i="1"/>
  <c r="D10" i="1"/>
  <c r="C10" i="1"/>
  <c r="DA9" i="1"/>
  <c r="CZ9" i="1"/>
  <c r="CV9" i="1"/>
  <c r="CU9" i="1"/>
  <c r="CP9" i="1"/>
  <c r="CO9" i="1"/>
  <c r="CJ9" i="1"/>
  <c r="CI9" i="1"/>
  <c r="CD9" i="1"/>
  <c r="CC9" i="1"/>
  <c r="BX9" i="1"/>
  <c r="BW9" i="1"/>
  <c r="BR9" i="1"/>
  <c r="BQ9" i="1"/>
  <c r="BL9" i="1"/>
  <c r="BK9" i="1"/>
  <c r="BF9" i="1"/>
  <c r="BE9" i="1"/>
  <c r="AZ9" i="1"/>
  <c r="AY9" i="1"/>
  <c r="AT9" i="1"/>
  <c r="AS9" i="1"/>
  <c r="AN9" i="1"/>
  <c r="AM9" i="1"/>
  <c r="AH9" i="1"/>
  <c r="AG9" i="1"/>
  <c r="AB9" i="1"/>
  <c r="AA9" i="1"/>
  <c r="V9" i="1"/>
  <c r="U9" i="1"/>
  <c r="P9" i="1"/>
  <c r="O9" i="1"/>
  <c r="J9" i="1"/>
  <c r="I9" i="1"/>
  <c r="D9" i="1"/>
  <c r="C9" i="1"/>
  <c r="DA8" i="1"/>
  <c r="CZ8" i="1"/>
  <c r="CV8" i="1"/>
  <c r="CU8" i="1"/>
  <c r="CP8" i="1"/>
  <c r="CO8" i="1"/>
  <c r="CJ8" i="1"/>
  <c r="CI8" i="1"/>
  <c r="CD8" i="1"/>
  <c r="CC8" i="1"/>
  <c r="BX8" i="1"/>
  <c r="BW8" i="1"/>
  <c r="BR8" i="1"/>
  <c r="BQ8" i="1"/>
  <c r="BL8" i="1"/>
  <c r="BK8" i="1"/>
  <c r="BF8" i="1"/>
  <c r="BE8" i="1"/>
  <c r="AZ8" i="1"/>
  <c r="AY8" i="1"/>
  <c r="AT8" i="1"/>
  <c r="AS8" i="1"/>
  <c r="AN8" i="1"/>
  <c r="AM8" i="1"/>
  <c r="AH8" i="1"/>
  <c r="AG8" i="1"/>
  <c r="AB8" i="1"/>
  <c r="AA8" i="1"/>
  <c r="V8" i="1"/>
  <c r="U8" i="1"/>
  <c r="P8" i="1"/>
  <c r="O8" i="1"/>
  <c r="J8" i="1"/>
  <c r="I8" i="1"/>
  <c r="D8" i="1"/>
  <c r="C8" i="1"/>
  <c r="DA7" i="1"/>
  <c r="CZ7" i="1"/>
  <c r="CV7" i="1"/>
  <c r="CU7" i="1"/>
  <c r="CP7" i="1"/>
  <c r="CO7" i="1"/>
  <c r="CJ7" i="1"/>
  <c r="CI7" i="1"/>
  <c r="CD7" i="1"/>
  <c r="CC7" i="1"/>
  <c r="BX7" i="1"/>
  <c r="BW7" i="1"/>
  <c r="BR7" i="1"/>
  <c r="BQ7" i="1"/>
  <c r="BL7" i="1"/>
  <c r="BK7" i="1"/>
  <c r="BF7" i="1"/>
  <c r="BE7" i="1"/>
  <c r="AZ7" i="1"/>
  <c r="AY7" i="1"/>
  <c r="AT7" i="1"/>
  <c r="AS7" i="1"/>
  <c r="AN7" i="1"/>
  <c r="AM7" i="1"/>
  <c r="AH7" i="1"/>
  <c r="AG7" i="1"/>
  <c r="AB7" i="1"/>
  <c r="AA7" i="1"/>
  <c r="V7" i="1"/>
  <c r="U7" i="1"/>
  <c r="P7" i="1"/>
  <c r="O7" i="1"/>
  <c r="J7" i="1"/>
  <c r="I7" i="1"/>
  <c r="D7" i="1"/>
  <c r="C7" i="1"/>
  <c r="DA6" i="1"/>
  <c r="CZ6" i="1"/>
  <c r="CV6" i="1"/>
  <c r="CU6" i="1"/>
  <c r="CP6" i="1"/>
  <c r="CO6" i="1"/>
  <c r="CJ6" i="1"/>
  <c r="CI6" i="1"/>
  <c r="CD6" i="1"/>
  <c r="CC6" i="1"/>
  <c r="BX6" i="1"/>
  <c r="BW6" i="1"/>
  <c r="BR6" i="1"/>
  <c r="BQ6" i="1"/>
  <c r="BL6" i="1"/>
  <c r="BK6" i="1"/>
  <c r="BF6" i="1"/>
  <c r="BE6" i="1"/>
  <c r="AZ6" i="1"/>
  <c r="AY6" i="1"/>
  <c r="AT6" i="1"/>
  <c r="AS6" i="1"/>
  <c r="AN6" i="1"/>
  <c r="AM6" i="1"/>
  <c r="AH6" i="1"/>
  <c r="AG6" i="1"/>
  <c r="AB6" i="1"/>
  <c r="AA6" i="1"/>
  <c r="V6" i="1"/>
  <c r="U6" i="1"/>
  <c r="P6" i="1"/>
  <c r="O6" i="1"/>
  <c r="J6" i="1"/>
  <c r="I6" i="1"/>
  <c r="D6" i="1"/>
  <c r="C6" i="1"/>
  <c r="DA5" i="1"/>
  <c r="CZ5" i="1"/>
  <c r="CV5" i="1"/>
  <c r="CU5" i="1"/>
  <c r="CP5" i="1"/>
  <c r="CO5" i="1"/>
  <c r="CJ5" i="1"/>
  <c r="CI5" i="1"/>
  <c r="CD5" i="1"/>
  <c r="CC5" i="1"/>
  <c r="BX5" i="1"/>
  <c r="BW5" i="1"/>
  <c r="BW94" i="1" s="1"/>
  <c r="BR5" i="1"/>
  <c r="BQ5" i="1"/>
  <c r="BL5" i="1"/>
  <c r="BK5" i="1"/>
  <c r="BF5" i="1"/>
  <c r="BF32" i="1" s="1"/>
  <c r="BE5" i="1"/>
  <c r="BE36" i="1" s="1"/>
  <c r="AZ5" i="1"/>
  <c r="AY5" i="1"/>
  <c r="AT5" i="1"/>
  <c r="AS5" i="1"/>
  <c r="AN5" i="1"/>
  <c r="AM5" i="1"/>
  <c r="AH5" i="1"/>
  <c r="AG5" i="1"/>
  <c r="AB5" i="1"/>
  <c r="AA5" i="1"/>
  <c r="V5" i="1"/>
  <c r="U5" i="1"/>
  <c r="P5" i="1"/>
  <c r="O5" i="1"/>
  <c r="J5" i="1"/>
  <c r="I5" i="1"/>
  <c r="D5" i="1"/>
  <c r="C5" i="1"/>
  <c r="DA4" i="1"/>
  <c r="DA49" i="1" s="1"/>
  <c r="CZ4" i="1"/>
  <c r="CZ50" i="1" s="1"/>
  <c r="CV4" i="1"/>
  <c r="CU4" i="1"/>
  <c r="CU64" i="1" s="1"/>
  <c r="CP4" i="1"/>
  <c r="CP63" i="1" s="1"/>
  <c r="CO4" i="1"/>
  <c r="CO63" i="1" s="1"/>
  <c r="CJ4" i="1"/>
  <c r="CJ63" i="1" s="1"/>
  <c r="CI4" i="1"/>
  <c r="CI64" i="1" s="1"/>
  <c r="CD4" i="1"/>
  <c r="CD92" i="1" s="1"/>
  <c r="CC4" i="1"/>
  <c r="CC96" i="1" s="1"/>
  <c r="BX4" i="1"/>
  <c r="BX94" i="1" s="1"/>
  <c r="BW4" i="1"/>
  <c r="BW95" i="1" s="1"/>
  <c r="BR4" i="1"/>
  <c r="BQ4" i="1"/>
  <c r="BQ72" i="1" s="1"/>
  <c r="BL4" i="1"/>
  <c r="BK4" i="1"/>
  <c r="BK37" i="1" s="1"/>
  <c r="BF4" i="1"/>
  <c r="BE4" i="1"/>
  <c r="AZ4" i="1"/>
  <c r="AZ32" i="1" s="1"/>
  <c r="AY4" i="1"/>
  <c r="AY36" i="1" s="1"/>
  <c r="AT4" i="1"/>
  <c r="AT62" i="1" s="1"/>
  <c r="AS4" i="1"/>
  <c r="AS66" i="1" s="1"/>
  <c r="AN4" i="1"/>
  <c r="AN65" i="1" s="1"/>
  <c r="AM4" i="1"/>
  <c r="AM69" i="1" s="1"/>
  <c r="AH4" i="1"/>
  <c r="AH50" i="1" s="1"/>
  <c r="AG4" i="1"/>
  <c r="AG51" i="1" s="1"/>
  <c r="AB4" i="1"/>
  <c r="AB56" i="1" s="1"/>
  <c r="AA4" i="1"/>
  <c r="AA56" i="1" s="1"/>
  <c r="V4" i="1"/>
  <c r="V55" i="1" s="1"/>
  <c r="U4" i="1"/>
  <c r="U59" i="1" s="1"/>
  <c r="P4" i="1"/>
  <c r="P56" i="1" s="1"/>
  <c r="O4" i="1"/>
  <c r="O60" i="1" s="1"/>
  <c r="J4" i="1"/>
  <c r="I4" i="1"/>
  <c r="I59" i="1" s="1"/>
  <c r="D4" i="1"/>
  <c r="D30" i="1" s="1"/>
  <c r="C4" i="1"/>
  <c r="C31" i="1" s="1"/>
  <c r="BW96" i="1" l="1"/>
  <c r="BV103" i="1"/>
  <c r="BW99" i="1"/>
  <c r="BV102" i="1"/>
  <c r="BW97" i="1"/>
  <c r="CZ51" i="1"/>
  <c r="CZ52" i="1"/>
  <c r="CZ54" i="1"/>
  <c r="CY57" i="1"/>
  <c r="CY58" i="1"/>
  <c r="CN72" i="1"/>
  <c r="CO68" i="1"/>
  <c r="CN71" i="1"/>
  <c r="Z65" i="1"/>
  <c r="AA61" i="1"/>
  <c r="Z64" i="1"/>
  <c r="BK33" i="1"/>
  <c r="C34" i="1"/>
  <c r="I55" i="1"/>
  <c r="O57" i="1"/>
  <c r="AA60" i="1"/>
  <c r="CU63" i="1"/>
  <c r="BQ71" i="1"/>
  <c r="CC93" i="1"/>
  <c r="CI67" i="1"/>
  <c r="O56" i="1"/>
  <c r="AA57" i="1"/>
  <c r="AA59" i="1" s="1"/>
  <c r="AM65" i="1"/>
  <c r="CO67" i="1"/>
  <c r="I79" i="1"/>
  <c r="I80" i="1"/>
  <c r="BW98" i="1"/>
  <c r="C30" i="1"/>
  <c r="AG50" i="1"/>
  <c r="CZ53" i="1"/>
  <c r="CU67" i="1"/>
  <c r="AG54" i="1"/>
  <c r="U55" i="1"/>
  <c r="U56" i="1"/>
  <c r="CI63" i="1"/>
  <c r="AY32" i="1"/>
  <c r="AS62" i="1"/>
  <c r="AS63" i="1"/>
  <c r="CO64" i="1"/>
  <c r="CO66" i="1" s="1"/>
  <c r="BQ75" i="1"/>
  <c r="AY33" i="1"/>
  <c r="AM66" i="1"/>
  <c r="CC92" i="1"/>
  <c r="BK34" i="1"/>
  <c r="BE32" i="1"/>
  <c r="BE33" i="1"/>
  <c r="CO71" i="1" l="1"/>
  <c r="CO72" i="1"/>
  <c r="AA64" i="1"/>
  <c r="AA65" i="1"/>
  <c r="AM67" i="1"/>
  <c r="AL74" i="1"/>
  <c r="AL73" i="1"/>
  <c r="AM70" i="1"/>
  <c r="AM68" i="1"/>
  <c r="AR70" i="1"/>
  <c r="AR71" i="1"/>
  <c r="AS64" i="1"/>
  <c r="AS65" i="1"/>
  <c r="AS67" i="1"/>
  <c r="O58" i="1"/>
  <c r="O59" i="1"/>
  <c r="O61" i="1"/>
  <c r="CO65" i="1"/>
  <c r="DA57" i="1"/>
  <c r="DA58" i="1"/>
  <c r="I57" i="1"/>
  <c r="I58" i="1"/>
  <c r="H63" i="1"/>
  <c r="I60" i="1"/>
  <c r="H64" i="1"/>
  <c r="CZ57" i="1"/>
  <c r="CZ58" i="1"/>
  <c r="AG53" i="1"/>
  <c r="AG55" i="1"/>
  <c r="AG52" i="1"/>
  <c r="AY35" i="1"/>
  <c r="AY34" i="1"/>
  <c r="AX41" i="1"/>
  <c r="AY37" i="1"/>
  <c r="AX40" i="1"/>
  <c r="C33" i="1"/>
  <c r="B39" i="1"/>
  <c r="B38" i="1"/>
  <c r="C32" i="1"/>
  <c r="C35" i="1"/>
  <c r="BK38" i="1"/>
  <c r="BK35" i="1"/>
  <c r="BJ41" i="1"/>
  <c r="BJ42" i="1"/>
  <c r="BK36" i="1"/>
  <c r="BW103" i="1"/>
  <c r="BW102" i="1"/>
  <c r="BD40" i="1"/>
  <c r="BE37" i="1"/>
  <c r="BD41" i="1"/>
  <c r="BE35" i="1"/>
  <c r="BE34" i="1"/>
  <c r="CB101" i="1"/>
  <c r="CC97" i="1"/>
  <c r="CC95" i="1"/>
  <c r="CB100" i="1"/>
  <c r="CC94" i="1"/>
  <c r="CH71" i="1"/>
  <c r="CI66" i="1"/>
  <c r="CH72" i="1"/>
  <c r="CI68" i="1"/>
  <c r="CI65" i="1"/>
  <c r="BP80" i="1"/>
  <c r="BP79" i="1"/>
  <c r="BQ76" i="1"/>
  <c r="BQ74" i="1"/>
  <c r="BQ73" i="1"/>
  <c r="AA58" i="1"/>
  <c r="U60" i="1"/>
  <c r="U57" i="1"/>
  <c r="T64" i="1"/>
  <c r="T63" i="1"/>
  <c r="U58" i="1"/>
  <c r="CU68" i="1"/>
  <c r="CU65" i="1"/>
  <c r="CT71" i="1"/>
  <c r="CT72" i="1"/>
  <c r="CU66" i="1"/>
  <c r="BX103" i="1"/>
  <c r="BX102" i="1"/>
  <c r="BL41" i="1" l="1"/>
  <c r="BL42" i="1"/>
  <c r="CD100" i="1"/>
  <c r="CD101" i="1"/>
  <c r="AZ41" i="1"/>
  <c r="AZ40" i="1"/>
  <c r="BQ80" i="1"/>
  <c r="BQ79" i="1"/>
  <c r="AM74" i="1"/>
  <c r="AM73" i="1"/>
  <c r="V64" i="1"/>
  <c r="V63" i="1"/>
  <c r="J63" i="1"/>
  <c r="J64" i="1"/>
  <c r="AS70" i="1"/>
  <c r="AS71" i="1"/>
  <c r="AN74" i="1"/>
  <c r="AN73" i="1"/>
  <c r="CP71" i="1"/>
  <c r="CP72" i="1"/>
  <c r="U64" i="1"/>
  <c r="U63" i="1"/>
  <c r="CC100" i="1"/>
  <c r="CC101" i="1"/>
  <c r="D39" i="1"/>
  <c r="D38" i="1"/>
  <c r="AY41" i="1"/>
  <c r="AY40" i="1"/>
  <c r="CU71" i="1"/>
  <c r="CU72" i="1"/>
  <c r="CJ72" i="1"/>
  <c r="CJ71" i="1"/>
  <c r="I63" i="1"/>
  <c r="I64" i="1"/>
  <c r="BK41" i="1"/>
  <c r="BK42" i="1"/>
  <c r="AB65" i="1"/>
  <c r="AB64" i="1"/>
  <c r="BF41" i="1"/>
  <c r="BF40" i="1"/>
  <c r="C39" i="1"/>
  <c r="C38" i="1"/>
  <c r="AT71" i="1"/>
  <c r="AT70" i="1"/>
  <c r="CV71" i="1"/>
  <c r="CV72" i="1"/>
  <c r="BR80" i="1"/>
  <c r="BR79" i="1"/>
  <c r="CI71" i="1"/>
  <c r="CI72" i="1"/>
  <c r="BE40" i="1"/>
  <c r="BE41" i="1"/>
</calcChain>
</file>

<file path=xl/sharedStrings.xml><?xml version="1.0" encoding="utf-8"?>
<sst xmlns="http://schemas.openxmlformats.org/spreadsheetml/2006/main" count="276" uniqueCount="55">
  <si>
    <t>0hour</t>
  </si>
  <si>
    <t>4h</t>
  </si>
  <si>
    <t>24h</t>
  </si>
  <si>
    <t>brix_bradford</t>
  </si>
  <si>
    <t>n=22</t>
  </si>
  <si>
    <t>brix_IgG</t>
  </si>
  <si>
    <t>n=50</t>
  </si>
  <si>
    <t>brix_Fat</t>
  </si>
  <si>
    <t>n=51</t>
  </si>
  <si>
    <t>brix_protein</t>
  </si>
  <si>
    <t>N=50</t>
  </si>
  <si>
    <t>brix_lactose</t>
  </si>
  <si>
    <t>N=51</t>
  </si>
  <si>
    <t>0BRIX_4BRIX</t>
  </si>
  <si>
    <t>N=45</t>
  </si>
  <si>
    <t>n=57</t>
  </si>
  <si>
    <t>n=54</t>
  </si>
  <si>
    <t>n=27</t>
  </si>
  <si>
    <t>N=27</t>
  </si>
  <si>
    <t>N=28</t>
  </si>
  <si>
    <t>4BRIX_24BRIX</t>
  </si>
  <si>
    <t>N=67</t>
  </si>
  <si>
    <t>n=85</t>
  </si>
  <si>
    <t>n=87</t>
  </si>
  <si>
    <t>N=56</t>
  </si>
  <si>
    <t>brix0h_brix24h</t>
  </si>
  <si>
    <t>n=43</t>
  </si>
  <si>
    <t>brix %</t>
  </si>
  <si>
    <t>Bradford</t>
  </si>
  <si>
    <t>difference</t>
  </si>
  <si>
    <t>mean</t>
  </si>
  <si>
    <t>IgG</t>
  </si>
  <si>
    <t xml:space="preserve">brix % </t>
  </si>
  <si>
    <t>fat</t>
  </si>
  <si>
    <t>protein</t>
  </si>
  <si>
    <t>lactose</t>
  </si>
  <si>
    <t>brix 0h %</t>
  </si>
  <si>
    <t>brix 4h %</t>
  </si>
  <si>
    <t>Brix %</t>
  </si>
  <si>
    <t>Brix%</t>
  </si>
  <si>
    <t>Fat</t>
  </si>
  <si>
    <t>Protein</t>
  </si>
  <si>
    <t>4h Brix%</t>
  </si>
  <si>
    <t>24h Brix %</t>
  </si>
  <si>
    <t>Brix % 0h</t>
  </si>
  <si>
    <t>Brix 24h</t>
  </si>
  <si>
    <t>Bias</t>
  </si>
  <si>
    <t>SDP</t>
  </si>
  <si>
    <t>LOA</t>
  </si>
  <si>
    <t>UOA</t>
  </si>
  <si>
    <t>Max</t>
  </si>
  <si>
    <t>Regression</t>
  </si>
  <si>
    <t>Mean</t>
  </si>
  <si>
    <t xml:space="preserve">Upper </t>
  </si>
  <si>
    <t>Lower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</si>
</sst>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rgb="FF20212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2" fontId="0" fillId="0" borderId="0" xfId="0" applyNumberFormat="1"/>
    <xf numFmtId="2" fontId="3" fillId="0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Alignment="1">
      <alignment horizontal="right" vertical="center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/>
    <xf numFmtId="2" fontId="0" fillId="0" borderId="0" xfId="0" applyNumberFormat="1" applyFill="1" applyAlignment="1">
      <alignment horizontal="right"/>
    </xf>
    <xf numFmtId="0" fontId="3" fillId="0" borderId="0" xfId="0" applyFont="1" applyFill="1" applyBorder="1" applyAlignment="1"/>
    <xf numFmtId="2" fontId="1" fillId="0" borderId="0" xfId="0" applyNumberFormat="1" applyFont="1"/>
    <xf numFmtId="0" fontId="5" fillId="0" borderId="0" xfId="0" applyFont="1" applyAlignment="1">
      <alignment horizontal="left" vertical="center" wrapText="1" indent="1"/>
    </xf>
    <xf numFmtId="2" fontId="3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0h brix_brad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748031496062993"/>
                  <c:y val="-0.1624537037037037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'[1]Bland-Altman Plots brix ALL'!$C$4:$C$25</c:f>
              <c:numCache>
                <c:formatCode>General</c:formatCode>
                <c:ptCount val="22"/>
                <c:pt idx="0">
                  <c:v>177.70000000000002</c:v>
                </c:pt>
                <c:pt idx="1">
                  <c:v>615.6</c:v>
                </c:pt>
                <c:pt idx="2">
                  <c:v>154.19999999999999</c:v>
                </c:pt>
                <c:pt idx="3">
                  <c:v>676.03333333333342</c:v>
                </c:pt>
                <c:pt idx="4">
                  <c:v>693</c:v>
                </c:pt>
                <c:pt idx="5">
                  <c:v>163.23333333333335</c:v>
                </c:pt>
                <c:pt idx="6">
                  <c:v>677.4</c:v>
                </c:pt>
                <c:pt idx="7">
                  <c:v>465.4666666666667</c:v>
                </c:pt>
                <c:pt idx="8">
                  <c:v>446.86666666666667</c:v>
                </c:pt>
                <c:pt idx="9">
                  <c:v>151.5</c:v>
                </c:pt>
                <c:pt idx="10">
                  <c:v>49.966666666666661</c:v>
                </c:pt>
                <c:pt idx="11">
                  <c:v>407.53333333333336</c:v>
                </c:pt>
                <c:pt idx="12">
                  <c:v>94.533333333333331</c:v>
                </c:pt>
                <c:pt idx="13">
                  <c:v>353.23333333333335</c:v>
                </c:pt>
                <c:pt idx="14">
                  <c:v>466.36666666666667</c:v>
                </c:pt>
                <c:pt idx="15">
                  <c:v>47.8</c:v>
                </c:pt>
                <c:pt idx="16">
                  <c:v>406.9666666666667</c:v>
                </c:pt>
                <c:pt idx="17">
                  <c:v>238.29999999999998</c:v>
                </c:pt>
                <c:pt idx="18">
                  <c:v>105.5</c:v>
                </c:pt>
                <c:pt idx="19">
                  <c:v>162.33333333333334</c:v>
                </c:pt>
                <c:pt idx="20">
                  <c:v>69.546666666666667</c:v>
                </c:pt>
                <c:pt idx="21">
                  <c:v>102.3</c:v>
                </c:pt>
              </c:numCache>
            </c:numRef>
          </c:xVal>
          <c:yVal>
            <c:numRef>
              <c:f>'[1]Bland-Altman Plots brix ALL'!$D$4:$D$25</c:f>
              <c:numCache>
                <c:formatCode>General</c:formatCode>
                <c:ptCount val="22"/>
                <c:pt idx="0">
                  <c:v>121.95</c:v>
                </c:pt>
                <c:pt idx="1">
                  <c:v>347.3</c:v>
                </c:pt>
                <c:pt idx="2">
                  <c:v>117.9</c:v>
                </c:pt>
                <c:pt idx="3">
                  <c:v>368.68333333333334</c:v>
                </c:pt>
                <c:pt idx="4">
                  <c:v>378.70000000000005</c:v>
                </c:pt>
                <c:pt idx="5">
                  <c:v>118.18333333333334</c:v>
                </c:pt>
                <c:pt idx="6">
                  <c:v>361.8</c:v>
                </c:pt>
                <c:pt idx="7">
                  <c:v>269.86666666666667</c:v>
                </c:pt>
                <c:pt idx="8">
                  <c:v>254.46666666666664</c:v>
                </c:pt>
                <c:pt idx="9">
                  <c:v>111.35</c:v>
                </c:pt>
                <c:pt idx="10">
                  <c:v>60.316666666666663</c:v>
                </c:pt>
                <c:pt idx="11">
                  <c:v>229.33333333333334</c:v>
                </c:pt>
                <c:pt idx="12">
                  <c:v>88.13333333333334</c:v>
                </c:pt>
                <c:pt idx="13">
                  <c:v>205.38333333333333</c:v>
                </c:pt>
                <c:pt idx="14">
                  <c:v>258.51666666666665</c:v>
                </c:pt>
                <c:pt idx="15">
                  <c:v>67.900000000000006</c:v>
                </c:pt>
                <c:pt idx="16">
                  <c:v>235.01666666666665</c:v>
                </c:pt>
                <c:pt idx="17">
                  <c:v>150.54999999999998</c:v>
                </c:pt>
                <c:pt idx="18">
                  <c:v>87.35</c:v>
                </c:pt>
                <c:pt idx="19">
                  <c:v>113.13333333333334</c:v>
                </c:pt>
                <c:pt idx="20">
                  <c:v>62.806666666666665</c:v>
                </c:pt>
                <c:pt idx="21">
                  <c:v>81.849999999999994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FD7-42D9-A0BE-952ABDE8CA3B}"/>
            </c:ext>
          </c:extLst>
        </c:ser>
        <c:ser>
          <c:idx val="1"/>
          <c:order val="1"/>
          <c:tx>
            <c:v>mean</c:v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'[1]Bland-Altman Plots brix ALL'!$A$38:$A$39</c:f>
              <c:numCache>
                <c:formatCode>General</c:formatCode>
                <c:ptCount val="2"/>
                <c:pt idx="0">
                  <c:v>0</c:v>
                </c:pt>
                <c:pt idx="1">
                  <c:v>750</c:v>
                </c:pt>
              </c:numCache>
            </c:numRef>
          </c:xVal>
          <c:yVal>
            <c:numRef>
              <c:f>'[1]Bland-Altman Plots brix ALL'!$B$38:$B$39</c:f>
              <c:numCache>
                <c:formatCode>General</c:formatCode>
                <c:ptCount val="2"/>
                <c:pt idx="0">
                  <c:v>305.69909090909101</c:v>
                </c:pt>
                <c:pt idx="1">
                  <c:v>305.69909090909101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FD7-42D9-A0BE-952ABDE8CA3B}"/>
            </c:ext>
          </c:extLst>
        </c:ser>
        <c:ser>
          <c:idx val="2"/>
          <c:order val="2"/>
          <c:tx>
            <c:v>upper</c:v>
          </c:tx>
          <c:spPr>
            <a:ln w="2540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'[1]Bland-Altman Plots brix ALL'!$A$38:$A$39</c:f>
              <c:numCache>
                <c:formatCode>General</c:formatCode>
                <c:ptCount val="2"/>
                <c:pt idx="0">
                  <c:v>0</c:v>
                </c:pt>
                <c:pt idx="1">
                  <c:v>750</c:v>
                </c:pt>
              </c:numCache>
            </c:numRef>
          </c:xVal>
          <c:yVal>
            <c:numRef>
              <c:f>'[1]Bland-Altman Plots brix ALL'!$C$38:$C$39</c:f>
              <c:numCache>
                <c:formatCode>General</c:formatCode>
                <c:ptCount val="2"/>
                <c:pt idx="0">
                  <c:v>731.38253581910169</c:v>
                </c:pt>
                <c:pt idx="1">
                  <c:v>731.38253581910169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FD7-42D9-A0BE-952ABDE8CA3B}"/>
            </c:ext>
          </c:extLst>
        </c:ser>
        <c:ser>
          <c:idx val="3"/>
          <c:order val="3"/>
          <c:tx>
            <c:v>lower</c:v>
          </c:tx>
          <c:spPr>
            <a:ln w="2540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'[1]Bland-Altman Plots brix ALL'!$A$38:$A$39</c:f>
              <c:numCache>
                <c:formatCode>General</c:formatCode>
                <c:ptCount val="2"/>
                <c:pt idx="0">
                  <c:v>0</c:v>
                </c:pt>
                <c:pt idx="1">
                  <c:v>750</c:v>
                </c:pt>
              </c:numCache>
            </c:numRef>
          </c:xVal>
          <c:yVal>
            <c:numRef>
              <c:f>'[1]Bland-Altman Plots brix ALL'!$D$38:$D$39</c:f>
              <c:numCache>
                <c:formatCode>General</c:formatCode>
                <c:ptCount val="2"/>
                <c:pt idx="0">
                  <c:v>-119.98435400091967</c:v>
                </c:pt>
                <c:pt idx="1">
                  <c:v>-119.98435400091967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FD7-42D9-A0BE-952ABDE8CA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0243024"/>
        <c:axId val="610248272"/>
      </c:scatterChart>
      <c:valAx>
        <c:axId val="610243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0248272"/>
        <c:crosses val="autoZero"/>
        <c:crossBetween val="midCat"/>
      </c:valAx>
      <c:valAx>
        <c:axId val="61024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0243024"/>
        <c:crosses val="autoZero"/>
        <c:crossBetween val="midCat"/>
        <c:majorUnit val="1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1.4094488188976378E-3"/>
                  <c:y val="0.1718099300087489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'[1]Bland-Altman Plots brix ALL'!$BE$4:$BE$30</c:f>
              <c:numCache>
                <c:formatCode>General</c:formatCode>
                <c:ptCount val="27"/>
                <c:pt idx="0">
                  <c:v>-1.5799999999999947</c:v>
                </c:pt>
                <c:pt idx="1">
                  <c:v>-2.8133333333333326</c:v>
                </c:pt>
                <c:pt idx="2">
                  <c:v>-11.61333333333333</c:v>
                </c:pt>
                <c:pt idx="3">
                  <c:v>-3.1466666666666683</c:v>
                </c:pt>
                <c:pt idx="4">
                  <c:v>-8.6099999999999959</c:v>
                </c:pt>
                <c:pt idx="5">
                  <c:v>-14.013333333333332</c:v>
                </c:pt>
                <c:pt idx="6">
                  <c:v>-4.7666666666666657</c:v>
                </c:pt>
                <c:pt idx="7">
                  <c:v>-8.9266666666666623</c:v>
                </c:pt>
                <c:pt idx="8">
                  <c:v>-4.7333333333333307</c:v>
                </c:pt>
                <c:pt idx="9">
                  <c:v>-17.853333333333332</c:v>
                </c:pt>
                <c:pt idx="10">
                  <c:v>-20.926666666666669</c:v>
                </c:pt>
                <c:pt idx="11">
                  <c:v>-13.733333333333333</c:v>
                </c:pt>
                <c:pt idx="12">
                  <c:v>-7.5799999999999983</c:v>
                </c:pt>
                <c:pt idx="13">
                  <c:v>-17.600000000000001</c:v>
                </c:pt>
                <c:pt idx="14">
                  <c:v>-10.059999999999999</c:v>
                </c:pt>
                <c:pt idx="15">
                  <c:v>-10.920000000000002</c:v>
                </c:pt>
                <c:pt idx="16">
                  <c:v>-15.440000000000001</c:v>
                </c:pt>
                <c:pt idx="17">
                  <c:v>-15.580000000000002</c:v>
                </c:pt>
                <c:pt idx="18">
                  <c:v>-15.700000000000003</c:v>
                </c:pt>
                <c:pt idx="19">
                  <c:v>-16.16</c:v>
                </c:pt>
                <c:pt idx="20">
                  <c:v>-11.739999999999998</c:v>
                </c:pt>
                <c:pt idx="21">
                  <c:v>-10.36</c:v>
                </c:pt>
                <c:pt idx="22">
                  <c:v>-12.08</c:v>
                </c:pt>
                <c:pt idx="23">
                  <c:v>-12.739999999999998</c:v>
                </c:pt>
                <c:pt idx="24">
                  <c:v>-14.5</c:v>
                </c:pt>
                <c:pt idx="25">
                  <c:v>-15.879999999999999</c:v>
                </c:pt>
                <c:pt idx="26">
                  <c:v>-12.71</c:v>
                </c:pt>
              </c:numCache>
            </c:numRef>
          </c:xVal>
          <c:yVal>
            <c:numRef>
              <c:f>'[1]Bland-Altman Plots brix ALL'!$BF$4:$BF$30</c:f>
              <c:numCache>
                <c:formatCode>General</c:formatCode>
                <c:ptCount val="27"/>
                <c:pt idx="0">
                  <c:v>22.11</c:v>
                </c:pt>
                <c:pt idx="1">
                  <c:v>28.326666666666668</c:v>
                </c:pt>
                <c:pt idx="2">
                  <c:v>25.726666666666667</c:v>
                </c:pt>
                <c:pt idx="3">
                  <c:v>30.493333333333336</c:v>
                </c:pt>
                <c:pt idx="4">
                  <c:v>22.744999999999997</c:v>
                </c:pt>
                <c:pt idx="5">
                  <c:v>28.126666666666665</c:v>
                </c:pt>
                <c:pt idx="6">
                  <c:v>20.383333333333333</c:v>
                </c:pt>
                <c:pt idx="7">
                  <c:v>20.903333333333332</c:v>
                </c:pt>
                <c:pt idx="8">
                  <c:v>24.166666666666664</c:v>
                </c:pt>
                <c:pt idx="9">
                  <c:v>17.006666666666668</c:v>
                </c:pt>
                <c:pt idx="10">
                  <c:v>20.503333333333334</c:v>
                </c:pt>
                <c:pt idx="11">
                  <c:v>18.466666666666665</c:v>
                </c:pt>
                <c:pt idx="12">
                  <c:v>28.71</c:v>
                </c:pt>
                <c:pt idx="13">
                  <c:v>25.8</c:v>
                </c:pt>
                <c:pt idx="14">
                  <c:v>24.67</c:v>
                </c:pt>
                <c:pt idx="15">
                  <c:v>29.54</c:v>
                </c:pt>
                <c:pt idx="16">
                  <c:v>29.28</c:v>
                </c:pt>
                <c:pt idx="17">
                  <c:v>26.310000000000002</c:v>
                </c:pt>
                <c:pt idx="18">
                  <c:v>35.25</c:v>
                </c:pt>
                <c:pt idx="19">
                  <c:v>33.92</c:v>
                </c:pt>
                <c:pt idx="20">
                  <c:v>23.83</c:v>
                </c:pt>
                <c:pt idx="21">
                  <c:v>18.82</c:v>
                </c:pt>
                <c:pt idx="22">
                  <c:v>17.920000000000002</c:v>
                </c:pt>
                <c:pt idx="23">
                  <c:v>27.53</c:v>
                </c:pt>
                <c:pt idx="24">
                  <c:v>23.65</c:v>
                </c:pt>
                <c:pt idx="25">
                  <c:v>30.18</c:v>
                </c:pt>
                <c:pt idx="26">
                  <c:v>26.275000000000002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9C2-4321-A6B3-820E9815B5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0508160"/>
        <c:axId val="570511112"/>
      </c:scatterChart>
      <c:valAx>
        <c:axId val="570508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511112"/>
        <c:crosses val="autoZero"/>
        <c:crossBetween val="midCat"/>
      </c:valAx>
      <c:valAx>
        <c:axId val="570511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5081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7.2144138232720909E-2"/>
                  <c:y val="0.1384175415573053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'[1]Bland-Altman Plots brix ALL'!$BK$4:$BK$31</c:f>
              <c:numCache>
                <c:formatCode>General</c:formatCode>
                <c:ptCount val="28"/>
                <c:pt idx="0">
                  <c:v>-20.979999999999997</c:v>
                </c:pt>
                <c:pt idx="1">
                  <c:v>-25.773333333333333</c:v>
                </c:pt>
                <c:pt idx="2">
                  <c:v>-16.540000000000003</c:v>
                </c:pt>
                <c:pt idx="3">
                  <c:v>-29.573333333333331</c:v>
                </c:pt>
                <c:pt idx="4">
                  <c:v>-31.38666666666667</c:v>
                </c:pt>
                <c:pt idx="5">
                  <c:v>-24.929999999999996</c:v>
                </c:pt>
                <c:pt idx="6">
                  <c:v>-34.373333333333335</c:v>
                </c:pt>
                <c:pt idx="7">
                  <c:v>-19.166666666666664</c:v>
                </c:pt>
                <c:pt idx="8">
                  <c:v>-22.286666666666662</c:v>
                </c:pt>
                <c:pt idx="9">
                  <c:v>-22.973333333333333</c:v>
                </c:pt>
                <c:pt idx="10">
                  <c:v>-24.493333333333332</c:v>
                </c:pt>
                <c:pt idx="11">
                  <c:v>-29.046666666666667</c:v>
                </c:pt>
                <c:pt idx="12">
                  <c:v>-22.573333333333331</c:v>
                </c:pt>
                <c:pt idx="13">
                  <c:v>-31.26</c:v>
                </c:pt>
                <c:pt idx="14">
                  <c:v>-33.32</c:v>
                </c:pt>
                <c:pt idx="15">
                  <c:v>-27.22</c:v>
                </c:pt>
                <c:pt idx="16">
                  <c:v>-33.72</c:v>
                </c:pt>
                <c:pt idx="17">
                  <c:v>-35.56</c:v>
                </c:pt>
                <c:pt idx="18">
                  <c:v>-33.22</c:v>
                </c:pt>
                <c:pt idx="19">
                  <c:v>-42.82</c:v>
                </c:pt>
                <c:pt idx="20">
                  <c:v>-40.44</c:v>
                </c:pt>
                <c:pt idx="21">
                  <c:v>-27.38</c:v>
                </c:pt>
                <c:pt idx="22">
                  <c:v>-20.32</c:v>
                </c:pt>
                <c:pt idx="23">
                  <c:v>-23.080000000000002</c:v>
                </c:pt>
                <c:pt idx="24">
                  <c:v>-32.379999999999995</c:v>
                </c:pt>
                <c:pt idx="25">
                  <c:v>-29.18</c:v>
                </c:pt>
                <c:pt idx="26">
                  <c:v>-36.44</c:v>
                </c:pt>
                <c:pt idx="27">
                  <c:v>-31.110000000000003</c:v>
                </c:pt>
              </c:numCache>
            </c:numRef>
          </c:xVal>
          <c:yVal>
            <c:numRef>
              <c:f>'[1]Bland-Altman Plots brix ALL'!$BL$4:$BL$31</c:f>
              <c:numCache>
                <c:formatCode>General</c:formatCode>
                <c:ptCount val="28"/>
                <c:pt idx="0">
                  <c:v>12.409999999999997</c:v>
                </c:pt>
                <c:pt idx="1">
                  <c:v>16.846666666666668</c:v>
                </c:pt>
                <c:pt idx="2">
                  <c:v>11.63</c:v>
                </c:pt>
                <c:pt idx="3">
                  <c:v>16.746666666666666</c:v>
                </c:pt>
                <c:pt idx="4">
                  <c:v>16.373333333333335</c:v>
                </c:pt>
                <c:pt idx="5">
                  <c:v>14.584999999999999</c:v>
                </c:pt>
                <c:pt idx="6">
                  <c:v>17.946666666666665</c:v>
                </c:pt>
                <c:pt idx="7">
                  <c:v>13.183333333333334</c:v>
                </c:pt>
                <c:pt idx="8">
                  <c:v>14.223333333333333</c:v>
                </c:pt>
                <c:pt idx="9">
                  <c:v>15.046666666666665</c:v>
                </c:pt>
                <c:pt idx="10">
                  <c:v>13.686666666666667</c:v>
                </c:pt>
                <c:pt idx="11">
                  <c:v>16.443333333333335</c:v>
                </c:pt>
                <c:pt idx="12">
                  <c:v>14.046666666666667</c:v>
                </c:pt>
                <c:pt idx="13">
                  <c:v>16.87</c:v>
                </c:pt>
                <c:pt idx="14">
                  <c:v>17.940000000000001</c:v>
                </c:pt>
                <c:pt idx="15">
                  <c:v>16.09</c:v>
                </c:pt>
                <c:pt idx="16">
                  <c:v>18.14</c:v>
                </c:pt>
                <c:pt idx="17">
                  <c:v>19.22</c:v>
                </c:pt>
                <c:pt idx="18">
                  <c:v>17.490000000000002</c:v>
                </c:pt>
                <c:pt idx="19">
                  <c:v>21.69</c:v>
                </c:pt>
                <c:pt idx="20">
                  <c:v>21.78</c:v>
                </c:pt>
                <c:pt idx="21">
                  <c:v>16.009999999999998</c:v>
                </c:pt>
                <c:pt idx="22">
                  <c:v>13.84</c:v>
                </c:pt>
                <c:pt idx="23">
                  <c:v>12.42</c:v>
                </c:pt>
                <c:pt idx="24">
                  <c:v>17.71</c:v>
                </c:pt>
                <c:pt idx="25">
                  <c:v>16.309999999999999</c:v>
                </c:pt>
                <c:pt idx="26">
                  <c:v>19.899999999999999</c:v>
                </c:pt>
                <c:pt idx="27">
                  <c:v>17.075000000000003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E76-46D4-9AC8-1CA3ECAD3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0103944"/>
        <c:axId val="650104272"/>
      </c:scatterChart>
      <c:valAx>
        <c:axId val="650103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0104272"/>
        <c:crosses val="autoZero"/>
        <c:crossBetween val="midCat"/>
      </c:valAx>
      <c:valAx>
        <c:axId val="650104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01039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540611477619358E-2"/>
          <c:y val="8.4291187739463605E-2"/>
          <c:w val="0.85006313400014188"/>
          <c:h val="0.73794430868555227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1.4071036461540476E-4"/>
                  <c:y val="-0.2681869702592908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'[1]Bland-Altman Plots brix ALL'!$BQ$4:$BQ$69</c:f>
              <c:numCache>
                <c:formatCode>General</c:formatCode>
                <c:ptCount val="66"/>
                <c:pt idx="0">
                  <c:v>-8.899999999999995</c:v>
                </c:pt>
                <c:pt idx="1">
                  <c:v>-12.799999999999997</c:v>
                </c:pt>
                <c:pt idx="2">
                  <c:v>-6.4000000000000021</c:v>
                </c:pt>
                <c:pt idx="3">
                  <c:v>-1.7000000000000028</c:v>
                </c:pt>
                <c:pt idx="4">
                  <c:v>-4.3333333333333339</c:v>
                </c:pt>
                <c:pt idx="5">
                  <c:v>-9.0333333333333314</c:v>
                </c:pt>
                <c:pt idx="6">
                  <c:v>-8.1666666666666679</c:v>
                </c:pt>
                <c:pt idx="7">
                  <c:v>-5.06666666666667</c:v>
                </c:pt>
                <c:pt idx="8">
                  <c:v>-21.066666666666663</c:v>
                </c:pt>
                <c:pt idx="9">
                  <c:v>-13.166666666666668</c:v>
                </c:pt>
                <c:pt idx="10">
                  <c:v>-7.8999999999999986</c:v>
                </c:pt>
                <c:pt idx="11">
                  <c:v>-14.649999999999997</c:v>
                </c:pt>
                <c:pt idx="12">
                  <c:v>-6.4333333333333336</c:v>
                </c:pt>
                <c:pt idx="13">
                  <c:v>-22.8</c:v>
                </c:pt>
                <c:pt idx="14">
                  <c:v>-15.433333333333332</c:v>
                </c:pt>
                <c:pt idx="15">
                  <c:v>-22.966666666666672</c:v>
                </c:pt>
                <c:pt idx="16">
                  <c:v>-13.2</c:v>
                </c:pt>
                <c:pt idx="17">
                  <c:v>-10.233333333333334</c:v>
                </c:pt>
                <c:pt idx="18">
                  <c:v>-18.200000000000003</c:v>
                </c:pt>
                <c:pt idx="19">
                  <c:v>-2.9333333333333371</c:v>
                </c:pt>
                <c:pt idx="20">
                  <c:v>-12.466666666666672</c:v>
                </c:pt>
                <c:pt idx="21">
                  <c:v>-12.433333333333326</c:v>
                </c:pt>
                <c:pt idx="22">
                  <c:v>-10.599999999999998</c:v>
                </c:pt>
                <c:pt idx="23">
                  <c:v>-14.033333333333331</c:v>
                </c:pt>
                <c:pt idx="24">
                  <c:v>-8.6000000000000014</c:v>
                </c:pt>
                <c:pt idx="25">
                  <c:v>-12.766666666666662</c:v>
                </c:pt>
                <c:pt idx="26">
                  <c:v>-14.766666666666669</c:v>
                </c:pt>
                <c:pt idx="27">
                  <c:v>-11.133333333333333</c:v>
                </c:pt>
                <c:pt idx="28">
                  <c:v>-5.466666666666665</c:v>
                </c:pt>
                <c:pt idx="29">
                  <c:v>-4.5666666666666629</c:v>
                </c:pt>
                <c:pt idx="30">
                  <c:v>-8.2666666666666622</c:v>
                </c:pt>
                <c:pt idx="31">
                  <c:v>-8.2666666666666622</c:v>
                </c:pt>
                <c:pt idx="32">
                  <c:v>-8.0333333333333314</c:v>
                </c:pt>
                <c:pt idx="33">
                  <c:v>-10.7</c:v>
                </c:pt>
                <c:pt idx="34">
                  <c:v>-5.4333333333333371</c:v>
                </c:pt>
                <c:pt idx="35">
                  <c:v>-12.63333333333334</c:v>
                </c:pt>
                <c:pt idx="36">
                  <c:v>-10.500000000000004</c:v>
                </c:pt>
                <c:pt idx="37">
                  <c:v>-9.0666666666666664</c:v>
                </c:pt>
                <c:pt idx="38">
                  <c:v>-11</c:v>
                </c:pt>
                <c:pt idx="39">
                  <c:v>-14.866666666666664</c:v>
                </c:pt>
                <c:pt idx="40">
                  <c:v>-17.100000000000001</c:v>
                </c:pt>
                <c:pt idx="41">
                  <c:v>-17.399999999999999</c:v>
                </c:pt>
                <c:pt idx="42">
                  <c:v>-13.2</c:v>
                </c:pt>
                <c:pt idx="43">
                  <c:v>-8.8000000000000007</c:v>
                </c:pt>
                <c:pt idx="44">
                  <c:v>-12.100000000000001</c:v>
                </c:pt>
                <c:pt idx="45">
                  <c:v>-11.5</c:v>
                </c:pt>
                <c:pt idx="46">
                  <c:v>-15.399999999999999</c:v>
                </c:pt>
                <c:pt idx="47">
                  <c:v>-16.799999999999997</c:v>
                </c:pt>
                <c:pt idx="48">
                  <c:v>-19.3</c:v>
                </c:pt>
                <c:pt idx="49">
                  <c:v>-15</c:v>
                </c:pt>
                <c:pt idx="50">
                  <c:v>-10.899999999999999</c:v>
                </c:pt>
                <c:pt idx="51">
                  <c:v>-5.3000000000000007</c:v>
                </c:pt>
                <c:pt idx="52">
                  <c:v>-13.53</c:v>
                </c:pt>
                <c:pt idx="53">
                  <c:v>-11.739999999999998</c:v>
                </c:pt>
                <c:pt idx="54">
                  <c:v>-12.670000000000002</c:v>
                </c:pt>
                <c:pt idx="55">
                  <c:v>-8.6000000000000014</c:v>
                </c:pt>
                <c:pt idx="56">
                  <c:v>-14.269999999999996</c:v>
                </c:pt>
                <c:pt idx="57">
                  <c:v>-3.4300000000000015</c:v>
                </c:pt>
                <c:pt idx="58">
                  <c:v>-16.829999999999998</c:v>
                </c:pt>
                <c:pt idx="59">
                  <c:v>-10.869999999999997</c:v>
                </c:pt>
                <c:pt idx="60">
                  <c:v>-13.199999999999996</c:v>
                </c:pt>
                <c:pt idx="61">
                  <c:v>-15.640000000000004</c:v>
                </c:pt>
                <c:pt idx="62">
                  <c:v>-24.1</c:v>
                </c:pt>
                <c:pt idx="63">
                  <c:v>-4.2600000000000016</c:v>
                </c:pt>
                <c:pt idx="64">
                  <c:v>-16.159999999999997</c:v>
                </c:pt>
                <c:pt idx="65">
                  <c:v>-2.2000000000000028</c:v>
                </c:pt>
              </c:numCache>
            </c:numRef>
          </c:xVal>
          <c:yVal>
            <c:numRef>
              <c:f>'[1]Bland-Altman Plots brix ALL'!$BR$4:$BR$69</c:f>
              <c:numCache>
                <c:formatCode>General</c:formatCode>
                <c:ptCount val="66"/>
                <c:pt idx="0">
                  <c:v>18.449999999999996</c:v>
                </c:pt>
                <c:pt idx="1">
                  <c:v>26.9</c:v>
                </c:pt>
                <c:pt idx="2">
                  <c:v>26.533333333333331</c:v>
                </c:pt>
                <c:pt idx="3">
                  <c:v>19.05</c:v>
                </c:pt>
                <c:pt idx="4">
                  <c:v>16.333333333333332</c:v>
                </c:pt>
                <c:pt idx="5">
                  <c:v>27.016666666666666</c:v>
                </c:pt>
                <c:pt idx="6">
                  <c:v>27.449999999999996</c:v>
                </c:pt>
                <c:pt idx="7">
                  <c:v>29.533333333333335</c:v>
                </c:pt>
                <c:pt idx="8">
                  <c:v>24.733333333333327</c:v>
                </c:pt>
                <c:pt idx="9">
                  <c:v>32.416666666666664</c:v>
                </c:pt>
                <c:pt idx="10">
                  <c:v>20.65</c:v>
                </c:pt>
                <c:pt idx="11">
                  <c:v>19.724999999999998</c:v>
                </c:pt>
                <c:pt idx="12">
                  <c:v>19.783333333333331</c:v>
                </c:pt>
                <c:pt idx="13">
                  <c:v>29.6</c:v>
                </c:pt>
                <c:pt idx="14">
                  <c:v>22.15</c:v>
                </c:pt>
                <c:pt idx="15">
                  <c:v>33.783333333333339</c:v>
                </c:pt>
                <c:pt idx="16">
                  <c:v>27.666666666666664</c:v>
                </c:pt>
                <c:pt idx="17">
                  <c:v>26.716666666666665</c:v>
                </c:pt>
                <c:pt idx="18">
                  <c:v>20.7</c:v>
                </c:pt>
                <c:pt idx="19">
                  <c:v>24.633333333333336</c:v>
                </c:pt>
                <c:pt idx="20">
                  <c:v>21.866666666666667</c:v>
                </c:pt>
                <c:pt idx="21">
                  <c:v>28.31666666666667</c:v>
                </c:pt>
                <c:pt idx="22">
                  <c:v>31.966666666666669</c:v>
                </c:pt>
                <c:pt idx="23">
                  <c:v>28.116666666666667</c:v>
                </c:pt>
                <c:pt idx="24">
                  <c:v>24.033333333333331</c:v>
                </c:pt>
                <c:pt idx="25">
                  <c:v>27.783333333333331</c:v>
                </c:pt>
                <c:pt idx="26">
                  <c:v>22.516666666666666</c:v>
                </c:pt>
                <c:pt idx="27">
                  <c:v>24.533333333333331</c:v>
                </c:pt>
                <c:pt idx="28">
                  <c:v>20.033333333333331</c:v>
                </c:pt>
                <c:pt idx="29">
                  <c:v>23.083333333333332</c:v>
                </c:pt>
                <c:pt idx="30">
                  <c:v>34.266666666666666</c:v>
                </c:pt>
                <c:pt idx="31">
                  <c:v>34.266666666666666</c:v>
                </c:pt>
                <c:pt idx="32">
                  <c:v>22.516666666666666</c:v>
                </c:pt>
                <c:pt idx="33">
                  <c:v>20.583333333333336</c:v>
                </c:pt>
                <c:pt idx="34">
                  <c:v>28.25</c:v>
                </c:pt>
                <c:pt idx="35">
                  <c:v>38.38333333333334</c:v>
                </c:pt>
                <c:pt idx="36">
                  <c:v>27.883333333333333</c:v>
                </c:pt>
                <c:pt idx="37">
                  <c:v>20.799999999999997</c:v>
                </c:pt>
                <c:pt idx="38">
                  <c:v>24.366666666666664</c:v>
                </c:pt>
                <c:pt idx="39">
                  <c:v>25.06666666666667</c:v>
                </c:pt>
                <c:pt idx="40">
                  <c:v>26.05</c:v>
                </c:pt>
                <c:pt idx="41">
                  <c:v>21</c:v>
                </c:pt>
                <c:pt idx="42">
                  <c:v>33.9</c:v>
                </c:pt>
                <c:pt idx="43">
                  <c:v>30.6</c:v>
                </c:pt>
                <c:pt idx="44">
                  <c:v>30.95</c:v>
                </c:pt>
                <c:pt idx="45">
                  <c:v>28.25</c:v>
                </c:pt>
                <c:pt idx="46">
                  <c:v>34.700000000000003</c:v>
                </c:pt>
                <c:pt idx="47">
                  <c:v>26.4</c:v>
                </c:pt>
                <c:pt idx="48">
                  <c:v>33.450000000000003</c:v>
                </c:pt>
                <c:pt idx="49">
                  <c:v>34.5</c:v>
                </c:pt>
                <c:pt idx="50">
                  <c:v>24.25</c:v>
                </c:pt>
                <c:pt idx="51">
                  <c:v>21.35</c:v>
                </c:pt>
                <c:pt idx="52">
                  <c:v>19.594999999999999</c:v>
                </c:pt>
                <c:pt idx="53">
                  <c:v>22.630000000000003</c:v>
                </c:pt>
                <c:pt idx="54">
                  <c:v>27.765000000000001</c:v>
                </c:pt>
                <c:pt idx="55">
                  <c:v>31.23</c:v>
                </c:pt>
                <c:pt idx="56">
                  <c:v>27.164999999999999</c:v>
                </c:pt>
                <c:pt idx="57">
                  <c:v>17.315000000000001</c:v>
                </c:pt>
                <c:pt idx="58">
                  <c:v>21.215</c:v>
                </c:pt>
                <c:pt idx="59">
                  <c:v>25.465</c:v>
                </c:pt>
                <c:pt idx="60">
                  <c:v>31.7</c:v>
                </c:pt>
                <c:pt idx="61">
                  <c:v>25.380000000000003</c:v>
                </c:pt>
                <c:pt idx="62">
                  <c:v>24.41</c:v>
                </c:pt>
                <c:pt idx="63">
                  <c:v>30.83</c:v>
                </c:pt>
                <c:pt idx="64">
                  <c:v>30.04</c:v>
                </c:pt>
                <c:pt idx="65">
                  <c:v>31.53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9EC-475C-AB9F-5E22D2CAD7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0564576"/>
        <c:axId val="570565232"/>
      </c:scatterChart>
      <c:valAx>
        <c:axId val="570564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565232"/>
        <c:crosses val="autoZero"/>
        <c:crossBetween val="midCat"/>
      </c:valAx>
      <c:valAx>
        <c:axId val="570565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5645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2.9802274715660541E-2"/>
                  <c:y val="-2.3148148148148147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'[1]Bland-Altman Plots brix ALL'!$BW$4:$BW$88</c:f>
              <c:numCache>
                <c:formatCode>General</c:formatCode>
                <c:ptCount val="85"/>
                <c:pt idx="0">
                  <c:v>229.4</c:v>
                </c:pt>
                <c:pt idx="1">
                  <c:v>265.7</c:v>
                </c:pt>
                <c:pt idx="2">
                  <c:v>257.16666666666669</c:v>
                </c:pt>
                <c:pt idx="3">
                  <c:v>252.40000000000003</c:v>
                </c:pt>
                <c:pt idx="4">
                  <c:v>213.8</c:v>
                </c:pt>
                <c:pt idx="5">
                  <c:v>269.73333333333335</c:v>
                </c:pt>
                <c:pt idx="6">
                  <c:v>213.8</c:v>
                </c:pt>
                <c:pt idx="7">
                  <c:v>214.20000000000002</c:v>
                </c:pt>
                <c:pt idx="8">
                  <c:v>252.16666666666669</c:v>
                </c:pt>
                <c:pt idx="9">
                  <c:v>232.96666666666667</c:v>
                </c:pt>
                <c:pt idx="10">
                  <c:v>179.3</c:v>
                </c:pt>
                <c:pt idx="11">
                  <c:v>212.43333333333334</c:v>
                </c:pt>
                <c:pt idx="12">
                  <c:v>260.53333333333336</c:v>
                </c:pt>
                <c:pt idx="13">
                  <c:v>259.10000000000002</c:v>
                </c:pt>
                <c:pt idx="14">
                  <c:v>187.46666666666667</c:v>
                </c:pt>
                <c:pt idx="15">
                  <c:v>182.7</c:v>
                </c:pt>
                <c:pt idx="16">
                  <c:v>268.93333333333334</c:v>
                </c:pt>
                <c:pt idx="17">
                  <c:v>43.79</c:v>
                </c:pt>
                <c:pt idx="18">
                  <c:v>149.53333333333333</c:v>
                </c:pt>
                <c:pt idx="19">
                  <c:v>26.74666666666667</c:v>
                </c:pt>
                <c:pt idx="20">
                  <c:v>185.5</c:v>
                </c:pt>
                <c:pt idx="21">
                  <c:v>227.70000000000002</c:v>
                </c:pt>
                <c:pt idx="22">
                  <c:v>222.26666666666668</c:v>
                </c:pt>
                <c:pt idx="23">
                  <c:v>292.90000000000003</c:v>
                </c:pt>
                <c:pt idx="24">
                  <c:v>164.36666666666667</c:v>
                </c:pt>
                <c:pt idx="25">
                  <c:v>221.93333333333334</c:v>
                </c:pt>
                <c:pt idx="26">
                  <c:v>177</c:v>
                </c:pt>
                <c:pt idx="27">
                  <c:v>165.66666666666669</c:v>
                </c:pt>
                <c:pt idx="28">
                  <c:v>160.43333333333334</c:v>
                </c:pt>
                <c:pt idx="29">
                  <c:v>184.26666666666668</c:v>
                </c:pt>
                <c:pt idx="30">
                  <c:v>178.93333333333334</c:v>
                </c:pt>
                <c:pt idx="31">
                  <c:v>247.5333333333333</c:v>
                </c:pt>
                <c:pt idx="32">
                  <c:v>180.86666666666667</c:v>
                </c:pt>
                <c:pt idx="33">
                  <c:v>184.4</c:v>
                </c:pt>
                <c:pt idx="34">
                  <c:v>173.60000000000002</c:v>
                </c:pt>
                <c:pt idx="35">
                  <c:v>185.4</c:v>
                </c:pt>
                <c:pt idx="36">
                  <c:v>195</c:v>
                </c:pt>
                <c:pt idx="37">
                  <c:v>147.79999999999998</c:v>
                </c:pt>
                <c:pt idx="38">
                  <c:v>163.80000000000001</c:v>
                </c:pt>
                <c:pt idx="39">
                  <c:v>198.9</c:v>
                </c:pt>
                <c:pt idx="40">
                  <c:v>167.8</c:v>
                </c:pt>
                <c:pt idx="41">
                  <c:v>172.1</c:v>
                </c:pt>
                <c:pt idx="42">
                  <c:v>150.6</c:v>
                </c:pt>
                <c:pt idx="43">
                  <c:v>175</c:v>
                </c:pt>
                <c:pt idx="44">
                  <c:v>100.2</c:v>
                </c:pt>
                <c:pt idx="45">
                  <c:v>163.13333333333335</c:v>
                </c:pt>
                <c:pt idx="46">
                  <c:v>164.76999999999998</c:v>
                </c:pt>
                <c:pt idx="47">
                  <c:v>202.47</c:v>
                </c:pt>
                <c:pt idx="48">
                  <c:v>168.8</c:v>
                </c:pt>
                <c:pt idx="49">
                  <c:v>253.57000000000002</c:v>
                </c:pt>
                <c:pt idx="50">
                  <c:v>147.63999999999999</c:v>
                </c:pt>
                <c:pt idx="51">
                  <c:v>195.4</c:v>
                </c:pt>
                <c:pt idx="52">
                  <c:v>211.97</c:v>
                </c:pt>
                <c:pt idx="53">
                  <c:v>273.5</c:v>
                </c:pt>
                <c:pt idx="54">
                  <c:v>116.5</c:v>
                </c:pt>
                <c:pt idx="55">
                  <c:v>242.2</c:v>
                </c:pt>
                <c:pt idx="56">
                  <c:v>64.760000000000005</c:v>
                </c:pt>
                <c:pt idx="57">
                  <c:v>326.60000000000002</c:v>
                </c:pt>
                <c:pt idx="58">
                  <c:v>250.2</c:v>
                </c:pt>
                <c:pt idx="59">
                  <c:v>252.1</c:v>
                </c:pt>
                <c:pt idx="60">
                  <c:v>29.040000000000006</c:v>
                </c:pt>
                <c:pt idx="61">
                  <c:v>179.20000000000002</c:v>
                </c:pt>
                <c:pt idx="62">
                  <c:v>140.5</c:v>
                </c:pt>
                <c:pt idx="63">
                  <c:v>148.20000000000002</c:v>
                </c:pt>
                <c:pt idx="64">
                  <c:v>253.5</c:v>
                </c:pt>
                <c:pt idx="65">
                  <c:v>212.8</c:v>
                </c:pt>
                <c:pt idx="66">
                  <c:v>198.7</c:v>
                </c:pt>
                <c:pt idx="67">
                  <c:v>177.6</c:v>
                </c:pt>
                <c:pt idx="68">
                  <c:v>205.8</c:v>
                </c:pt>
                <c:pt idx="69">
                  <c:v>116.9</c:v>
                </c:pt>
                <c:pt idx="70">
                  <c:v>224.39999999999998</c:v>
                </c:pt>
                <c:pt idx="71">
                  <c:v>236.79999999999998</c:v>
                </c:pt>
                <c:pt idx="72">
                  <c:v>243.70000000000002</c:v>
                </c:pt>
                <c:pt idx="73">
                  <c:v>282.90000000000003</c:v>
                </c:pt>
                <c:pt idx="74">
                  <c:v>201.39999999999998</c:v>
                </c:pt>
                <c:pt idx="75">
                  <c:v>264.3</c:v>
                </c:pt>
                <c:pt idx="76">
                  <c:v>190</c:v>
                </c:pt>
                <c:pt idx="77">
                  <c:v>247.00000000000003</c:v>
                </c:pt>
                <c:pt idx="78">
                  <c:v>152.29999999999998</c:v>
                </c:pt>
                <c:pt idx="79">
                  <c:v>130.30000000000001</c:v>
                </c:pt>
                <c:pt idx="80">
                  <c:v>118.20000000000002</c:v>
                </c:pt>
                <c:pt idx="81">
                  <c:v>144.5</c:v>
                </c:pt>
                <c:pt idx="82">
                  <c:v>152.70000000000002</c:v>
                </c:pt>
                <c:pt idx="83">
                  <c:v>132.19999999999999</c:v>
                </c:pt>
                <c:pt idx="84">
                  <c:v>116.80000000000001</c:v>
                </c:pt>
              </c:numCache>
            </c:numRef>
          </c:xVal>
          <c:yVal>
            <c:numRef>
              <c:f>'[1]Bland-Altman Plots brix ALL'!$BX$4:$BX$88</c:f>
              <c:numCache>
                <c:formatCode>General</c:formatCode>
                <c:ptCount val="85"/>
                <c:pt idx="0">
                  <c:v>135.19999999999999</c:v>
                </c:pt>
                <c:pt idx="1">
                  <c:v>154.65</c:v>
                </c:pt>
                <c:pt idx="2">
                  <c:v>151.91666666666666</c:v>
                </c:pt>
                <c:pt idx="3">
                  <c:v>144.4</c:v>
                </c:pt>
                <c:pt idx="4">
                  <c:v>129.4</c:v>
                </c:pt>
                <c:pt idx="5">
                  <c:v>158.23333333333335</c:v>
                </c:pt>
                <c:pt idx="6">
                  <c:v>133.9</c:v>
                </c:pt>
                <c:pt idx="7">
                  <c:v>121.3</c:v>
                </c:pt>
                <c:pt idx="8">
                  <c:v>152.71666666666667</c:v>
                </c:pt>
                <c:pt idx="9">
                  <c:v>142.31666666666666</c:v>
                </c:pt>
                <c:pt idx="10">
                  <c:v>106.35</c:v>
                </c:pt>
                <c:pt idx="11">
                  <c:v>118.61666666666667</c:v>
                </c:pt>
                <c:pt idx="12">
                  <c:v>146.83333333333334</c:v>
                </c:pt>
                <c:pt idx="13">
                  <c:v>147.75</c:v>
                </c:pt>
                <c:pt idx="14">
                  <c:v>108.16666666666667</c:v>
                </c:pt>
                <c:pt idx="15">
                  <c:v>113.65</c:v>
                </c:pt>
                <c:pt idx="16">
                  <c:v>155.53333333333333</c:v>
                </c:pt>
                <c:pt idx="17">
                  <c:v>33.494999999999997</c:v>
                </c:pt>
                <c:pt idx="18">
                  <c:v>97.933333333333323</c:v>
                </c:pt>
                <c:pt idx="19">
                  <c:v>29.006666666666668</c:v>
                </c:pt>
                <c:pt idx="20">
                  <c:v>114.85</c:v>
                </c:pt>
                <c:pt idx="21">
                  <c:v>134.95000000000002</c:v>
                </c:pt>
                <c:pt idx="22">
                  <c:v>130.86666666666667</c:v>
                </c:pt>
                <c:pt idx="23">
                  <c:v>167.85</c:v>
                </c:pt>
                <c:pt idx="24">
                  <c:v>97.316666666666663</c:v>
                </c:pt>
                <c:pt idx="25">
                  <c:v>129.93333333333334</c:v>
                </c:pt>
                <c:pt idx="26">
                  <c:v>107</c:v>
                </c:pt>
                <c:pt idx="27">
                  <c:v>98.066666666666663</c:v>
                </c:pt>
                <c:pt idx="28">
                  <c:v>112.28333333333333</c:v>
                </c:pt>
                <c:pt idx="29">
                  <c:v>114.76666666666667</c:v>
                </c:pt>
                <c:pt idx="30">
                  <c:v>105.73333333333332</c:v>
                </c:pt>
                <c:pt idx="31">
                  <c:v>142.63333333333333</c:v>
                </c:pt>
                <c:pt idx="32">
                  <c:v>108.06666666666666</c:v>
                </c:pt>
                <c:pt idx="33">
                  <c:v>109.7</c:v>
                </c:pt>
                <c:pt idx="34">
                  <c:v>108</c:v>
                </c:pt>
                <c:pt idx="35">
                  <c:v>114.7</c:v>
                </c:pt>
                <c:pt idx="36">
                  <c:v>109.80000000000001</c:v>
                </c:pt>
                <c:pt idx="37">
                  <c:v>101.2</c:v>
                </c:pt>
                <c:pt idx="38">
                  <c:v>108.1</c:v>
                </c:pt>
                <c:pt idx="39">
                  <c:v>124.35000000000001</c:v>
                </c:pt>
                <c:pt idx="40">
                  <c:v>106.4</c:v>
                </c:pt>
                <c:pt idx="41">
                  <c:v>107.64999999999999</c:v>
                </c:pt>
                <c:pt idx="42">
                  <c:v>102.3</c:v>
                </c:pt>
                <c:pt idx="43">
                  <c:v>114.5</c:v>
                </c:pt>
                <c:pt idx="44">
                  <c:v>68.900000000000006</c:v>
                </c:pt>
                <c:pt idx="45">
                  <c:v>100.26666666666667</c:v>
                </c:pt>
                <c:pt idx="46">
                  <c:v>103.815</c:v>
                </c:pt>
                <c:pt idx="47">
                  <c:v>121.265</c:v>
                </c:pt>
                <c:pt idx="48">
                  <c:v>100</c:v>
                </c:pt>
                <c:pt idx="49">
                  <c:v>146.815</c:v>
                </c:pt>
                <c:pt idx="50">
                  <c:v>86.18</c:v>
                </c:pt>
                <c:pt idx="51">
                  <c:v>126.39999999999999</c:v>
                </c:pt>
                <c:pt idx="52">
                  <c:v>136.41499999999999</c:v>
                </c:pt>
                <c:pt idx="53">
                  <c:v>159.35000000000002</c:v>
                </c:pt>
                <c:pt idx="54">
                  <c:v>85.65</c:v>
                </c:pt>
                <c:pt idx="55">
                  <c:v>137.1</c:v>
                </c:pt>
                <c:pt idx="56">
                  <c:v>47.48</c:v>
                </c:pt>
                <c:pt idx="57">
                  <c:v>178.7</c:v>
                </c:pt>
                <c:pt idx="58">
                  <c:v>148.9</c:v>
                </c:pt>
                <c:pt idx="59">
                  <c:v>144.44999999999999</c:v>
                </c:pt>
                <c:pt idx="60">
                  <c:v>50.52</c:v>
                </c:pt>
                <c:pt idx="61">
                  <c:v>123.7</c:v>
                </c:pt>
                <c:pt idx="62">
                  <c:v>99.550000000000011</c:v>
                </c:pt>
                <c:pt idx="63">
                  <c:v>96.2</c:v>
                </c:pt>
                <c:pt idx="64">
                  <c:v>153.05000000000001</c:v>
                </c:pt>
                <c:pt idx="65">
                  <c:v>142.4</c:v>
                </c:pt>
                <c:pt idx="66">
                  <c:v>120.65</c:v>
                </c:pt>
                <c:pt idx="67">
                  <c:v>112.39999999999999</c:v>
                </c:pt>
                <c:pt idx="68">
                  <c:v>127.1</c:v>
                </c:pt>
                <c:pt idx="69">
                  <c:v>82.05</c:v>
                </c:pt>
                <c:pt idx="70">
                  <c:v>146.19999999999999</c:v>
                </c:pt>
                <c:pt idx="71">
                  <c:v>156.5</c:v>
                </c:pt>
                <c:pt idx="72">
                  <c:v>136.25</c:v>
                </c:pt>
                <c:pt idx="73">
                  <c:v>181.85</c:v>
                </c:pt>
                <c:pt idx="74">
                  <c:v>134.4</c:v>
                </c:pt>
                <c:pt idx="75">
                  <c:v>166.45000000000002</c:v>
                </c:pt>
                <c:pt idx="76">
                  <c:v>126.9</c:v>
                </c:pt>
                <c:pt idx="77">
                  <c:v>137.10000000000002</c:v>
                </c:pt>
                <c:pt idx="78">
                  <c:v>90.45</c:v>
                </c:pt>
                <c:pt idx="79">
                  <c:v>81.25</c:v>
                </c:pt>
                <c:pt idx="80">
                  <c:v>80.2</c:v>
                </c:pt>
                <c:pt idx="81">
                  <c:v>96.550000000000011</c:v>
                </c:pt>
                <c:pt idx="82">
                  <c:v>106.05</c:v>
                </c:pt>
                <c:pt idx="83">
                  <c:v>104.1</c:v>
                </c:pt>
                <c:pt idx="84">
                  <c:v>70.5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81-4C43-8C01-89649FCED7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8480712"/>
        <c:axId val="618481368"/>
      </c:scatterChart>
      <c:valAx>
        <c:axId val="618480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8481368"/>
        <c:crosses val="autoZero"/>
        <c:crossBetween val="midCat"/>
      </c:valAx>
      <c:valAx>
        <c:axId val="618481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84807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5.9253937007874014E-2"/>
                  <c:y val="-8.0643409157188678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'[1]Bland-Altman Plots brix ALL'!$CC$4:$CC$90</c:f>
              <c:numCache>
                <c:formatCode>General</c:formatCode>
                <c:ptCount val="87"/>
                <c:pt idx="0">
                  <c:v>4.68</c:v>
                </c:pt>
                <c:pt idx="1">
                  <c:v>8.259999999999998</c:v>
                </c:pt>
                <c:pt idx="2">
                  <c:v>15.3</c:v>
                </c:pt>
                <c:pt idx="3">
                  <c:v>-2.7966666666666669</c:v>
                </c:pt>
                <c:pt idx="4">
                  <c:v>5.6700000000000017</c:v>
                </c:pt>
                <c:pt idx="5">
                  <c:v>11.154881225336506</c:v>
                </c:pt>
                <c:pt idx="6">
                  <c:v>4.0233493987178868</c:v>
                </c:pt>
                <c:pt idx="7">
                  <c:v>7.8392120162837511</c:v>
                </c:pt>
                <c:pt idx="8">
                  <c:v>-4.9933333333333358</c:v>
                </c:pt>
                <c:pt idx="9">
                  <c:v>19.113685486846958</c:v>
                </c:pt>
                <c:pt idx="10">
                  <c:v>7.7272233644367212</c:v>
                </c:pt>
                <c:pt idx="11">
                  <c:v>0.33657019347356076</c:v>
                </c:pt>
                <c:pt idx="12">
                  <c:v>14.412299014181034</c:v>
                </c:pt>
                <c:pt idx="13">
                  <c:v>-1.4366666666666639</c:v>
                </c:pt>
                <c:pt idx="14">
                  <c:v>-6.6890560661944072</c:v>
                </c:pt>
                <c:pt idx="15">
                  <c:v>-12.775967449212576</c:v>
                </c:pt>
                <c:pt idx="16">
                  <c:v>-2.6169271900552289</c:v>
                </c:pt>
                <c:pt idx="17">
                  <c:v>12.283333333333335</c:v>
                </c:pt>
                <c:pt idx="18">
                  <c:v>-1.793333333333333</c:v>
                </c:pt>
                <c:pt idx="19">
                  <c:v>5.399999999999995</c:v>
                </c:pt>
                <c:pt idx="20">
                  <c:v>-3.5000000000000036</c:v>
                </c:pt>
                <c:pt idx="21">
                  <c:v>-2.7333333333333325</c:v>
                </c:pt>
                <c:pt idx="22">
                  <c:v>-17.666666666666664</c:v>
                </c:pt>
                <c:pt idx="23">
                  <c:v>-2</c:v>
                </c:pt>
                <c:pt idx="24">
                  <c:v>3.8999999999999986</c:v>
                </c:pt>
                <c:pt idx="25">
                  <c:v>7.6666666666666607</c:v>
                </c:pt>
                <c:pt idx="26">
                  <c:v>7.6666666666666607</c:v>
                </c:pt>
                <c:pt idx="27">
                  <c:v>3.1499999999999986</c:v>
                </c:pt>
                <c:pt idx="28">
                  <c:v>21.18333333333333</c:v>
                </c:pt>
                <c:pt idx="29">
                  <c:v>15.76166453680602</c:v>
                </c:pt>
                <c:pt idx="30">
                  <c:v>-1.1848800178502632</c:v>
                </c:pt>
                <c:pt idx="31">
                  <c:v>-0.58226941722955772</c:v>
                </c:pt>
                <c:pt idx="32">
                  <c:v>2.0188908497129781</c:v>
                </c:pt>
                <c:pt idx="33">
                  <c:v>21.229999999999997</c:v>
                </c:pt>
                <c:pt idx="34">
                  <c:v>7.07</c:v>
                </c:pt>
                <c:pt idx="35">
                  <c:v>4.5100000000000016</c:v>
                </c:pt>
                <c:pt idx="36">
                  <c:v>8.84</c:v>
                </c:pt>
                <c:pt idx="37">
                  <c:v>2.8599999999999994</c:v>
                </c:pt>
                <c:pt idx="38">
                  <c:v>10.379999999999999</c:v>
                </c:pt>
                <c:pt idx="39">
                  <c:v>-3.0399999999999991</c:v>
                </c:pt>
                <c:pt idx="40">
                  <c:v>-1.8299999999999983</c:v>
                </c:pt>
                <c:pt idx="41">
                  <c:v>17.129999999999995</c:v>
                </c:pt>
                <c:pt idx="42">
                  <c:v>13.29</c:v>
                </c:pt>
                <c:pt idx="43">
                  <c:v>26.97</c:v>
                </c:pt>
                <c:pt idx="44">
                  <c:v>26.859999999999996</c:v>
                </c:pt>
                <c:pt idx="45">
                  <c:v>-8.2399999999999984</c:v>
                </c:pt>
                <c:pt idx="46">
                  <c:v>3.0599999999999987</c:v>
                </c:pt>
                <c:pt idx="47">
                  <c:v>9.61</c:v>
                </c:pt>
                <c:pt idx="48">
                  <c:v>-7.52</c:v>
                </c:pt>
                <c:pt idx="49">
                  <c:v>-9.18</c:v>
                </c:pt>
                <c:pt idx="50">
                  <c:v>-7.6099999999999994</c:v>
                </c:pt>
                <c:pt idx="51">
                  <c:v>-12.930000000000001</c:v>
                </c:pt>
                <c:pt idx="52">
                  <c:v>-2.0499999999999989</c:v>
                </c:pt>
                <c:pt idx="53">
                  <c:v>22.1</c:v>
                </c:pt>
                <c:pt idx="54">
                  <c:v>11.840000000000003</c:v>
                </c:pt>
                <c:pt idx="55">
                  <c:v>4.0199999999999996</c:v>
                </c:pt>
                <c:pt idx="56">
                  <c:v>15.78</c:v>
                </c:pt>
                <c:pt idx="57">
                  <c:v>2.5200000000000014</c:v>
                </c:pt>
                <c:pt idx="58">
                  <c:v>14.16</c:v>
                </c:pt>
                <c:pt idx="59">
                  <c:v>-5.7499999999999982</c:v>
                </c:pt>
                <c:pt idx="60">
                  <c:v>-25.48</c:v>
                </c:pt>
                <c:pt idx="61">
                  <c:v>13.809999999999995</c:v>
                </c:pt>
                <c:pt idx="62">
                  <c:v>28.790000000000003</c:v>
                </c:pt>
                <c:pt idx="63">
                  <c:v>-4.3000000000000007</c:v>
                </c:pt>
                <c:pt idx="64">
                  <c:v>-8.1999999999999993</c:v>
                </c:pt>
                <c:pt idx="65">
                  <c:v>-1.1599999999999966</c:v>
                </c:pt>
                <c:pt idx="66">
                  <c:v>32.650000000000006</c:v>
                </c:pt>
                <c:pt idx="67">
                  <c:v>15.32</c:v>
                </c:pt>
                <c:pt idx="68">
                  <c:v>21.7</c:v>
                </c:pt>
                <c:pt idx="69">
                  <c:v>-18.170000000000002</c:v>
                </c:pt>
                <c:pt idx="70">
                  <c:v>-21.04</c:v>
                </c:pt>
                <c:pt idx="71">
                  <c:v>-2.0300000000000011</c:v>
                </c:pt>
                <c:pt idx="72">
                  <c:v>16.119999999999997</c:v>
                </c:pt>
                <c:pt idx="73">
                  <c:v>15.96</c:v>
                </c:pt>
                <c:pt idx="74">
                  <c:v>37.989999999999995</c:v>
                </c:pt>
                <c:pt idx="75">
                  <c:v>12.630000000000003</c:v>
                </c:pt>
                <c:pt idx="76">
                  <c:v>21.47</c:v>
                </c:pt>
                <c:pt idx="77">
                  <c:v>-9.66</c:v>
                </c:pt>
                <c:pt idx="78">
                  <c:v>30.970000000000002</c:v>
                </c:pt>
                <c:pt idx="79">
                  <c:v>14.79</c:v>
                </c:pt>
                <c:pt idx="80">
                  <c:v>-4.57</c:v>
                </c:pt>
                <c:pt idx="81">
                  <c:v>-1.5800000000000018</c:v>
                </c:pt>
                <c:pt idx="82">
                  <c:v>8.4499999999999993</c:v>
                </c:pt>
                <c:pt idx="83">
                  <c:v>13.66</c:v>
                </c:pt>
                <c:pt idx="84">
                  <c:v>9.5400000000000027</c:v>
                </c:pt>
                <c:pt idx="85">
                  <c:v>-9.0100000000000016</c:v>
                </c:pt>
                <c:pt idx="86">
                  <c:v>-7.6899999999999995</c:v>
                </c:pt>
              </c:numCache>
            </c:numRef>
          </c:xVal>
          <c:yVal>
            <c:numRef>
              <c:f>'[1]Bland-Altman Plots brix ALL'!$CD$4:$CD$90</c:f>
              <c:numCache>
                <c:formatCode>General</c:formatCode>
                <c:ptCount val="87"/>
                <c:pt idx="0">
                  <c:v>22.84</c:v>
                </c:pt>
                <c:pt idx="1">
                  <c:v>25.93</c:v>
                </c:pt>
                <c:pt idx="2">
                  <c:v>25.85</c:v>
                </c:pt>
                <c:pt idx="3">
                  <c:v>12.768333333333333</c:v>
                </c:pt>
                <c:pt idx="4">
                  <c:v>25.335000000000001</c:v>
                </c:pt>
                <c:pt idx="5">
                  <c:v>28.944107279334915</c:v>
                </c:pt>
                <c:pt idx="6">
                  <c:v>29.011674699358942</c:v>
                </c:pt>
                <c:pt idx="7">
                  <c:v>18.119606008141872</c:v>
                </c:pt>
                <c:pt idx="8">
                  <c:v>24.13666666666667</c:v>
                </c:pt>
                <c:pt idx="9">
                  <c:v>35.390176076756809</c:v>
                </c:pt>
                <c:pt idx="10">
                  <c:v>20.563611682218358</c:v>
                </c:pt>
                <c:pt idx="11">
                  <c:v>12.56828509673678</c:v>
                </c:pt>
                <c:pt idx="12">
                  <c:v>23.772816173757185</c:v>
                </c:pt>
                <c:pt idx="13">
                  <c:v>17.648333333333333</c:v>
                </c:pt>
                <c:pt idx="14">
                  <c:v>11.088805300236128</c:v>
                </c:pt>
                <c:pt idx="15">
                  <c:v>15.912016275393713</c:v>
                </c:pt>
                <c:pt idx="16">
                  <c:v>19.758203071639052</c:v>
                </c:pt>
                <c:pt idx="17">
                  <c:v>29.308333333333337</c:v>
                </c:pt>
                <c:pt idx="18">
                  <c:v>14.736666666666666</c:v>
                </c:pt>
                <c:pt idx="19">
                  <c:v>24.800000000000004</c:v>
                </c:pt>
                <c:pt idx="20">
                  <c:v>19.649999999999999</c:v>
                </c:pt>
                <c:pt idx="21">
                  <c:v>13.766666666666666</c:v>
                </c:pt>
                <c:pt idx="22">
                  <c:v>10.133333333333333</c:v>
                </c:pt>
                <c:pt idx="23">
                  <c:v>16.3</c:v>
                </c:pt>
                <c:pt idx="24">
                  <c:v>22.75</c:v>
                </c:pt>
                <c:pt idx="25">
                  <c:v>33.966666666666669</c:v>
                </c:pt>
                <c:pt idx="26">
                  <c:v>33.966666666666669</c:v>
                </c:pt>
                <c:pt idx="27">
                  <c:v>20.074999999999999</c:v>
                </c:pt>
                <c:pt idx="28">
                  <c:v>42.658333333333331</c:v>
                </c:pt>
                <c:pt idx="29">
                  <c:v>30.514165601736337</c:v>
                </c:pt>
                <c:pt idx="30">
                  <c:v>15.674226657741535</c:v>
                </c:pt>
                <c:pt idx="31">
                  <c:v>18.575531958051883</c:v>
                </c:pt>
                <c:pt idx="32">
                  <c:v>18.642778758189827</c:v>
                </c:pt>
                <c:pt idx="33">
                  <c:v>28.114999999999998</c:v>
                </c:pt>
                <c:pt idx="34">
                  <c:v>24.734999999999999</c:v>
                </c:pt>
                <c:pt idx="35">
                  <c:v>24.255000000000003</c:v>
                </c:pt>
                <c:pt idx="36">
                  <c:v>16.72</c:v>
                </c:pt>
                <c:pt idx="37">
                  <c:v>28.73</c:v>
                </c:pt>
                <c:pt idx="38">
                  <c:v>31.39</c:v>
                </c:pt>
                <c:pt idx="39">
                  <c:v>23.38</c:v>
                </c:pt>
                <c:pt idx="40">
                  <c:v>21.585000000000001</c:v>
                </c:pt>
                <c:pt idx="41">
                  <c:v>30.164999999999999</c:v>
                </c:pt>
                <c:pt idx="42">
                  <c:v>33.644999999999996</c:v>
                </c:pt>
                <c:pt idx="43">
                  <c:v>31.484999999999999</c:v>
                </c:pt>
                <c:pt idx="44">
                  <c:v>37.229999999999997</c:v>
                </c:pt>
                <c:pt idx="45">
                  <c:v>22.880000000000003</c:v>
                </c:pt>
                <c:pt idx="46">
                  <c:v>20.329999999999998</c:v>
                </c:pt>
                <c:pt idx="47">
                  <c:v>23.504999999999999</c:v>
                </c:pt>
                <c:pt idx="48">
                  <c:v>25.369999999999997</c:v>
                </c:pt>
                <c:pt idx="49">
                  <c:v>8.24</c:v>
                </c:pt>
                <c:pt idx="50">
                  <c:v>23.125</c:v>
                </c:pt>
                <c:pt idx="51">
                  <c:v>18.635000000000002</c:v>
                </c:pt>
                <c:pt idx="52">
                  <c:v>16.535</c:v>
                </c:pt>
                <c:pt idx="53">
                  <c:v>33.650000000000006</c:v>
                </c:pt>
                <c:pt idx="54">
                  <c:v>33.32</c:v>
                </c:pt>
                <c:pt idx="55">
                  <c:v>18.009999999999998</c:v>
                </c:pt>
                <c:pt idx="56">
                  <c:v>22.99</c:v>
                </c:pt>
                <c:pt idx="57">
                  <c:v>16.66</c:v>
                </c:pt>
                <c:pt idx="58">
                  <c:v>30.880000000000003</c:v>
                </c:pt>
                <c:pt idx="59">
                  <c:v>15.524999999999999</c:v>
                </c:pt>
                <c:pt idx="60">
                  <c:v>23.259999999999998</c:v>
                </c:pt>
                <c:pt idx="61">
                  <c:v>41.004999999999995</c:v>
                </c:pt>
                <c:pt idx="62">
                  <c:v>43.695</c:v>
                </c:pt>
                <c:pt idx="63">
                  <c:v>19.950000000000003</c:v>
                </c:pt>
                <c:pt idx="64">
                  <c:v>22.200000000000003</c:v>
                </c:pt>
                <c:pt idx="65">
                  <c:v>35.42</c:v>
                </c:pt>
                <c:pt idx="66">
                  <c:v>37.625</c:v>
                </c:pt>
                <c:pt idx="67">
                  <c:v>31.26</c:v>
                </c:pt>
                <c:pt idx="68">
                  <c:v>35.049999999999997</c:v>
                </c:pt>
                <c:pt idx="69">
                  <c:v>14.515000000000001</c:v>
                </c:pt>
                <c:pt idx="70">
                  <c:v>23.48</c:v>
                </c:pt>
                <c:pt idx="71">
                  <c:v>37.085000000000001</c:v>
                </c:pt>
                <c:pt idx="72">
                  <c:v>22.46</c:v>
                </c:pt>
                <c:pt idx="73">
                  <c:v>48.379999999999995</c:v>
                </c:pt>
                <c:pt idx="74">
                  <c:v>52.695</c:v>
                </c:pt>
                <c:pt idx="75">
                  <c:v>40.614999999999995</c:v>
                </c:pt>
                <c:pt idx="76">
                  <c:v>42.634999999999998</c:v>
                </c:pt>
                <c:pt idx="77">
                  <c:v>8.77</c:v>
                </c:pt>
                <c:pt idx="78">
                  <c:v>29.785000000000004</c:v>
                </c:pt>
                <c:pt idx="79">
                  <c:v>32.495000000000005</c:v>
                </c:pt>
                <c:pt idx="80">
                  <c:v>9.7149999999999999</c:v>
                </c:pt>
                <c:pt idx="81">
                  <c:v>15.31</c:v>
                </c:pt>
                <c:pt idx="82">
                  <c:v>25.325000000000003</c:v>
                </c:pt>
                <c:pt idx="83">
                  <c:v>31.130000000000003</c:v>
                </c:pt>
                <c:pt idx="84">
                  <c:v>34.47</c:v>
                </c:pt>
                <c:pt idx="85">
                  <c:v>33.494999999999997</c:v>
                </c:pt>
                <c:pt idx="86">
                  <c:v>8.254999999999999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17-41B2-87DE-2CDA9286FE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3304072"/>
        <c:axId val="583304400"/>
      </c:scatterChart>
      <c:valAx>
        <c:axId val="583304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3304400"/>
        <c:crosses val="autoZero"/>
        <c:crossBetween val="midCat"/>
      </c:valAx>
      <c:valAx>
        <c:axId val="583304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33040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32879183987825"/>
          <c:y val="7.4186114679738707E-2"/>
          <c:w val="0.82740810305307533"/>
          <c:h val="0.87769138641147193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2487510936132985"/>
                  <c:y val="-0.6884696704578594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'[1]Bland-Altman Plots brix ALL'!$CI$4:$CI$60</c:f>
              <c:numCache>
                <c:formatCode>General</c:formatCode>
                <c:ptCount val="57"/>
                <c:pt idx="0">
                  <c:v>-0.27999999999999936</c:v>
                </c:pt>
                <c:pt idx="1">
                  <c:v>-9.86</c:v>
                </c:pt>
                <c:pt idx="2">
                  <c:v>-10.56</c:v>
                </c:pt>
                <c:pt idx="3">
                  <c:v>-19.053333333333331</c:v>
                </c:pt>
                <c:pt idx="4">
                  <c:v>-7.1199999999999992</c:v>
                </c:pt>
                <c:pt idx="5">
                  <c:v>-8.6066666666666656</c:v>
                </c:pt>
                <c:pt idx="6">
                  <c:v>-7.0600000000000005</c:v>
                </c:pt>
                <c:pt idx="7">
                  <c:v>-18.446666666666665</c:v>
                </c:pt>
                <c:pt idx="8">
                  <c:v>-12.24</c:v>
                </c:pt>
                <c:pt idx="9">
                  <c:v>-5.9199999999999982</c:v>
                </c:pt>
                <c:pt idx="10">
                  <c:v>-8.0733333333333377</c:v>
                </c:pt>
                <c:pt idx="11">
                  <c:v>-14.033333333333331</c:v>
                </c:pt>
                <c:pt idx="12">
                  <c:v>-4.5399999999999991</c:v>
                </c:pt>
                <c:pt idx="13">
                  <c:v>-9.2800000000000011</c:v>
                </c:pt>
                <c:pt idx="14">
                  <c:v>-8.9266666666666641</c:v>
                </c:pt>
                <c:pt idx="15">
                  <c:v>-7.1533333333333315</c:v>
                </c:pt>
                <c:pt idx="16">
                  <c:v>-11.5</c:v>
                </c:pt>
                <c:pt idx="17">
                  <c:v>-12.626666666666667</c:v>
                </c:pt>
                <c:pt idx="18">
                  <c:v>-0.87999999999999901</c:v>
                </c:pt>
                <c:pt idx="19">
                  <c:v>-15.246666666666668</c:v>
                </c:pt>
                <c:pt idx="20">
                  <c:v>-6.7533333333333321</c:v>
                </c:pt>
                <c:pt idx="21">
                  <c:v>-14.580000000000005</c:v>
                </c:pt>
                <c:pt idx="22">
                  <c:v>-1.7333333333333307</c:v>
                </c:pt>
                <c:pt idx="23">
                  <c:v>-8.0800000000000018</c:v>
                </c:pt>
                <c:pt idx="24">
                  <c:v>-7.8533333333333326</c:v>
                </c:pt>
                <c:pt idx="25">
                  <c:v>-11.606666666666666</c:v>
                </c:pt>
                <c:pt idx="26">
                  <c:v>-9.3800000000000008</c:v>
                </c:pt>
                <c:pt idx="27">
                  <c:v>-14.32</c:v>
                </c:pt>
                <c:pt idx="28">
                  <c:v>-10.213333333333335</c:v>
                </c:pt>
                <c:pt idx="29">
                  <c:v>-12.173333333333332</c:v>
                </c:pt>
                <c:pt idx="30">
                  <c:v>-20.946666666666673</c:v>
                </c:pt>
                <c:pt idx="31">
                  <c:v>-16.95333333333333</c:v>
                </c:pt>
                <c:pt idx="32">
                  <c:v>-5.7466666666666661</c:v>
                </c:pt>
                <c:pt idx="33">
                  <c:v>-14.273333333333337</c:v>
                </c:pt>
                <c:pt idx="34">
                  <c:v>-4.3000000000000007</c:v>
                </c:pt>
                <c:pt idx="35">
                  <c:v>0.24000000000000199</c:v>
                </c:pt>
                <c:pt idx="36">
                  <c:v>-11.12</c:v>
                </c:pt>
                <c:pt idx="37">
                  <c:v>-0.26000000000000156</c:v>
                </c:pt>
                <c:pt idx="38">
                  <c:v>-11.3</c:v>
                </c:pt>
                <c:pt idx="39">
                  <c:v>-13.62</c:v>
                </c:pt>
                <c:pt idx="40">
                  <c:v>-9.42</c:v>
                </c:pt>
                <c:pt idx="41">
                  <c:v>-3.0400000000000027</c:v>
                </c:pt>
                <c:pt idx="42">
                  <c:v>-16.571999999999999</c:v>
                </c:pt>
                <c:pt idx="43">
                  <c:v>1.6400000000000006</c:v>
                </c:pt>
                <c:pt idx="44">
                  <c:v>-4.5</c:v>
                </c:pt>
                <c:pt idx="45">
                  <c:v>-15.16</c:v>
                </c:pt>
                <c:pt idx="46">
                  <c:v>-14.889999999999999</c:v>
                </c:pt>
                <c:pt idx="47">
                  <c:v>-7.47</c:v>
                </c:pt>
                <c:pt idx="48">
                  <c:v>-1.0700000000000003</c:v>
                </c:pt>
                <c:pt idx="49">
                  <c:v>-6.1900000000000013</c:v>
                </c:pt>
                <c:pt idx="50">
                  <c:v>-8.7199999999999989</c:v>
                </c:pt>
                <c:pt idx="51">
                  <c:v>-10.670000000000002</c:v>
                </c:pt>
                <c:pt idx="52">
                  <c:v>-6.5400000000000027</c:v>
                </c:pt>
                <c:pt idx="53">
                  <c:v>-7.2399999999999984</c:v>
                </c:pt>
                <c:pt idx="54">
                  <c:v>-16.18</c:v>
                </c:pt>
                <c:pt idx="55">
                  <c:v>-9.2000000000000011</c:v>
                </c:pt>
                <c:pt idx="56">
                  <c:v>-18.829999999999998</c:v>
                </c:pt>
              </c:numCache>
            </c:numRef>
          </c:xVal>
          <c:yVal>
            <c:numRef>
              <c:f>'[1]Bland-Altman Plots brix ALL'!$CJ$4:$CJ$60</c:f>
              <c:numCache>
                <c:formatCode>General</c:formatCode>
                <c:ptCount val="57"/>
                <c:pt idx="0">
                  <c:v>0.13999999999999968</c:v>
                </c:pt>
                <c:pt idx="1">
                  <c:v>4.93</c:v>
                </c:pt>
                <c:pt idx="2">
                  <c:v>5.28</c:v>
                </c:pt>
                <c:pt idx="3">
                  <c:v>9.5266666666666673</c:v>
                </c:pt>
                <c:pt idx="4">
                  <c:v>3.5599999999999996</c:v>
                </c:pt>
                <c:pt idx="5">
                  <c:v>4.3033333333333328</c:v>
                </c:pt>
                <c:pt idx="6">
                  <c:v>3.5300000000000002</c:v>
                </c:pt>
                <c:pt idx="7">
                  <c:v>9.2233333333333327</c:v>
                </c:pt>
                <c:pt idx="8">
                  <c:v>6.12</c:v>
                </c:pt>
                <c:pt idx="9">
                  <c:v>2.9599999999999991</c:v>
                </c:pt>
                <c:pt idx="10">
                  <c:v>4.0366666666666688</c:v>
                </c:pt>
                <c:pt idx="11">
                  <c:v>7.0166666666666657</c:v>
                </c:pt>
                <c:pt idx="12">
                  <c:v>2.2699999999999996</c:v>
                </c:pt>
                <c:pt idx="13">
                  <c:v>4.6400000000000006</c:v>
                </c:pt>
                <c:pt idx="14">
                  <c:v>4.463333333333332</c:v>
                </c:pt>
                <c:pt idx="15">
                  <c:v>3.5766666666666658</c:v>
                </c:pt>
                <c:pt idx="16">
                  <c:v>5.75</c:v>
                </c:pt>
                <c:pt idx="17">
                  <c:v>6.3133333333333335</c:v>
                </c:pt>
                <c:pt idx="18">
                  <c:v>0.4399999999999995</c:v>
                </c:pt>
                <c:pt idx="19">
                  <c:v>7.623333333333334</c:v>
                </c:pt>
                <c:pt idx="20">
                  <c:v>3.376666666666666</c:v>
                </c:pt>
                <c:pt idx="21">
                  <c:v>7.2900000000000027</c:v>
                </c:pt>
                <c:pt idx="22">
                  <c:v>0.86666666666666536</c:v>
                </c:pt>
                <c:pt idx="23">
                  <c:v>4.0400000000000009</c:v>
                </c:pt>
                <c:pt idx="24">
                  <c:v>3.9266666666666663</c:v>
                </c:pt>
                <c:pt idx="25">
                  <c:v>5.8033333333333328</c:v>
                </c:pt>
                <c:pt idx="26">
                  <c:v>4.6900000000000004</c:v>
                </c:pt>
                <c:pt idx="27">
                  <c:v>7.16</c:v>
                </c:pt>
                <c:pt idx="28">
                  <c:v>5.1066666666666674</c:v>
                </c:pt>
                <c:pt idx="29">
                  <c:v>6.086666666666666</c:v>
                </c:pt>
                <c:pt idx="30">
                  <c:v>10.473333333333336</c:v>
                </c:pt>
                <c:pt idx="31">
                  <c:v>8.4766666666666648</c:v>
                </c:pt>
                <c:pt idx="32">
                  <c:v>2.8733333333333331</c:v>
                </c:pt>
                <c:pt idx="33">
                  <c:v>7.1366666666666685</c:v>
                </c:pt>
                <c:pt idx="34">
                  <c:v>2.1500000000000004</c:v>
                </c:pt>
                <c:pt idx="35">
                  <c:v>0.12000000000000099</c:v>
                </c:pt>
                <c:pt idx="36">
                  <c:v>5.56</c:v>
                </c:pt>
                <c:pt idx="37">
                  <c:v>0.13000000000000078</c:v>
                </c:pt>
                <c:pt idx="38">
                  <c:v>5.65</c:v>
                </c:pt>
                <c:pt idx="39">
                  <c:v>6.81</c:v>
                </c:pt>
                <c:pt idx="40">
                  <c:v>4.71</c:v>
                </c:pt>
                <c:pt idx="41">
                  <c:v>1.5200000000000014</c:v>
                </c:pt>
                <c:pt idx="42">
                  <c:v>8.2859999999999996</c:v>
                </c:pt>
                <c:pt idx="43">
                  <c:v>0.82000000000000028</c:v>
                </c:pt>
                <c:pt idx="44">
                  <c:v>2.25</c:v>
                </c:pt>
                <c:pt idx="45">
                  <c:v>7.58</c:v>
                </c:pt>
                <c:pt idx="46">
                  <c:v>7.4449999999999994</c:v>
                </c:pt>
                <c:pt idx="47">
                  <c:v>3.7349999999999999</c:v>
                </c:pt>
                <c:pt idx="48">
                  <c:v>0.53500000000000014</c:v>
                </c:pt>
                <c:pt idx="49">
                  <c:v>3.0950000000000006</c:v>
                </c:pt>
                <c:pt idx="50">
                  <c:v>4.3599999999999994</c:v>
                </c:pt>
                <c:pt idx="51">
                  <c:v>5.3350000000000009</c:v>
                </c:pt>
                <c:pt idx="52">
                  <c:v>3.2700000000000014</c:v>
                </c:pt>
                <c:pt idx="53">
                  <c:v>3.6199999999999992</c:v>
                </c:pt>
                <c:pt idx="54">
                  <c:v>8.09</c:v>
                </c:pt>
                <c:pt idx="55">
                  <c:v>4.6000000000000005</c:v>
                </c:pt>
                <c:pt idx="56">
                  <c:v>9.4149999999999991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502-4528-BDB0-A673A43324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2404784"/>
        <c:axId val="582404128"/>
      </c:scatterChart>
      <c:valAx>
        <c:axId val="582404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2404128"/>
        <c:crosses val="autoZero"/>
        <c:crossBetween val="midCat"/>
      </c:valAx>
      <c:valAx>
        <c:axId val="58240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24047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61403608923884512"/>
                  <c:y val="-0.3386770924467774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'[1]Bland-Altman Plots brix ALL'!$CO$4:$CO$59</c:f>
              <c:numCache>
                <c:formatCode>General</c:formatCode>
                <c:ptCount val="56"/>
                <c:pt idx="0">
                  <c:v>-3.0399999999999991</c:v>
                </c:pt>
                <c:pt idx="1">
                  <c:v>-8.26</c:v>
                </c:pt>
                <c:pt idx="2">
                  <c:v>-10.8</c:v>
                </c:pt>
                <c:pt idx="3">
                  <c:v>-7.293333333333333</c:v>
                </c:pt>
                <c:pt idx="4">
                  <c:v>-5.6</c:v>
                </c:pt>
                <c:pt idx="5">
                  <c:v>-7.3666666666666663</c:v>
                </c:pt>
                <c:pt idx="6">
                  <c:v>-5.7399999999999984</c:v>
                </c:pt>
                <c:pt idx="7">
                  <c:v>-8.4866666666666628</c:v>
                </c:pt>
                <c:pt idx="8">
                  <c:v>-11.16</c:v>
                </c:pt>
                <c:pt idx="9">
                  <c:v>-6.2399999999999975</c:v>
                </c:pt>
                <c:pt idx="10">
                  <c:v>-12.353333333333337</c:v>
                </c:pt>
                <c:pt idx="11">
                  <c:v>-6.1133333333333333</c:v>
                </c:pt>
                <c:pt idx="12">
                  <c:v>-6.9399999999999995</c:v>
                </c:pt>
                <c:pt idx="13">
                  <c:v>-7.6000000000000005</c:v>
                </c:pt>
                <c:pt idx="14">
                  <c:v>-6.1933333333333316</c:v>
                </c:pt>
                <c:pt idx="15">
                  <c:v>-12.020000000000001</c:v>
                </c:pt>
                <c:pt idx="16">
                  <c:v>-5.6666666666666661</c:v>
                </c:pt>
                <c:pt idx="17">
                  <c:v>-3.6399999999999997</c:v>
                </c:pt>
                <c:pt idx="18">
                  <c:v>-5.326666666666668</c:v>
                </c:pt>
                <c:pt idx="19">
                  <c:v>-7.753333333333333</c:v>
                </c:pt>
                <c:pt idx="20">
                  <c:v>-11.180000000000005</c:v>
                </c:pt>
                <c:pt idx="21">
                  <c:v>-7.3733333333333313</c:v>
                </c:pt>
                <c:pt idx="22">
                  <c:v>-9.3200000000000021</c:v>
                </c:pt>
                <c:pt idx="23">
                  <c:v>-8.0933333333333337</c:v>
                </c:pt>
                <c:pt idx="24">
                  <c:v>-5.4066666666666645</c:v>
                </c:pt>
                <c:pt idx="25">
                  <c:v>-8.7000000000000011</c:v>
                </c:pt>
                <c:pt idx="26">
                  <c:v>-9.16</c:v>
                </c:pt>
                <c:pt idx="27">
                  <c:v>-13.973333333333336</c:v>
                </c:pt>
                <c:pt idx="28">
                  <c:v>-16.853333333333332</c:v>
                </c:pt>
                <c:pt idx="29">
                  <c:v>-14.466666666666669</c:v>
                </c:pt>
                <c:pt idx="30">
                  <c:v>-1.6333333333333293</c:v>
                </c:pt>
                <c:pt idx="31">
                  <c:v>-5.6666666666666661</c:v>
                </c:pt>
                <c:pt idx="32">
                  <c:v>-14.673333333333336</c:v>
                </c:pt>
                <c:pt idx="33">
                  <c:v>-10.3</c:v>
                </c:pt>
                <c:pt idx="34">
                  <c:v>-10.719999999999999</c:v>
                </c:pt>
                <c:pt idx="35">
                  <c:v>-18.759999999999998</c:v>
                </c:pt>
                <c:pt idx="36">
                  <c:v>-4.9800000000000004</c:v>
                </c:pt>
                <c:pt idx="37">
                  <c:v>-12.06</c:v>
                </c:pt>
                <c:pt idx="38">
                  <c:v>-10.78</c:v>
                </c:pt>
                <c:pt idx="39">
                  <c:v>-10.02</c:v>
                </c:pt>
                <c:pt idx="40">
                  <c:v>-8.3600000000000012</c:v>
                </c:pt>
                <c:pt idx="41">
                  <c:v>-16.68</c:v>
                </c:pt>
                <c:pt idx="42">
                  <c:v>-6.3599999999999994</c:v>
                </c:pt>
                <c:pt idx="43">
                  <c:v>-11.64</c:v>
                </c:pt>
                <c:pt idx="44">
                  <c:v>-3.8599999999999994</c:v>
                </c:pt>
                <c:pt idx="45">
                  <c:v>-11.29</c:v>
                </c:pt>
                <c:pt idx="46">
                  <c:v>-7.79</c:v>
                </c:pt>
                <c:pt idx="47">
                  <c:v>-11.549999999999999</c:v>
                </c:pt>
                <c:pt idx="48">
                  <c:v>-7.990000000000002</c:v>
                </c:pt>
                <c:pt idx="49">
                  <c:v>-5.6</c:v>
                </c:pt>
                <c:pt idx="50">
                  <c:v>-9.5500000000000007</c:v>
                </c:pt>
                <c:pt idx="51">
                  <c:v>-12.540000000000001</c:v>
                </c:pt>
                <c:pt idx="52">
                  <c:v>-9.1999999999999993</c:v>
                </c:pt>
                <c:pt idx="53">
                  <c:v>-9.3000000000000007</c:v>
                </c:pt>
                <c:pt idx="54">
                  <c:v>-8.7200000000000006</c:v>
                </c:pt>
                <c:pt idx="55">
                  <c:v>-9.7899999999999991</c:v>
                </c:pt>
              </c:numCache>
            </c:numRef>
          </c:xVal>
          <c:yVal>
            <c:numRef>
              <c:f>'[1]Bland-Altman Plots brix ALL'!$CP$4:$CP$59</c:f>
              <c:numCache>
                <c:formatCode>General</c:formatCode>
                <c:ptCount val="56"/>
                <c:pt idx="0">
                  <c:v>12.48</c:v>
                </c:pt>
                <c:pt idx="1">
                  <c:v>16.37</c:v>
                </c:pt>
                <c:pt idx="2">
                  <c:v>16.399999999999999</c:v>
                </c:pt>
                <c:pt idx="3">
                  <c:v>19.686666666666667</c:v>
                </c:pt>
                <c:pt idx="4">
                  <c:v>15.399999999999999</c:v>
                </c:pt>
                <c:pt idx="5">
                  <c:v>10.483333333333333</c:v>
                </c:pt>
                <c:pt idx="6">
                  <c:v>19.630000000000003</c:v>
                </c:pt>
                <c:pt idx="7">
                  <c:v>19.123333333333331</c:v>
                </c:pt>
                <c:pt idx="8">
                  <c:v>21.42</c:v>
                </c:pt>
                <c:pt idx="9">
                  <c:v>11.079999999999998</c:v>
                </c:pt>
                <c:pt idx="10">
                  <c:v>20.456666666666667</c:v>
                </c:pt>
                <c:pt idx="11">
                  <c:v>22.776666666666664</c:v>
                </c:pt>
                <c:pt idx="12">
                  <c:v>13.23</c:v>
                </c:pt>
                <c:pt idx="13">
                  <c:v>8.6</c:v>
                </c:pt>
                <c:pt idx="14">
                  <c:v>11.336666666666666</c:v>
                </c:pt>
                <c:pt idx="15">
                  <c:v>16.29</c:v>
                </c:pt>
                <c:pt idx="16">
                  <c:v>18.233333333333334</c:v>
                </c:pt>
                <c:pt idx="17">
                  <c:v>9.7799999999999994</c:v>
                </c:pt>
                <c:pt idx="18">
                  <c:v>20.503333333333334</c:v>
                </c:pt>
                <c:pt idx="19">
                  <c:v>11.756666666666666</c:v>
                </c:pt>
                <c:pt idx="20">
                  <c:v>16.510000000000002</c:v>
                </c:pt>
                <c:pt idx="21">
                  <c:v>16.046666666666667</c:v>
                </c:pt>
                <c:pt idx="22">
                  <c:v>16.740000000000002</c:v>
                </c:pt>
                <c:pt idx="23">
                  <c:v>11.086666666666666</c:v>
                </c:pt>
                <c:pt idx="24">
                  <c:v>16.263333333333332</c:v>
                </c:pt>
                <c:pt idx="25">
                  <c:v>12.95</c:v>
                </c:pt>
                <c:pt idx="26">
                  <c:v>16.22</c:v>
                </c:pt>
                <c:pt idx="27">
                  <c:v>23.146666666666668</c:v>
                </c:pt>
                <c:pt idx="28">
                  <c:v>17.106666666666666</c:v>
                </c:pt>
                <c:pt idx="29">
                  <c:v>24.833333333333336</c:v>
                </c:pt>
                <c:pt idx="30">
                  <c:v>21.816666666666663</c:v>
                </c:pt>
                <c:pt idx="31">
                  <c:v>13.433333333333334</c:v>
                </c:pt>
                <c:pt idx="32">
                  <c:v>10.296666666666669</c:v>
                </c:pt>
                <c:pt idx="33">
                  <c:v>12.35</c:v>
                </c:pt>
                <c:pt idx="34">
                  <c:v>15.84</c:v>
                </c:pt>
                <c:pt idx="35">
                  <c:v>12.620000000000001</c:v>
                </c:pt>
                <c:pt idx="36">
                  <c:v>9.81</c:v>
                </c:pt>
                <c:pt idx="37">
                  <c:v>21.27</c:v>
                </c:pt>
                <c:pt idx="38">
                  <c:v>19.509999999999998</c:v>
                </c:pt>
                <c:pt idx="39">
                  <c:v>17.490000000000002</c:v>
                </c:pt>
                <c:pt idx="40">
                  <c:v>17.420000000000002</c:v>
                </c:pt>
                <c:pt idx="41">
                  <c:v>18.66</c:v>
                </c:pt>
                <c:pt idx="42">
                  <c:v>14.82</c:v>
                </c:pt>
                <c:pt idx="43">
                  <c:v>12.98</c:v>
                </c:pt>
                <c:pt idx="44">
                  <c:v>16.77</c:v>
                </c:pt>
                <c:pt idx="45">
                  <c:v>23.484999999999999</c:v>
                </c:pt>
                <c:pt idx="46">
                  <c:v>8.9350000000000005</c:v>
                </c:pt>
                <c:pt idx="47">
                  <c:v>15.655000000000001</c:v>
                </c:pt>
                <c:pt idx="48">
                  <c:v>16.035</c:v>
                </c:pt>
                <c:pt idx="49">
                  <c:v>12.8</c:v>
                </c:pt>
                <c:pt idx="50">
                  <c:v>15.255000000000001</c:v>
                </c:pt>
                <c:pt idx="51">
                  <c:v>18.830000000000002</c:v>
                </c:pt>
                <c:pt idx="52">
                  <c:v>12.959999999999999</c:v>
                </c:pt>
                <c:pt idx="53">
                  <c:v>24.049999999999997</c:v>
                </c:pt>
                <c:pt idx="54">
                  <c:v>17.600000000000001</c:v>
                </c:pt>
                <c:pt idx="55">
                  <c:v>25.535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509-4859-822E-79A37F1BE4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8183808"/>
        <c:axId val="838185448"/>
      </c:scatterChart>
      <c:valAx>
        <c:axId val="838183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8185448"/>
        <c:crosses val="autoZero"/>
        <c:crossBetween val="midCat"/>
      </c:valAx>
      <c:valAx>
        <c:axId val="838185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81838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2338123359580053"/>
                  <c:y val="-0.3253528725575969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'[1]Bland-Altman Plots brix ALL'!$CU$4:$CU$59</c:f>
              <c:numCache>
                <c:formatCode>General</c:formatCode>
                <c:ptCount val="56"/>
                <c:pt idx="0">
                  <c:v>-5.84</c:v>
                </c:pt>
                <c:pt idx="1">
                  <c:v>-16.02</c:v>
                </c:pt>
                <c:pt idx="2">
                  <c:v>-18.32</c:v>
                </c:pt>
                <c:pt idx="3">
                  <c:v>-19.613333333333333</c:v>
                </c:pt>
                <c:pt idx="4">
                  <c:v>-13.64</c:v>
                </c:pt>
                <c:pt idx="5">
                  <c:v>-8.6466666666666665</c:v>
                </c:pt>
                <c:pt idx="6">
                  <c:v>-18.38</c:v>
                </c:pt>
                <c:pt idx="7">
                  <c:v>-18.966666666666661</c:v>
                </c:pt>
                <c:pt idx="8">
                  <c:v>-23.72</c:v>
                </c:pt>
                <c:pt idx="9">
                  <c:v>-8.8399999999999963</c:v>
                </c:pt>
                <c:pt idx="10">
                  <c:v>-23.953333333333337</c:v>
                </c:pt>
                <c:pt idx="11">
                  <c:v>-22.153333333333332</c:v>
                </c:pt>
                <c:pt idx="12">
                  <c:v>-11.459999999999999</c:v>
                </c:pt>
                <c:pt idx="13">
                  <c:v>-8.36</c:v>
                </c:pt>
                <c:pt idx="14">
                  <c:v>-10.393333333333331</c:v>
                </c:pt>
                <c:pt idx="15">
                  <c:v>-18.5</c:v>
                </c:pt>
                <c:pt idx="16">
                  <c:v>-17.706666666666667</c:v>
                </c:pt>
                <c:pt idx="17">
                  <c:v>-5.6</c:v>
                </c:pt>
                <c:pt idx="18">
                  <c:v>-19.286666666666669</c:v>
                </c:pt>
                <c:pt idx="19">
                  <c:v>-10.953333333333333</c:v>
                </c:pt>
                <c:pt idx="20">
                  <c:v>-18.140000000000004</c:v>
                </c:pt>
                <c:pt idx="21">
                  <c:v>-14.533333333333331</c:v>
                </c:pt>
                <c:pt idx="22">
                  <c:v>-17.680000000000003</c:v>
                </c:pt>
                <c:pt idx="23">
                  <c:v>-10.293333333333333</c:v>
                </c:pt>
                <c:pt idx="24">
                  <c:v>-16.846666666666664</c:v>
                </c:pt>
                <c:pt idx="25">
                  <c:v>-13.18</c:v>
                </c:pt>
                <c:pt idx="26">
                  <c:v>-16.8</c:v>
                </c:pt>
                <c:pt idx="27">
                  <c:v>-27.373333333333335</c:v>
                </c:pt>
                <c:pt idx="28">
                  <c:v>-20.853333333333332</c:v>
                </c:pt>
                <c:pt idx="29">
                  <c:v>-29.506666666666671</c:v>
                </c:pt>
                <c:pt idx="30">
                  <c:v>-17.073333333333331</c:v>
                </c:pt>
                <c:pt idx="31">
                  <c:v>-8.8666666666666654</c:v>
                </c:pt>
                <c:pt idx="32">
                  <c:v>-15.753333333333337</c:v>
                </c:pt>
                <c:pt idx="33">
                  <c:v>-12.530000000000001</c:v>
                </c:pt>
                <c:pt idx="34">
                  <c:v>-18.399999999999999</c:v>
                </c:pt>
                <c:pt idx="35">
                  <c:v>-18</c:v>
                </c:pt>
                <c:pt idx="36">
                  <c:v>-6.3400000000000007</c:v>
                </c:pt>
                <c:pt idx="37">
                  <c:v>-23.740000000000002</c:v>
                </c:pt>
                <c:pt idx="38">
                  <c:v>-21.38</c:v>
                </c:pt>
                <c:pt idx="39">
                  <c:v>-18.62</c:v>
                </c:pt>
                <c:pt idx="40">
                  <c:v>-18.880000000000003</c:v>
                </c:pt>
                <c:pt idx="41">
                  <c:v>-25.4</c:v>
                </c:pt>
                <c:pt idx="42">
                  <c:v>-13.92</c:v>
                </c:pt>
                <c:pt idx="43">
                  <c:v>-13.52</c:v>
                </c:pt>
                <c:pt idx="44">
                  <c:v>-13.739999999999998</c:v>
                </c:pt>
                <c:pt idx="45">
                  <c:v>-26.45</c:v>
                </c:pt>
                <c:pt idx="46">
                  <c:v>-8.35</c:v>
                </c:pt>
                <c:pt idx="47">
                  <c:v>-17.23</c:v>
                </c:pt>
                <c:pt idx="48">
                  <c:v>-16.39</c:v>
                </c:pt>
                <c:pt idx="49">
                  <c:v>-15.4</c:v>
                </c:pt>
                <c:pt idx="50">
                  <c:v>-15.71</c:v>
                </c:pt>
                <c:pt idx="51">
                  <c:v>-20.700000000000003</c:v>
                </c:pt>
                <c:pt idx="52">
                  <c:v>-12.84</c:v>
                </c:pt>
                <c:pt idx="53">
                  <c:v>-26.22</c:v>
                </c:pt>
                <c:pt idx="54">
                  <c:v>-16.8</c:v>
                </c:pt>
                <c:pt idx="55">
                  <c:v>-28.15</c:v>
                </c:pt>
              </c:numCache>
            </c:numRef>
          </c:xVal>
          <c:yVal>
            <c:numRef>
              <c:f>'[1]Bland-Altman Plots brix ALL'!$CV$4:$CV$59</c:f>
              <c:numCache>
                <c:formatCode>General</c:formatCode>
                <c:ptCount val="56"/>
                <c:pt idx="0">
                  <c:v>11.08</c:v>
                </c:pt>
                <c:pt idx="1">
                  <c:v>12.49</c:v>
                </c:pt>
                <c:pt idx="2">
                  <c:v>12.64</c:v>
                </c:pt>
                <c:pt idx="3">
                  <c:v>13.526666666666666</c:v>
                </c:pt>
                <c:pt idx="4">
                  <c:v>11.379999999999999</c:v>
                </c:pt>
                <c:pt idx="5">
                  <c:v>9.8433333333333337</c:v>
                </c:pt>
                <c:pt idx="6">
                  <c:v>13.31</c:v>
                </c:pt>
                <c:pt idx="7">
                  <c:v>13.883333333333333</c:v>
                </c:pt>
                <c:pt idx="8">
                  <c:v>15.14</c:v>
                </c:pt>
                <c:pt idx="9">
                  <c:v>9.7799999999999994</c:v>
                </c:pt>
                <c:pt idx="10">
                  <c:v>14.656666666666668</c:v>
                </c:pt>
                <c:pt idx="11">
                  <c:v>14.756666666666666</c:v>
                </c:pt>
                <c:pt idx="12">
                  <c:v>10.969999999999999</c:v>
                </c:pt>
                <c:pt idx="13">
                  <c:v>8.2200000000000006</c:v>
                </c:pt>
                <c:pt idx="14">
                  <c:v>9.2366666666666664</c:v>
                </c:pt>
                <c:pt idx="15">
                  <c:v>13.05</c:v>
                </c:pt>
                <c:pt idx="16">
                  <c:v>12.213333333333333</c:v>
                </c:pt>
                <c:pt idx="17">
                  <c:v>8.8000000000000007</c:v>
                </c:pt>
                <c:pt idx="18">
                  <c:v>13.523333333333333</c:v>
                </c:pt>
                <c:pt idx="19">
                  <c:v>10.156666666666666</c:v>
                </c:pt>
                <c:pt idx="20">
                  <c:v>13.030000000000003</c:v>
                </c:pt>
                <c:pt idx="21">
                  <c:v>12.466666666666665</c:v>
                </c:pt>
                <c:pt idx="22">
                  <c:v>12.56</c:v>
                </c:pt>
                <c:pt idx="23">
                  <c:v>9.9866666666666664</c:v>
                </c:pt>
                <c:pt idx="24">
                  <c:v>10.543333333333333</c:v>
                </c:pt>
                <c:pt idx="25">
                  <c:v>10.71</c:v>
                </c:pt>
                <c:pt idx="26">
                  <c:v>12.4</c:v>
                </c:pt>
                <c:pt idx="27">
                  <c:v>16.446666666666669</c:v>
                </c:pt>
                <c:pt idx="28">
                  <c:v>15.106666666666666</c:v>
                </c:pt>
                <c:pt idx="29">
                  <c:v>17.313333333333336</c:v>
                </c:pt>
                <c:pt idx="30">
                  <c:v>14.096666666666664</c:v>
                </c:pt>
                <c:pt idx="31">
                  <c:v>11.833333333333332</c:v>
                </c:pt>
                <c:pt idx="32">
                  <c:v>9.7566666666666677</c:v>
                </c:pt>
                <c:pt idx="33">
                  <c:v>11.234999999999999</c:v>
                </c:pt>
                <c:pt idx="34">
                  <c:v>12</c:v>
                </c:pt>
                <c:pt idx="35">
                  <c:v>13</c:v>
                </c:pt>
                <c:pt idx="36">
                  <c:v>9.1300000000000008</c:v>
                </c:pt>
                <c:pt idx="37">
                  <c:v>15.43</c:v>
                </c:pt>
                <c:pt idx="38">
                  <c:v>14.209999999999999</c:v>
                </c:pt>
                <c:pt idx="39">
                  <c:v>13.19</c:v>
                </c:pt>
                <c:pt idx="40">
                  <c:v>12.16</c:v>
                </c:pt>
                <c:pt idx="41">
                  <c:v>14.3</c:v>
                </c:pt>
                <c:pt idx="42">
                  <c:v>11.04</c:v>
                </c:pt>
                <c:pt idx="43">
                  <c:v>12.040000000000001</c:v>
                </c:pt>
                <c:pt idx="44">
                  <c:v>11.83</c:v>
                </c:pt>
                <c:pt idx="45">
                  <c:v>15.904999999999999</c:v>
                </c:pt>
                <c:pt idx="46">
                  <c:v>8.6550000000000011</c:v>
                </c:pt>
                <c:pt idx="47">
                  <c:v>12.815</c:v>
                </c:pt>
                <c:pt idx="48">
                  <c:v>11.835000000000001</c:v>
                </c:pt>
                <c:pt idx="49">
                  <c:v>7.8999999999999995</c:v>
                </c:pt>
                <c:pt idx="50">
                  <c:v>12.175000000000001</c:v>
                </c:pt>
                <c:pt idx="51">
                  <c:v>14.75</c:v>
                </c:pt>
                <c:pt idx="52">
                  <c:v>11.139999999999999</c:v>
                </c:pt>
                <c:pt idx="53">
                  <c:v>15.59</c:v>
                </c:pt>
                <c:pt idx="54">
                  <c:v>13.56</c:v>
                </c:pt>
                <c:pt idx="55">
                  <c:v>16.355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FCF-4B7D-B94C-5182B17D14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0989120"/>
        <c:axId val="850987480"/>
      </c:scatterChart>
      <c:valAx>
        <c:axId val="850989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0987480"/>
        <c:crosses val="autoZero"/>
        <c:crossBetween val="midCat"/>
      </c:valAx>
      <c:valAx>
        <c:axId val="850987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09891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4.1131014873140859E-2"/>
                  <c:y val="-0.1840627734033245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'[1]Bland-Altman Plots brix ALL'!$CZ$4:$CZ$47</c:f>
              <c:numCache>
                <c:formatCode>General</c:formatCode>
                <c:ptCount val="44"/>
                <c:pt idx="0">
                  <c:v>-19.100000000000001</c:v>
                </c:pt>
                <c:pt idx="1">
                  <c:v>-19</c:v>
                </c:pt>
                <c:pt idx="2">
                  <c:v>-19.000000000000004</c:v>
                </c:pt>
                <c:pt idx="3">
                  <c:v>-7.3333333333333357</c:v>
                </c:pt>
                <c:pt idx="4">
                  <c:v>-13.999999999999996</c:v>
                </c:pt>
                <c:pt idx="5">
                  <c:v>-22.400000000000006</c:v>
                </c:pt>
                <c:pt idx="6">
                  <c:v>-0.59999999999999787</c:v>
                </c:pt>
                <c:pt idx="7">
                  <c:v>-8.6000000000000014</c:v>
                </c:pt>
                <c:pt idx="8">
                  <c:v>-22.933333333333337</c:v>
                </c:pt>
                <c:pt idx="9">
                  <c:v>-8.966666666666665</c:v>
                </c:pt>
                <c:pt idx="10">
                  <c:v>-9.5000000000000036</c:v>
                </c:pt>
                <c:pt idx="11">
                  <c:v>-8.8666666666666671</c:v>
                </c:pt>
                <c:pt idx="12">
                  <c:v>-28.466666666666669</c:v>
                </c:pt>
                <c:pt idx="13">
                  <c:v>-12.200000000000003</c:v>
                </c:pt>
                <c:pt idx="14">
                  <c:v>-17.200000000000006</c:v>
                </c:pt>
                <c:pt idx="15">
                  <c:v>-10.9</c:v>
                </c:pt>
                <c:pt idx="16">
                  <c:v>-21.7</c:v>
                </c:pt>
                <c:pt idx="17">
                  <c:v>-10.466666666666665</c:v>
                </c:pt>
                <c:pt idx="18">
                  <c:v>-9.7999999999999972</c:v>
                </c:pt>
                <c:pt idx="19">
                  <c:v>-8.8333333333333321</c:v>
                </c:pt>
                <c:pt idx="20">
                  <c:v>-20.366666666666667</c:v>
                </c:pt>
                <c:pt idx="21">
                  <c:v>-4.8666666666666636</c:v>
                </c:pt>
                <c:pt idx="22">
                  <c:v>-15.066666666666666</c:v>
                </c:pt>
                <c:pt idx="23">
                  <c:v>-4.3000000000000007</c:v>
                </c:pt>
                <c:pt idx="24">
                  <c:v>-6.8000000000000007</c:v>
                </c:pt>
                <c:pt idx="25">
                  <c:v>-3.466666666666665</c:v>
                </c:pt>
                <c:pt idx="26">
                  <c:v>-21.299999999999997</c:v>
                </c:pt>
                <c:pt idx="27">
                  <c:v>-10.600000000000001</c:v>
                </c:pt>
                <c:pt idx="28">
                  <c:v>-11.200000000000003</c:v>
                </c:pt>
                <c:pt idx="29">
                  <c:v>-21.400000000000002</c:v>
                </c:pt>
                <c:pt idx="30">
                  <c:v>-7.0999999999999979</c:v>
                </c:pt>
                <c:pt idx="31">
                  <c:v>-10.000000000000004</c:v>
                </c:pt>
                <c:pt idx="32">
                  <c:v>-15.899999999999999</c:v>
                </c:pt>
                <c:pt idx="33">
                  <c:v>-10.100000000000001</c:v>
                </c:pt>
                <c:pt idx="34">
                  <c:v>-15.700000000000003</c:v>
                </c:pt>
                <c:pt idx="35">
                  <c:v>-16.299999999999997</c:v>
                </c:pt>
                <c:pt idx="36">
                  <c:v>-18.999999999999996</c:v>
                </c:pt>
                <c:pt idx="37">
                  <c:v>-15.399999999999999</c:v>
                </c:pt>
                <c:pt idx="38">
                  <c:v>-18.3</c:v>
                </c:pt>
                <c:pt idx="39">
                  <c:v>-10.440000000000001</c:v>
                </c:pt>
                <c:pt idx="40">
                  <c:v>-17.64</c:v>
                </c:pt>
                <c:pt idx="41">
                  <c:v>-11.770000000000003</c:v>
                </c:pt>
                <c:pt idx="42">
                  <c:v>-9.2999999999999972</c:v>
                </c:pt>
                <c:pt idx="43">
                  <c:v>-16.210000000000004</c:v>
                </c:pt>
              </c:numCache>
            </c:numRef>
          </c:xVal>
          <c:yVal>
            <c:numRef>
              <c:f>'[1]Bland-Altman Plots brix ALL'!$DA$4:$DA$47</c:f>
              <c:numCache>
                <c:formatCode>General</c:formatCode>
                <c:ptCount val="44"/>
                <c:pt idx="0">
                  <c:v>23.55</c:v>
                </c:pt>
                <c:pt idx="1">
                  <c:v>30</c:v>
                </c:pt>
                <c:pt idx="2">
                  <c:v>31.300000000000004</c:v>
                </c:pt>
                <c:pt idx="3">
                  <c:v>27</c:v>
                </c:pt>
                <c:pt idx="4">
                  <c:v>25.199999999999996</c:v>
                </c:pt>
                <c:pt idx="5">
                  <c:v>25.366666666666667</c:v>
                </c:pt>
                <c:pt idx="6">
                  <c:v>22.799999999999997</c:v>
                </c:pt>
                <c:pt idx="7">
                  <c:v>31.3</c:v>
                </c:pt>
                <c:pt idx="8">
                  <c:v>25.666666666666664</c:v>
                </c:pt>
                <c:pt idx="9">
                  <c:v>31.116666666666667</c:v>
                </c:pt>
                <c:pt idx="10">
                  <c:v>30.583333333333336</c:v>
                </c:pt>
                <c:pt idx="11">
                  <c:v>21.133333333333333</c:v>
                </c:pt>
                <c:pt idx="12">
                  <c:v>26.633333333333333</c:v>
                </c:pt>
                <c:pt idx="13">
                  <c:v>22.666666666666668</c:v>
                </c:pt>
                <c:pt idx="14">
                  <c:v>26.966666666666669</c:v>
                </c:pt>
                <c:pt idx="15">
                  <c:v>19.883333333333333</c:v>
                </c:pt>
                <c:pt idx="16">
                  <c:v>33.15</c:v>
                </c:pt>
                <c:pt idx="17">
                  <c:v>26.299999999999997</c:v>
                </c:pt>
                <c:pt idx="18">
                  <c:v>26.499999999999996</c:v>
                </c:pt>
                <c:pt idx="19">
                  <c:v>28.050000000000004</c:v>
                </c:pt>
                <c:pt idx="20">
                  <c:v>21.783333333333335</c:v>
                </c:pt>
                <c:pt idx="21">
                  <c:v>25.6</c:v>
                </c:pt>
                <c:pt idx="22">
                  <c:v>23.166666666666664</c:v>
                </c:pt>
                <c:pt idx="23">
                  <c:v>19.450000000000003</c:v>
                </c:pt>
                <c:pt idx="24">
                  <c:v>24.200000000000003</c:v>
                </c:pt>
                <c:pt idx="25">
                  <c:v>31.866666666666667</c:v>
                </c:pt>
                <c:pt idx="26">
                  <c:v>28.15</c:v>
                </c:pt>
                <c:pt idx="27">
                  <c:v>26.5</c:v>
                </c:pt>
                <c:pt idx="28">
                  <c:v>27.6</c:v>
                </c:pt>
                <c:pt idx="29">
                  <c:v>23</c:v>
                </c:pt>
                <c:pt idx="30">
                  <c:v>30.85</c:v>
                </c:pt>
                <c:pt idx="31">
                  <c:v>31.200000000000003</c:v>
                </c:pt>
                <c:pt idx="32">
                  <c:v>32.849999999999994</c:v>
                </c:pt>
                <c:pt idx="33">
                  <c:v>27.55</c:v>
                </c:pt>
                <c:pt idx="34">
                  <c:v>34.85</c:v>
                </c:pt>
                <c:pt idx="35">
                  <c:v>26.15</c:v>
                </c:pt>
                <c:pt idx="36">
                  <c:v>33.299999999999997</c:v>
                </c:pt>
                <c:pt idx="37">
                  <c:v>34.700000000000003</c:v>
                </c:pt>
                <c:pt idx="38">
                  <c:v>27.950000000000003</c:v>
                </c:pt>
                <c:pt idx="39">
                  <c:v>34.35</c:v>
                </c:pt>
                <c:pt idx="40">
                  <c:v>21.65</c:v>
                </c:pt>
                <c:pt idx="41">
                  <c:v>32.814999999999998</c:v>
                </c:pt>
                <c:pt idx="42">
                  <c:v>29.75</c:v>
                </c:pt>
                <c:pt idx="43">
                  <c:v>25.664999999999999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30A-4E5E-9278-37D81134A5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8883976"/>
        <c:axId val="448885616"/>
      </c:scatterChart>
      <c:valAx>
        <c:axId val="448883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885616"/>
        <c:crosses val="autoZero"/>
        <c:crossBetween val="midCat"/>
      </c:valAx>
      <c:valAx>
        <c:axId val="448885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8839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0h brix_IgG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1012095363079615"/>
                  <c:y val="-0.1531944444444444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'[1]Bland-Altman Plots brix ALL'!$I$4:$I$53</c:f>
              <c:numCache>
                <c:formatCode>General</c:formatCode>
                <c:ptCount val="50"/>
                <c:pt idx="0">
                  <c:v>3.9124753775443182</c:v>
                </c:pt>
                <c:pt idx="1">
                  <c:v>51.031845042678924</c:v>
                </c:pt>
                <c:pt idx="2">
                  <c:v>-0.37977675640183861</c:v>
                </c:pt>
                <c:pt idx="3">
                  <c:v>10.91573648500766</c:v>
                </c:pt>
                <c:pt idx="4">
                  <c:v>39.776882039122704</c:v>
                </c:pt>
                <c:pt idx="5">
                  <c:v>40.958525983007327</c:v>
                </c:pt>
                <c:pt idx="6">
                  <c:v>36.13177938279712</c:v>
                </c:pt>
                <c:pt idx="7">
                  <c:v>24.990938936309924</c:v>
                </c:pt>
                <c:pt idx="8">
                  <c:v>-12.82094447737601</c:v>
                </c:pt>
                <c:pt idx="9">
                  <c:v>32.738130703629636</c:v>
                </c:pt>
                <c:pt idx="10">
                  <c:v>9.7538100820642626E-2</c:v>
                </c:pt>
                <c:pt idx="11">
                  <c:v>7.5676743726532436E-2</c:v>
                </c:pt>
                <c:pt idx="12">
                  <c:v>27.293440031614306</c:v>
                </c:pt>
                <c:pt idx="13">
                  <c:v>61.695225616624136</c:v>
                </c:pt>
                <c:pt idx="14">
                  <c:v>33.632478219892889</c:v>
                </c:pt>
                <c:pt idx="15">
                  <c:v>32.403333333333329</c:v>
                </c:pt>
                <c:pt idx="16">
                  <c:v>28.270000000000003</c:v>
                </c:pt>
                <c:pt idx="17">
                  <c:v>11.696666666666669</c:v>
                </c:pt>
                <c:pt idx="18">
                  <c:v>-17.28</c:v>
                </c:pt>
                <c:pt idx="19">
                  <c:v>-24.04</c:v>
                </c:pt>
                <c:pt idx="20">
                  <c:v>-23.286666666666669</c:v>
                </c:pt>
                <c:pt idx="21">
                  <c:v>-17.11333333333333</c:v>
                </c:pt>
                <c:pt idx="22">
                  <c:v>-16.66</c:v>
                </c:pt>
                <c:pt idx="23">
                  <c:v>24.909999999999997</c:v>
                </c:pt>
                <c:pt idx="24">
                  <c:v>33.839999999999996</c:v>
                </c:pt>
                <c:pt idx="25">
                  <c:v>48.87</c:v>
                </c:pt>
                <c:pt idx="26">
                  <c:v>62.569999999999993</c:v>
                </c:pt>
                <c:pt idx="27">
                  <c:v>24.980000000000004</c:v>
                </c:pt>
                <c:pt idx="28">
                  <c:v>59.25</c:v>
                </c:pt>
                <c:pt idx="29">
                  <c:v>59.820000000000007</c:v>
                </c:pt>
                <c:pt idx="30">
                  <c:v>95.189999999999984</c:v>
                </c:pt>
                <c:pt idx="31">
                  <c:v>46.769999999999996</c:v>
                </c:pt>
                <c:pt idx="32">
                  <c:v>11.690000000000005</c:v>
                </c:pt>
                <c:pt idx="33">
                  <c:v>1.509999999999998</c:v>
                </c:pt>
                <c:pt idx="34">
                  <c:v>74.02</c:v>
                </c:pt>
                <c:pt idx="35">
                  <c:v>-19.769999999999996</c:v>
                </c:pt>
                <c:pt idx="36">
                  <c:v>103.23000000000002</c:v>
                </c:pt>
                <c:pt idx="37">
                  <c:v>28.869999999999997</c:v>
                </c:pt>
                <c:pt idx="38">
                  <c:v>-22.629999999999995</c:v>
                </c:pt>
                <c:pt idx="39">
                  <c:v>50.42</c:v>
                </c:pt>
                <c:pt idx="40">
                  <c:v>57.33</c:v>
                </c:pt>
                <c:pt idx="41">
                  <c:v>2.6300000000000026</c:v>
                </c:pt>
                <c:pt idx="42">
                  <c:v>11.700000000000003</c:v>
                </c:pt>
                <c:pt idx="43">
                  <c:v>27.589999999999996</c:v>
                </c:pt>
                <c:pt idx="44">
                  <c:v>3.240000000000002</c:v>
                </c:pt>
                <c:pt idx="45">
                  <c:v>21.96</c:v>
                </c:pt>
                <c:pt idx="46">
                  <c:v>12.969999999999999</c:v>
                </c:pt>
                <c:pt idx="47">
                  <c:v>6.3599999999999994</c:v>
                </c:pt>
                <c:pt idx="48">
                  <c:v>14.54</c:v>
                </c:pt>
                <c:pt idx="49">
                  <c:v>15.169999999999995</c:v>
                </c:pt>
              </c:numCache>
            </c:numRef>
          </c:xVal>
          <c:yVal>
            <c:numRef>
              <c:f>'[1]Bland-Altman Plots brix ALL'!$J$4:$J$53</c:f>
              <c:numCache>
                <c:formatCode>General</c:formatCode>
                <c:ptCount val="50"/>
                <c:pt idx="0">
                  <c:v>35.056237688772157</c:v>
                </c:pt>
                <c:pt idx="1">
                  <c:v>65.015922521339462</c:v>
                </c:pt>
                <c:pt idx="2">
                  <c:v>40.610111621799085</c:v>
                </c:pt>
                <c:pt idx="3">
                  <c:v>36.124534909170499</c:v>
                </c:pt>
                <c:pt idx="4">
                  <c:v>52.088441019561344</c:v>
                </c:pt>
                <c:pt idx="5">
                  <c:v>57.045929658170337</c:v>
                </c:pt>
                <c:pt idx="6">
                  <c:v>41.165889691398561</c:v>
                </c:pt>
                <c:pt idx="7">
                  <c:v>48.09546946815496</c:v>
                </c:pt>
                <c:pt idx="8">
                  <c:v>30.722861094645328</c:v>
                </c:pt>
                <c:pt idx="9">
                  <c:v>47.40239868514815</c:v>
                </c:pt>
                <c:pt idx="10">
                  <c:v>35.648769050410323</c:v>
                </c:pt>
                <c:pt idx="11">
                  <c:v>35.371171705196602</c:v>
                </c:pt>
                <c:pt idx="12">
                  <c:v>39.213386682473818</c:v>
                </c:pt>
                <c:pt idx="13">
                  <c:v>71.714279474978738</c:v>
                </c:pt>
                <c:pt idx="14">
                  <c:v>45.58290577661311</c:v>
                </c:pt>
                <c:pt idx="15">
                  <c:v>51.768333333333331</c:v>
                </c:pt>
                <c:pt idx="16">
                  <c:v>53.834999999999994</c:v>
                </c:pt>
                <c:pt idx="17">
                  <c:v>31.181666666666665</c:v>
                </c:pt>
                <c:pt idx="18">
                  <c:v>35.36</c:v>
                </c:pt>
                <c:pt idx="19">
                  <c:v>22.580000000000002</c:v>
                </c:pt>
                <c:pt idx="20">
                  <c:v>20.323333333333334</c:v>
                </c:pt>
                <c:pt idx="21">
                  <c:v>19.476666666666667</c:v>
                </c:pt>
                <c:pt idx="22">
                  <c:v>22.369999999999997</c:v>
                </c:pt>
                <c:pt idx="23">
                  <c:v>34.055</c:v>
                </c:pt>
                <c:pt idx="24">
                  <c:v>44.519999999999996</c:v>
                </c:pt>
                <c:pt idx="25">
                  <c:v>58.034999999999997</c:v>
                </c:pt>
                <c:pt idx="26">
                  <c:v>71.984999999999999</c:v>
                </c:pt>
                <c:pt idx="27">
                  <c:v>51.29</c:v>
                </c:pt>
                <c:pt idx="28">
                  <c:v>61.424999999999997</c:v>
                </c:pt>
                <c:pt idx="29">
                  <c:v>70.710000000000008</c:v>
                </c:pt>
                <c:pt idx="30">
                  <c:v>80.794999999999987</c:v>
                </c:pt>
                <c:pt idx="31">
                  <c:v>57.085000000000001</c:v>
                </c:pt>
                <c:pt idx="32">
                  <c:v>44.245000000000005</c:v>
                </c:pt>
                <c:pt idx="33">
                  <c:v>35.155000000000001</c:v>
                </c:pt>
                <c:pt idx="34">
                  <c:v>73.210000000000008</c:v>
                </c:pt>
                <c:pt idx="35">
                  <c:v>30.914999999999999</c:v>
                </c:pt>
                <c:pt idx="36">
                  <c:v>84.215000000000003</c:v>
                </c:pt>
                <c:pt idx="37">
                  <c:v>49.034999999999997</c:v>
                </c:pt>
                <c:pt idx="38">
                  <c:v>28.984999999999999</c:v>
                </c:pt>
                <c:pt idx="39">
                  <c:v>67.91</c:v>
                </c:pt>
                <c:pt idx="40">
                  <c:v>62.964999999999996</c:v>
                </c:pt>
                <c:pt idx="41">
                  <c:v>44.114999999999995</c:v>
                </c:pt>
                <c:pt idx="42">
                  <c:v>48.25</c:v>
                </c:pt>
                <c:pt idx="43">
                  <c:v>50.894999999999996</c:v>
                </c:pt>
                <c:pt idx="44">
                  <c:v>41.19</c:v>
                </c:pt>
                <c:pt idx="45">
                  <c:v>41.45</c:v>
                </c:pt>
                <c:pt idx="46">
                  <c:v>42.454999999999998</c:v>
                </c:pt>
                <c:pt idx="47">
                  <c:v>41.88</c:v>
                </c:pt>
                <c:pt idx="48">
                  <c:v>41.67</c:v>
                </c:pt>
                <c:pt idx="49">
                  <c:v>41.355000000000004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306-4261-A5DF-3E9EF9B22895}"/>
            </c:ext>
          </c:extLst>
        </c:ser>
        <c:ser>
          <c:idx val="1"/>
          <c:order val="1"/>
          <c:tx>
            <c:v>mean</c:v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'[1]Bland-Altman Plots brix ALL'!$G$63:$G$64</c:f>
              <c:numCache>
                <c:formatCode>General</c:formatCode>
                <c:ptCount val="2"/>
                <c:pt idx="0">
                  <c:v>0</c:v>
                </c:pt>
                <c:pt idx="1">
                  <c:v>150</c:v>
                </c:pt>
              </c:numCache>
            </c:numRef>
          </c:xVal>
          <c:yVal>
            <c:numRef>
              <c:f>'[1]Bland-Altman Plots brix ALL'!$H$63:$H$64</c:f>
              <c:numCache>
                <c:formatCode>General</c:formatCode>
                <c:ptCount val="2"/>
                <c:pt idx="0">
                  <c:v>23.621399028579969</c:v>
                </c:pt>
                <c:pt idx="1">
                  <c:v>23.621399028579969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306-4261-A5DF-3E9EF9B22895}"/>
            </c:ext>
          </c:extLst>
        </c:ser>
        <c:ser>
          <c:idx val="2"/>
          <c:order val="2"/>
          <c:tx>
            <c:v>upper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Pt>
            <c:idx val="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2-C306-4261-A5DF-3E9EF9B22895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25400" cap="rnd">
                <a:solidFill>
                  <a:schemeClr val="accent1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C306-4261-A5DF-3E9EF9B22895}"/>
              </c:ext>
            </c:extLst>
          </c:dPt>
          <c:xVal>
            <c:numRef>
              <c:f>'[1]Bland-Altman Plots brix ALL'!$G$63:$G$64</c:f>
              <c:numCache>
                <c:formatCode>General</c:formatCode>
                <c:ptCount val="2"/>
                <c:pt idx="0">
                  <c:v>0</c:v>
                </c:pt>
                <c:pt idx="1">
                  <c:v>150</c:v>
                </c:pt>
              </c:numCache>
            </c:numRef>
          </c:xVal>
          <c:yVal>
            <c:numRef>
              <c:f>'[1]Bland-Altman Plots brix ALL'!$I$63:$I$64</c:f>
              <c:numCache>
                <c:formatCode>General</c:formatCode>
                <c:ptCount val="2"/>
                <c:pt idx="0">
                  <c:v>81.659957643673792</c:v>
                </c:pt>
                <c:pt idx="1">
                  <c:v>81.659957643673792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306-4261-A5DF-3E9EF9B22895}"/>
            </c:ext>
          </c:extLst>
        </c:ser>
        <c:ser>
          <c:idx val="3"/>
          <c:order val="3"/>
          <c:tx>
            <c:v>lower</c:v>
          </c:tx>
          <c:spPr>
            <a:ln w="2540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'[1]Bland-Altman Plots brix ALL'!$G$63:$G$64</c:f>
              <c:numCache>
                <c:formatCode>General</c:formatCode>
                <c:ptCount val="2"/>
                <c:pt idx="0">
                  <c:v>0</c:v>
                </c:pt>
                <c:pt idx="1">
                  <c:v>150</c:v>
                </c:pt>
              </c:numCache>
            </c:numRef>
          </c:xVal>
          <c:yVal>
            <c:numRef>
              <c:f>'[1]Bland-Altman Plots brix ALL'!$J$63:$J$64</c:f>
              <c:numCache>
                <c:formatCode>General</c:formatCode>
                <c:ptCount val="2"/>
                <c:pt idx="0">
                  <c:v>-34.417159586513847</c:v>
                </c:pt>
                <c:pt idx="1">
                  <c:v>-34.417159586513847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306-4261-A5DF-3E9EF9B228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4238168"/>
        <c:axId val="344233904"/>
      </c:scatterChart>
      <c:valAx>
        <c:axId val="344238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4233904"/>
        <c:crosses val="autoZero"/>
        <c:crossBetween val="midCat"/>
      </c:valAx>
      <c:valAx>
        <c:axId val="344233904"/>
        <c:scaling>
          <c:orientation val="minMax"/>
          <c:max val="100"/>
          <c:min val="-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4238168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0h brix_fat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8159950594410994"/>
                  <c:y val="-0.2372934010806630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'[1]Bland-Altman Plots brix ALL'!$O$4:$O$54</c:f>
              <c:numCache>
                <c:formatCode>General</c:formatCode>
                <c:ptCount val="51"/>
                <c:pt idx="0">
                  <c:v>-22.86</c:v>
                </c:pt>
                <c:pt idx="1">
                  <c:v>-27.18</c:v>
                </c:pt>
                <c:pt idx="2">
                  <c:v>-25.92</c:v>
                </c:pt>
                <c:pt idx="3">
                  <c:v>-24.266666666666666</c:v>
                </c:pt>
                <c:pt idx="4">
                  <c:v>-20.639999999999993</c:v>
                </c:pt>
                <c:pt idx="5">
                  <c:v>-29.72666666666667</c:v>
                </c:pt>
                <c:pt idx="6">
                  <c:v>-6.259999999999998</c:v>
                </c:pt>
                <c:pt idx="7">
                  <c:v>-20.04</c:v>
                </c:pt>
                <c:pt idx="8">
                  <c:v>-21.093333333333334</c:v>
                </c:pt>
                <c:pt idx="9">
                  <c:v>-20.953333333333333</c:v>
                </c:pt>
                <c:pt idx="10">
                  <c:v>-9.0800000000000018</c:v>
                </c:pt>
                <c:pt idx="11">
                  <c:v>-22.973333333333336</c:v>
                </c:pt>
                <c:pt idx="12">
                  <c:v>-18.206666666666667</c:v>
                </c:pt>
                <c:pt idx="13">
                  <c:v>-20.946666666666665</c:v>
                </c:pt>
                <c:pt idx="14">
                  <c:v>-16.126666666666669</c:v>
                </c:pt>
                <c:pt idx="15">
                  <c:v>-34.046666666666667</c:v>
                </c:pt>
                <c:pt idx="16">
                  <c:v>-14.813333333333333</c:v>
                </c:pt>
                <c:pt idx="17">
                  <c:v>-21.4</c:v>
                </c:pt>
                <c:pt idx="18">
                  <c:v>-16.413333333333334</c:v>
                </c:pt>
                <c:pt idx="19">
                  <c:v>-17.479999999999997</c:v>
                </c:pt>
                <c:pt idx="20">
                  <c:v>-15</c:v>
                </c:pt>
                <c:pt idx="21">
                  <c:v>-11.166666666666668</c:v>
                </c:pt>
                <c:pt idx="22">
                  <c:v>-7.1933333333333316</c:v>
                </c:pt>
                <c:pt idx="23">
                  <c:v>-8.66</c:v>
                </c:pt>
                <c:pt idx="24">
                  <c:v>-16.240000000000002</c:v>
                </c:pt>
                <c:pt idx="25">
                  <c:v>-19.240000000000002</c:v>
                </c:pt>
                <c:pt idx="26">
                  <c:v>-17.600000000000001</c:v>
                </c:pt>
                <c:pt idx="27">
                  <c:v>-24.180000000000003</c:v>
                </c:pt>
                <c:pt idx="28">
                  <c:v>-18.639999999999997</c:v>
                </c:pt>
                <c:pt idx="29">
                  <c:v>-13.2</c:v>
                </c:pt>
                <c:pt idx="30">
                  <c:v>-20.199999999999996</c:v>
                </c:pt>
                <c:pt idx="31">
                  <c:v>-21.240000000000002</c:v>
                </c:pt>
                <c:pt idx="32">
                  <c:v>-22.1</c:v>
                </c:pt>
                <c:pt idx="33">
                  <c:v>-21.4</c:v>
                </c:pt>
                <c:pt idx="34">
                  <c:v>-2.9199999999999982</c:v>
                </c:pt>
                <c:pt idx="35">
                  <c:v>-22.760000000000005</c:v>
                </c:pt>
                <c:pt idx="36">
                  <c:v>-18.72</c:v>
                </c:pt>
                <c:pt idx="37">
                  <c:v>-16.080000000000002</c:v>
                </c:pt>
                <c:pt idx="38">
                  <c:v>-22.080000000000002</c:v>
                </c:pt>
                <c:pt idx="39">
                  <c:v>-11.059999999999999</c:v>
                </c:pt>
                <c:pt idx="40">
                  <c:v>-29.180000000000003</c:v>
                </c:pt>
                <c:pt idx="41">
                  <c:v>-14.619999999999997</c:v>
                </c:pt>
                <c:pt idx="42">
                  <c:v>-28.119999999999997</c:v>
                </c:pt>
                <c:pt idx="43">
                  <c:v>-23.16</c:v>
                </c:pt>
                <c:pt idx="44">
                  <c:v>-16.540000000000003</c:v>
                </c:pt>
                <c:pt idx="45">
                  <c:v>-11.29</c:v>
                </c:pt>
                <c:pt idx="46">
                  <c:v>-24.189999999999998</c:v>
                </c:pt>
                <c:pt idx="47">
                  <c:v>-26.65</c:v>
                </c:pt>
                <c:pt idx="48">
                  <c:v>-25.1</c:v>
                </c:pt>
                <c:pt idx="49">
                  <c:v>-17.32</c:v>
                </c:pt>
                <c:pt idx="50">
                  <c:v>-21.250000000000004</c:v>
                </c:pt>
              </c:numCache>
            </c:numRef>
          </c:xVal>
          <c:yVal>
            <c:numRef>
              <c:f>'[1]Bland-Altman Plots brix ALL'!$P$4:$P$54</c:f>
              <c:numCache>
                <c:formatCode>General</c:formatCode>
                <c:ptCount val="51"/>
                <c:pt idx="0">
                  <c:v>21.67</c:v>
                </c:pt>
                <c:pt idx="1">
                  <c:v>25.91</c:v>
                </c:pt>
                <c:pt idx="2">
                  <c:v>27.840000000000003</c:v>
                </c:pt>
                <c:pt idx="3">
                  <c:v>18.533333333333335</c:v>
                </c:pt>
                <c:pt idx="4">
                  <c:v>21.88</c:v>
                </c:pt>
                <c:pt idx="5">
                  <c:v>21.703333333333333</c:v>
                </c:pt>
                <c:pt idx="6">
                  <c:v>19.97</c:v>
                </c:pt>
                <c:pt idx="7">
                  <c:v>25.580000000000002</c:v>
                </c:pt>
                <c:pt idx="8">
                  <c:v>26.586666666666666</c:v>
                </c:pt>
                <c:pt idx="9">
                  <c:v>20.556666666666665</c:v>
                </c:pt>
                <c:pt idx="10">
                  <c:v>31.060000000000002</c:v>
                </c:pt>
                <c:pt idx="11">
                  <c:v>23.846666666666668</c:v>
                </c:pt>
                <c:pt idx="12">
                  <c:v>16.463333333333335</c:v>
                </c:pt>
                <c:pt idx="13">
                  <c:v>30.393333333333334</c:v>
                </c:pt>
                <c:pt idx="14">
                  <c:v>20.703333333333333</c:v>
                </c:pt>
                <c:pt idx="15">
                  <c:v>18.543333333333337</c:v>
                </c:pt>
                <c:pt idx="16">
                  <c:v>17.926666666666666</c:v>
                </c:pt>
                <c:pt idx="17">
                  <c:v>33.299999999999997</c:v>
                </c:pt>
                <c:pt idx="18">
                  <c:v>23.326666666666664</c:v>
                </c:pt>
                <c:pt idx="19">
                  <c:v>22.659999999999997</c:v>
                </c:pt>
                <c:pt idx="20">
                  <c:v>27.1</c:v>
                </c:pt>
                <c:pt idx="21">
                  <c:v>26.383333333333333</c:v>
                </c:pt>
                <c:pt idx="22">
                  <c:v>24.436666666666667</c:v>
                </c:pt>
                <c:pt idx="23">
                  <c:v>26.369999999999997</c:v>
                </c:pt>
                <c:pt idx="24">
                  <c:v>13.48</c:v>
                </c:pt>
                <c:pt idx="25">
                  <c:v>17.98</c:v>
                </c:pt>
                <c:pt idx="26">
                  <c:v>24.8</c:v>
                </c:pt>
                <c:pt idx="27">
                  <c:v>28.61</c:v>
                </c:pt>
                <c:pt idx="28">
                  <c:v>29.479999999999997</c:v>
                </c:pt>
                <c:pt idx="29">
                  <c:v>25.200000000000003</c:v>
                </c:pt>
                <c:pt idx="30">
                  <c:v>30.7</c:v>
                </c:pt>
                <c:pt idx="31">
                  <c:v>22.580000000000002</c:v>
                </c:pt>
                <c:pt idx="32">
                  <c:v>22.650000000000002</c:v>
                </c:pt>
                <c:pt idx="33">
                  <c:v>27.7</c:v>
                </c:pt>
                <c:pt idx="34">
                  <c:v>32.94</c:v>
                </c:pt>
                <c:pt idx="35">
                  <c:v>24.82</c:v>
                </c:pt>
                <c:pt idx="36">
                  <c:v>31.439999999999998</c:v>
                </c:pt>
                <c:pt idx="37">
                  <c:v>24.560000000000002</c:v>
                </c:pt>
                <c:pt idx="38">
                  <c:v>23.560000000000002</c:v>
                </c:pt>
                <c:pt idx="39">
                  <c:v>34.769999999999996</c:v>
                </c:pt>
                <c:pt idx="40">
                  <c:v>28.11</c:v>
                </c:pt>
                <c:pt idx="41">
                  <c:v>26.99</c:v>
                </c:pt>
                <c:pt idx="42">
                  <c:v>28.74</c:v>
                </c:pt>
                <c:pt idx="43">
                  <c:v>30.82</c:v>
                </c:pt>
                <c:pt idx="44">
                  <c:v>28.83</c:v>
                </c:pt>
                <c:pt idx="45">
                  <c:v>33.924999999999997</c:v>
                </c:pt>
                <c:pt idx="46">
                  <c:v>18.375</c:v>
                </c:pt>
                <c:pt idx="47">
                  <c:v>22.645</c:v>
                </c:pt>
                <c:pt idx="48">
                  <c:v>26.150000000000002</c:v>
                </c:pt>
                <c:pt idx="49">
                  <c:v>25.74</c:v>
                </c:pt>
                <c:pt idx="50">
                  <c:v>23.145000000000003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201-4E69-8B81-2771DC1044FA}"/>
            </c:ext>
          </c:extLst>
        </c:ser>
        <c:ser>
          <c:idx val="1"/>
          <c:order val="1"/>
          <c:tx>
            <c:v>mean</c:v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'[1]Bland-Altman Plots brix ALL'!$M$64:$M$65</c:f>
              <c:numCache>
                <c:formatCode>General</c:formatCode>
                <c:ptCount val="2"/>
                <c:pt idx="0">
                  <c:v>0</c:v>
                </c:pt>
                <c:pt idx="1">
                  <c:v>-40</c:v>
                </c:pt>
              </c:numCache>
            </c:numRef>
          </c:xVal>
          <c:yVal>
            <c:numRef>
              <c:f>'[1]Bland-Altman Plots brix ALL'!$N$64:$N$65</c:f>
              <c:numCache>
                <c:formatCode>General</c:formatCode>
                <c:ptCount val="2"/>
                <c:pt idx="0">
                  <c:v>19.170000000000002</c:v>
                </c:pt>
                <c:pt idx="1">
                  <c:v>19.170000000000002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201-4E69-8B81-2771DC1044FA}"/>
            </c:ext>
          </c:extLst>
        </c:ser>
        <c:ser>
          <c:idx val="2"/>
          <c:order val="2"/>
          <c:tx>
            <c:v>upper</c:v>
          </c:tx>
          <c:spPr>
            <a:ln w="2540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'[1]Bland-Altman Plots brix ALL'!$M$64:$M$65</c:f>
              <c:numCache>
                <c:formatCode>General</c:formatCode>
                <c:ptCount val="2"/>
                <c:pt idx="0">
                  <c:v>0</c:v>
                </c:pt>
                <c:pt idx="1">
                  <c:v>-40</c:v>
                </c:pt>
              </c:numCache>
            </c:numRef>
          </c:xVal>
          <c:yVal>
            <c:numRef>
              <c:f>'[1]Bland-Altman Plots brix ALL'!$O$64:$O$65</c:f>
              <c:numCache>
                <c:formatCode>General</c:formatCode>
                <c:ptCount val="2"/>
                <c:pt idx="0">
                  <c:v>6.83</c:v>
                </c:pt>
                <c:pt idx="1">
                  <c:v>6.83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201-4E69-8B81-2771DC1044FA}"/>
            </c:ext>
          </c:extLst>
        </c:ser>
        <c:ser>
          <c:idx val="3"/>
          <c:order val="3"/>
          <c:tx>
            <c:v>lower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Pt>
            <c:idx val="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3-B201-4E69-8B81-2771DC1044FA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25400" cap="rnd">
                <a:solidFill>
                  <a:schemeClr val="accent1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B201-4E69-8B81-2771DC1044FA}"/>
              </c:ext>
            </c:extLst>
          </c:dPt>
          <c:xVal>
            <c:numRef>
              <c:f>'[1]Bland-Altman Plots brix ALL'!$M$64:$M$65</c:f>
              <c:numCache>
                <c:formatCode>General</c:formatCode>
                <c:ptCount val="2"/>
                <c:pt idx="0">
                  <c:v>0</c:v>
                </c:pt>
                <c:pt idx="1">
                  <c:v>-40</c:v>
                </c:pt>
              </c:numCache>
            </c:numRef>
          </c:xVal>
          <c:yVal>
            <c:numRef>
              <c:f>'[1]Bland-Altman Plots brix ALL'!$P$64:$P$65</c:f>
              <c:numCache>
                <c:formatCode>General</c:formatCode>
                <c:ptCount val="2"/>
                <c:pt idx="0">
                  <c:v>31.5</c:v>
                </c:pt>
                <c:pt idx="1">
                  <c:v>31.5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201-4E69-8B81-2771DC104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4236528"/>
        <c:axId val="344236856"/>
      </c:scatterChart>
      <c:valAx>
        <c:axId val="344236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4236856"/>
        <c:crosses val="autoZero"/>
        <c:crossBetween val="midCat"/>
      </c:valAx>
      <c:valAx>
        <c:axId val="344236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42365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7899791231732775"/>
                  <c:y val="-0.1421420160317798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'[1]Bland-Altman Plots brix ALL'!$U$4:$U$53</c:f>
              <c:numCache>
                <c:formatCode>General</c:formatCode>
                <c:ptCount val="50"/>
                <c:pt idx="0">
                  <c:v>-6.4600000000000009</c:v>
                </c:pt>
                <c:pt idx="1">
                  <c:v>-4.9799999999999969</c:v>
                </c:pt>
                <c:pt idx="2">
                  <c:v>-22.680000000000003</c:v>
                </c:pt>
                <c:pt idx="3">
                  <c:v>-7.706666666666667</c:v>
                </c:pt>
                <c:pt idx="4">
                  <c:v>-8.0399999999999956</c:v>
                </c:pt>
                <c:pt idx="5">
                  <c:v>-10.926666666666669</c:v>
                </c:pt>
                <c:pt idx="6">
                  <c:v>-13.48</c:v>
                </c:pt>
                <c:pt idx="7">
                  <c:v>-11.093333333333334</c:v>
                </c:pt>
                <c:pt idx="8">
                  <c:v>-3.3533333333333317</c:v>
                </c:pt>
                <c:pt idx="9">
                  <c:v>-35.370000000000005</c:v>
                </c:pt>
                <c:pt idx="10">
                  <c:v>-5.4933333333333358</c:v>
                </c:pt>
                <c:pt idx="11">
                  <c:v>-7.8066666666666649</c:v>
                </c:pt>
                <c:pt idx="12">
                  <c:v>-13.626666666666669</c:v>
                </c:pt>
                <c:pt idx="13">
                  <c:v>-4.6466666666666683</c:v>
                </c:pt>
                <c:pt idx="14">
                  <c:v>-31.366666666666671</c:v>
                </c:pt>
                <c:pt idx="15">
                  <c:v>-4.3333333333333321</c:v>
                </c:pt>
                <c:pt idx="16">
                  <c:v>-14.760000000000002</c:v>
                </c:pt>
                <c:pt idx="17">
                  <c:v>-12.173333333333332</c:v>
                </c:pt>
                <c:pt idx="18">
                  <c:v>-7.3199999999999967</c:v>
                </c:pt>
                <c:pt idx="19">
                  <c:v>-33.76</c:v>
                </c:pt>
                <c:pt idx="20">
                  <c:v>-29.926666666666669</c:v>
                </c:pt>
                <c:pt idx="21">
                  <c:v>-26.033333333333331</c:v>
                </c:pt>
                <c:pt idx="22">
                  <c:v>-29.74</c:v>
                </c:pt>
                <c:pt idx="23">
                  <c:v>-7.1600000000000019</c:v>
                </c:pt>
                <c:pt idx="24">
                  <c:v>-9.8800000000000026</c:v>
                </c:pt>
                <c:pt idx="25">
                  <c:v>-12.720000000000002</c:v>
                </c:pt>
                <c:pt idx="26">
                  <c:v>-14.580000000000002</c:v>
                </c:pt>
                <c:pt idx="27">
                  <c:v>-13.359999999999996</c:v>
                </c:pt>
                <c:pt idx="28">
                  <c:v>-12.080000000000002</c:v>
                </c:pt>
                <c:pt idx="29">
                  <c:v>-16.919999999999998</c:v>
                </c:pt>
                <c:pt idx="30">
                  <c:v>-14.120000000000005</c:v>
                </c:pt>
                <c:pt idx="31">
                  <c:v>-10.300000000000004</c:v>
                </c:pt>
                <c:pt idx="32">
                  <c:v>-12.119999999999997</c:v>
                </c:pt>
                <c:pt idx="33">
                  <c:v>-11.279999999999998</c:v>
                </c:pt>
                <c:pt idx="34">
                  <c:v>-8.5200000000000031</c:v>
                </c:pt>
                <c:pt idx="35">
                  <c:v>-19.679999999999996</c:v>
                </c:pt>
                <c:pt idx="36">
                  <c:v>-12.16</c:v>
                </c:pt>
                <c:pt idx="37">
                  <c:v>-13.68</c:v>
                </c:pt>
                <c:pt idx="38">
                  <c:v>-12.579999999999998</c:v>
                </c:pt>
                <c:pt idx="39">
                  <c:v>-24.860000000000003</c:v>
                </c:pt>
                <c:pt idx="40">
                  <c:v>-11.099999999999998</c:v>
                </c:pt>
                <c:pt idx="41">
                  <c:v>-17.599999999999998</c:v>
                </c:pt>
                <c:pt idx="42">
                  <c:v>-16.239999999999998</c:v>
                </c:pt>
                <c:pt idx="43">
                  <c:v>-14.900000000000002</c:v>
                </c:pt>
                <c:pt idx="44">
                  <c:v>-13.29</c:v>
                </c:pt>
                <c:pt idx="45">
                  <c:v>-16.95</c:v>
                </c:pt>
                <c:pt idx="46">
                  <c:v>-10.169999999999998</c:v>
                </c:pt>
                <c:pt idx="47">
                  <c:v>-22.78</c:v>
                </c:pt>
                <c:pt idx="48">
                  <c:v>-12.119999999999997</c:v>
                </c:pt>
                <c:pt idx="49">
                  <c:v>-11.210000000000004</c:v>
                </c:pt>
              </c:numCache>
            </c:numRef>
          </c:xVal>
          <c:yVal>
            <c:numRef>
              <c:f>'[1]Bland-Altman Plots brix ALL'!$V$4:$V$53</c:f>
              <c:numCache>
                <c:formatCode>General</c:formatCode>
                <c:ptCount val="50"/>
                <c:pt idx="0">
                  <c:v>29.87</c:v>
                </c:pt>
                <c:pt idx="1">
                  <c:v>37.010000000000005</c:v>
                </c:pt>
                <c:pt idx="2">
                  <c:v>29.46</c:v>
                </c:pt>
                <c:pt idx="3">
                  <c:v>26.813333333333333</c:v>
                </c:pt>
                <c:pt idx="4">
                  <c:v>28.18</c:v>
                </c:pt>
                <c:pt idx="5">
                  <c:v>31.103333333333335</c:v>
                </c:pt>
                <c:pt idx="6">
                  <c:v>28.86</c:v>
                </c:pt>
                <c:pt idx="7">
                  <c:v>31.586666666666666</c:v>
                </c:pt>
                <c:pt idx="8">
                  <c:v>29.356666666666666</c:v>
                </c:pt>
                <c:pt idx="9">
                  <c:v>17.914999999999999</c:v>
                </c:pt>
                <c:pt idx="10">
                  <c:v>32.586666666666666</c:v>
                </c:pt>
                <c:pt idx="11">
                  <c:v>21.663333333333334</c:v>
                </c:pt>
                <c:pt idx="12">
                  <c:v>34.053333333333335</c:v>
                </c:pt>
                <c:pt idx="13">
                  <c:v>26.443333333333335</c:v>
                </c:pt>
                <c:pt idx="14">
                  <c:v>19.883333333333336</c:v>
                </c:pt>
                <c:pt idx="15">
                  <c:v>23.166666666666664</c:v>
                </c:pt>
                <c:pt idx="16">
                  <c:v>36.619999999999997</c:v>
                </c:pt>
                <c:pt idx="17">
                  <c:v>25.446666666666665</c:v>
                </c:pt>
                <c:pt idx="18">
                  <c:v>27.739999999999995</c:v>
                </c:pt>
                <c:pt idx="19">
                  <c:v>17.720000000000002</c:v>
                </c:pt>
                <c:pt idx="20">
                  <c:v>17.003333333333334</c:v>
                </c:pt>
                <c:pt idx="21">
                  <c:v>15.016666666666666</c:v>
                </c:pt>
                <c:pt idx="22">
                  <c:v>15.83</c:v>
                </c:pt>
                <c:pt idx="23">
                  <c:v>18.02</c:v>
                </c:pt>
                <c:pt idx="24">
                  <c:v>22.66</c:v>
                </c:pt>
                <c:pt idx="25">
                  <c:v>27.240000000000002</c:v>
                </c:pt>
                <c:pt idx="26">
                  <c:v>33.410000000000004</c:v>
                </c:pt>
                <c:pt idx="27">
                  <c:v>32.119999999999997</c:v>
                </c:pt>
                <c:pt idx="28">
                  <c:v>25.759999999999998</c:v>
                </c:pt>
                <c:pt idx="29">
                  <c:v>32.339999999999996</c:v>
                </c:pt>
                <c:pt idx="30">
                  <c:v>26.14</c:v>
                </c:pt>
                <c:pt idx="31">
                  <c:v>28.55</c:v>
                </c:pt>
                <c:pt idx="32">
                  <c:v>32.340000000000003</c:v>
                </c:pt>
                <c:pt idx="33">
                  <c:v>28.759999999999998</c:v>
                </c:pt>
                <c:pt idx="34">
                  <c:v>31.94</c:v>
                </c:pt>
                <c:pt idx="35">
                  <c:v>30.96</c:v>
                </c:pt>
                <c:pt idx="36">
                  <c:v>26.520000000000003</c:v>
                </c:pt>
                <c:pt idx="37">
                  <c:v>27.76</c:v>
                </c:pt>
                <c:pt idx="38">
                  <c:v>34.01</c:v>
                </c:pt>
                <c:pt idx="39">
                  <c:v>30.270000000000003</c:v>
                </c:pt>
                <c:pt idx="40">
                  <c:v>28.75</c:v>
                </c:pt>
                <c:pt idx="41">
                  <c:v>34</c:v>
                </c:pt>
                <c:pt idx="42">
                  <c:v>34.28</c:v>
                </c:pt>
                <c:pt idx="43">
                  <c:v>29.65</c:v>
                </c:pt>
                <c:pt idx="44">
                  <c:v>32.924999999999997</c:v>
                </c:pt>
                <c:pt idx="45">
                  <c:v>21.994999999999997</c:v>
                </c:pt>
                <c:pt idx="46">
                  <c:v>30.884999999999998</c:v>
                </c:pt>
                <c:pt idx="47">
                  <c:v>27.310000000000002</c:v>
                </c:pt>
                <c:pt idx="48">
                  <c:v>28.34</c:v>
                </c:pt>
                <c:pt idx="49">
                  <c:v>28.164999999999999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FB5-48A9-8683-AC3740013E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5728480"/>
        <c:axId val="885728808"/>
      </c:scatterChart>
      <c:valAx>
        <c:axId val="885728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5728808"/>
        <c:crosses val="autoZero"/>
        <c:crossBetween val="midCat"/>
      </c:valAx>
      <c:valAx>
        <c:axId val="885728808"/>
        <c:scaling>
          <c:orientation val="minMax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57284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3219378827646545"/>
                  <c:y val="-0.2197258675998833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'[1]Bland-Altman Plots brix ALL'!$AA$4:$AA$54</c:f>
              <c:numCache>
                <c:formatCode>General</c:formatCode>
                <c:ptCount val="51"/>
                <c:pt idx="0">
                  <c:v>-31.540000000000003</c:v>
                </c:pt>
                <c:pt idx="1">
                  <c:v>-38.340000000000003</c:v>
                </c:pt>
                <c:pt idx="2">
                  <c:v>-40.360000000000007</c:v>
                </c:pt>
                <c:pt idx="3">
                  <c:v>-27.506666666666668</c:v>
                </c:pt>
                <c:pt idx="4">
                  <c:v>-30.559999999999995</c:v>
                </c:pt>
                <c:pt idx="5">
                  <c:v>-35.126666666666672</c:v>
                </c:pt>
                <c:pt idx="6">
                  <c:v>-19.259999999999998</c:v>
                </c:pt>
                <c:pt idx="7">
                  <c:v>-33.480000000000004</c:v>
                </c:pt>
                <c:pt idx="8">
                  <c:v>-35.493333333333332</c:v>
                </c:pt>
                <c:pt idx="9">
                  <c:v>-27.75333333333333</c:v>
                </c:pt>
                <c:pt idx="10">
                  <c:v>-34.68</c:v>
                </c:pt>
                <c:pt idx="11">
                  <c:v>-34.613333333333337</c:v>
                </c:pt>
                <c:pt idx="12">
                  <c:v>-22.046666666666667</c:v>
                </c:pt>
                <c:pt idx="13">
                  <c:v>-39.986666666666665</c:v>
                </c:pt>
                <c:pt idx="14">
                  <c:v>-24.40666666666667</c:v>
                </c:pt>
                <c:pt idx="15">
                  <c:v>-34.926666666666669</c:v>
                </c:pt>
                <c:pt idx="16">
                  <c:v>-22.973333333333333</c:v>
                </c:pt>
                <c:pt idx="17">
                  <c:v>-44</c:v>
                </c:pt>
                <c:pt idx="18">
                  <c:v>-29.333333333333332</c:v>
                </c:pt>
                <c:pt idx="19">
                  <c:v>-30.679999999999996</c:v>
                </c:pt>
                <c:pt idx="20">
                  <c:v>-33.76</c:v>
                </c:pt>
                <c:pt idx="21">
                  <c:v>-29.926666666666669</c:v>
                </c:pt>
                <c:pt idx="22">
                  <c:v>-26.033333333333331</c:v>
                </c:pt>
                <c:pt idx="23">
                  <c:v>-29.74</c:v>
                </c:pt>
                <c:pt idx="24">
                  <c:v>-20.32</c:v>
                </c:pt>
                <c:pt idx="25">
                  <c:v>-24.92</c:v>
                </c:pt>
                <c:pt idx="26">
                  <c:v>-31.8</c:v>
                </c:pt>
                <c:pt idx="27">
                  <c:v>-40.700000000000003</c:v>
                </c:pt>
                <c:pt idx="28">
                  <c:v>-37.879999999999995</c:v>
                </c:pt>
                <c:pt idx="29">
                  <c:v>-29.2</c:v>
                </c:pt>
                <c:pt idx="30">
                  <c:v>-40.76</c:v>
                </c:pt>
                <c:pt idx="31">
                  <c:v>-31.480000000000004</c:v>
                </c:pt>
                <c:pt idx="32">
                  <c:v>-31.300000000000004</c:v>
                </c:pt>
                <c:pt idx="33">
                  <c:v>-37.199999999999996</c:v>
                </c:pt>
                <c:pt idx="34">
                  <c:v>-33.559999999999995</c:v>
                </c:pt>
                <c:pt idx="35">
                  <c:v>-35.120000000000005</c:v>
                </c:pt>
                <c:pt idx="36">
                  <c:v>-40.199999999999996</c:v>
                </c:pt>
                <c:pt idx="37">
                  <c:v>-31.32</c:v>
                </c:pt>
                <c:pt idx="38">
                  <c:v>-33.4</c:v>
                </c:pt>
                <c:pt idx="39">
                  <c:v>-39.94</c:v>
                </c:pt>
                <c:pt idx="40">
                  <c:v>-42.7</c:v>
                </c:pt>
                <c:pt idx="41">
                  <c:v>-33.22</c:v>
                </c:pt>
                <c:pt idx="42">
                  <c:v>-42.32</c:v>
                </c:pt>
                <c:pt idx="43">
                  <c:v>-40.68</c:v>
                </c:pt>
                <c:pt idx="44">
                  <c:v>-35.5</c:v>
                </c:pt>
                <c:pt idx="45">
                  <c:v>-39.01</c:v>
                </c:pt>
                <c:pt idx="46">
                  <c:v>-28.349999999999998</c:v>
                </c:pt>
                <c:pt idx="47">
                  <c:v>-35.769999999999996</c:v>
                </c:pt>
                <c:pt idx="48">
                  <c:v>-37.580000000000005</c:v>
                </c:pt>
                <c:pt idx="49">
                  <c:v>-32.92</c:v>
                </c:pt>
                <c:pt idx="50">
                  <c:v>-31.730000000000004</c:v>
                </c:pt>
              </c:numCache>
            </c:numRef>
          </c:xVal>
          <c:yVal>
            <c:numRef>
              <c:f>'[1]Bland-Altman Plots brix ALL'!$AB$4:$AB$54</c:f>
              <c:numCache>
                <c:formatCode>General</c:formatCode>
                <c:ptCount val="51"/>
                <c:pt idx="0">
                  <c:v>17.330000000000002</c:v>
                </c:pt>
                <c:pt idx="1">
                  <c:v>20.329999999999998</c:v>
                </c:pt>
                <c:pt idx="2">
                  <c:v>20.62</c:v>
                </c:pt>
                <c:pt idx="3">
                  <c:v>16.913333333333334</c:v>
                </c:pt>
                <c:pt idx="4">
                  <c:v>16.919999999999998</c:v>
                </c:pt>
                <c:pt idx="5">
                  <c:v>19.003333333333334</c:v>
                </c:pt>
                <c:pt idx="6">
                  <c:v>13.469999999999999</c:v>
                </c:pt>
                <c:pt idx="7">
                  <c:v>18.86</c:v>
                </c:pt>
                <c:pt idx="8">
                  <c:v>19.386666666666667</c:v>
                </c:pt>
                <c:pt idx="9">
                  <c:v>17.156666666666666</c:v>
                </c:pt>
                <c:pt idx="10">
                  <c:v>18.260000000000002</c:v>
                </c:pt>
                <c:pt idx="11">
                  <c:v>18.026666666666667</c:v>
                </c:pt>
                <c:pt idx="12">
                  <c:v>14.543333333333333</c:v>
                </c:pt>
                <c:pt idx="13">
                  <c:v>20.873333333333335</c:v>
                </c:pt>
                <c:pt idx="14">
                  <c:v>16.563333333333336</c:v>
                </c:pt>
                <c:pt idx="15">
                  <c:v>18.103333333333335</c:v>
                </c:pt>
                <c:pt idx="16">
                  <c:v>13.846666666666666</c:v>
                </c:pt>
                <c:pt idx="17">
                  <c:v>22</c:v>
                </c:pt>
                <c:pt idx="18">
                  <c:v>16.866666666666667</c:v>
                </c:pt>
                <c:pt idx="19">
                  <c:v>16.059999999999999</c:v>
                </c:pt>
                <c:pt idx="20">
                  <c:v>17.720000000000002</c:v>
                </c:pt>
                <c:pt idx="21">
                  <c:v>17.003333333333334</c:v>
                </c:pt>
                <c:pt idx="22">
                  <c:v>15.016666666666666</c:v>
                </c:pt>
                <c:pt idx="23">
                  <c:v>15.83</c:v>
                </c:pt>
                <c:pt idx="24">
                  <c:v>11.440000000000001</c:v>
                </c:pt>
                <c:pt idx="25">
                  <c:v>15.14</c:v>
                </c:pt>
                <c:pt idx="26">
                  <c:v>17.7</c:v>
                </c:pt>
                <c:pt idx="27">
                  <c:v>20.350000000000001</c:v>
                </c:pt>
                <c:pt idx="28">
                  <c:v>19.86</c:v>
                </c:pt>
                <c:pt idx="29">
                  <c:v>17.2</c:v>
                </c:pt>
                <c:pt idx="30">
                  <c:v>20.419999999999998</c:v>
                </c:pt>
                <c:pt idx="31">
                  <c:v>17.46</c:v>
                </c:pt>
                <c:pt idx="32">
                  <c:v>18.05</c:v>
                </c:pt>
                <c:pt idx="33">
                  <c:v>19.8</c:v>
                </c:pt>
                <c:pt idx="34">
                  <c:v>17.62</c:v>
                </c:pt>
                <c:pt idx="35">
                  <c:v>18.64</c:v>
                </c:pt>
                <c:pt idx="36">
                  <c:v>20.7</c:v>
                </c:pt>
                <c:pt idx="37">
                  <c:v>16.940000000000001</c:v>
                </c:pt>
                <c:pt idx="38">
                  <c:v>17.900000000000002</c:v>
                </c:pt>
                <c:pt idx="39">
                  <c:v>20.329999999999998</c:v>
                </c:pt>
                <c:pt idx="40">
                  <c:v>21.35</c:v>
                </c:pt>
                <c:pt idx="41">
                  <c:v>17.689999999999998</c:v>
                </c:pt>
                <c:pt idx="42">
                  <c:v>21.639999999999997</c:v>
                </c:pt>
                <c:pt idx="43">
                  <c:v>22.06</c:v>
                </c:pt>
                <c:pt idx="44">
                  <c:v>19.350000000000001</c:v>
                </c:pt>
                <c:pt idx="45">
                  <c:v>20.065000000000001</c:v>
                </c:pt>
                <c:pt idx="46">
                  <c:v>16.294999999999998</c:v>
                </c:pt>
                <c:pt idx="47">
                  <c:v>18.085000000000001</c:v>
                </c:pt>
                <c:pt idx="48">
                  <c:v>19.91</c:v>
                </c:pt>
                <c:pt idx="49">
                  <c:v>17.939999999999998</c:v>
                </c:pt>
                <c:pt idx="50">
                  <c:v>17.905000000000001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C4D-4C47-9CCC-75F2866AA3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5570992"/>
        <c:axId val="865572960"/>
      </c:scatterChart>
      <c:valAx>
        <c:axId val="865570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5572960"/>
        <c:crosses val="autoZero"/>
        <c:crossBetween val="midCat"/>
      </c:valAx>
      <c:valAx>
        <c:axId val="865572960"/>
        <c:scaling>
          <c:orientation val="minMax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5570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2836606744911602"/>
                  <c:y val="-0.2737861505629553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'[1]Bland-Altman Plots brix ALL'!$AG$4:$AG$48</c:f>
              <c:numCache>
                <c:formatCode>General</c:formatCode>
                <c:ptCount val="45"/>
                <c:pt idx="0">
                  <c:v>-10.200000000000006</c:v>
                </c:pt>
                <c:pt idx="1">
                  <c:v>-6.2000000000000028</c:v>
                </c:pt>
                <c:pt idx="2">
                  <c:v>-0.93333333333333357</c:v>
                </c:pt>
                <c:pt idx="3">
                  <c:v>-12.299999999999994</c:v>
                </c:pt>
                <c:pt idx="4">
                  <c:v>-18.06666666666667</c:v>
                </c:pt>
                <c:pt idx="5">
                  <c:v>8.4333333333333336</c:v>
                </c:pt>
                <c:pt idx="6">
                  <c:v>-3.5333333333333314</c:v>
                </c:pt>
                <c:pt idx="7">
                  <c:v>-1.8666666666666742</c:v>
                </c:pt>
                <c:pt idx="8">
                  <c:v>-0.16666666666666785</c:v>
                </c:pt>
                <c:pt idx="9">
                  <c:v>3.6666666666666643</c:v>
                </c:pt>
                <c:pt idx="10">
                  <c:v>-0.96666666666666856</c:v>
                </c:pt>
                <c:pt idx="11">
                  <c:v>-13.81666666666667</c:v>
                </c:pt>
                <c:pt idx="12">
                  <c:v>-5.7666666666666693</c:v>
                </c:pt>
                <c:pt idx="13">
                  <c:v>4.5333333333333314</c:v>
                </c:pt>
                <c:pt idx="14">
                  <c:v>1.2666666666666728</c:v>
                </c:pt>
                <c:pt idx="15">
                  <c:v>2.7333333333333343</c:v>
                </c:pt>
                <c:pt idx="16">
                  <c:v>0.43333333333333712</c:v>
                </c:pt>
                <c:pt idx="17">
                  <c:v>1.0666666666666629</c:v>
                </c:pt>
                <c:pt idx="18">
                  <c:v>-2.1666666666666679</c:v>
                </c:pt>
                <c:pt idx="19">
                  <c:v>-1.9333333333333265</c:v>
                </c:pt>
                <c:pt idx="20">
                  <c:v>-2.5999999999999943</c:v>
                </c:pt>
                <c:pt idx="21">
                  <c:v>1.1666666666666643</c:v>
                </c:pt>
                <c:pt idx="22">
                  <c:v>-2.2333333333333378</c:v>
                </c:pt>
                <c:pt idx="23">
                  <c:v>4.7999999999999972</c:v>
                </c:pt>
                <c:pt idx="24">
                  <c:v>-0.8333333333333357</c:v>
                </c:pt>
                <c:pt idx="25">
                  <c:v>-4.1999999999999957</c:v>
                </c:pt>
                <c:pt idx="26">
                  <c:v>-4.0000000000000036</c:v>
                </c:pt>
                <c:pt idx="27">
                  <c:v>-4.1999999999999957</c:v>
                </c:pt>
                <c:pt idx="28">
                  <c:v>6.1000000000000014</c:v>
                </c:pt>
                <c:pt idx="29">
                  <c:v>-1.2000000000000028</c:v>
                </c:pt>
                <c:pt idx="30">
                  <c:v>-3.7999999999999972</c:v>
                </c:pt>
                <c:pt idx="31">
                  <c:v>1.3999999999999986</c:v>
                </c:pt>
                <c:pt idx="32">
                  <c:v>-0.5</c:v>
                </c:pt>
                <c:pt idx="33">
                  <c:v>-5.2999999999999972</c:v>
                </c:pt>
                <c:pt idx="34">
                  <c:v>-0.30000000000000426</c:v>
                </c:pt>
                <c:pt idx="35">
                  <c:v>0.5</c:v>
                </c:pt>
                <c:pt idx="36">
                  <c:v>0.30000000000000426</c:v>
                </c:pt>
                <c:pt idx="37">
                  <c:v>-0.39999999999999858</c:v>
                </c:pt>
                <c:pt idx="38">
                  <c:v>-7.4000000000000021</c:v>
                </c:pt>
                <c:pt idx="39">
                  <c:v>-15.61</c:v>
                </c:pt>
                <c:pt idx="40">
                  <c:v>-4.1099999999999994</c:v>
                </c:pt>
                <c:pt idx="41">
                  <c:v>-3.9399999999999977</c:v>
                </c:pt>
                <c:pt idx="42">
                  <c:v>-3.1700000000000017</c:v>
                </c:pt>
                <c:pt idx="43">
                  <c:v>3.8999999999999986</c:v>
                </c:pt>
                <c:pt idx="44">
                  <c:v>-0.57000000000000028</c:v>
                </c:pt>
              </c:numCache>
            </c:numRef>
          </c:xVal>
          <c:yVal>
            <c:numRef>
              <c:f>'[1]Bland-Altman Plots brix ALL'!$AH$4:$AH$48</c:f>
              <c:numCache>
                <c:formatCode>General</c:formatCode>
                <c:ptCount val="45"/>
                <c:pt idx="0">
                  <c:v>28</c:v>
                </c:pt>
                <c:pt idx="1">
                  <c:v>36.4</c:v>
                </c:pt>
                <c:pt idx="2">
                  <c:v>30.200000000000003</c:v>
                </c:pt>
                <c:pt idx="3">
                  <c:v>26.049999999999997</c:v>
                </c:pt>
                <c:pt idx="4">
                  <c:v>27.533333333333335</c:v>
                </c:pt>
                <c:pt idx="5">
                  <c:v>27.316666666666663</c:v>
                </c:pt>
                <c:pt idx="6">
                  <c:v>33.833333333333336</c:v>
                </c:pt>
                <c:pt idx="7">
                  <c:v>36.199999999999996</c:v>
                </c:pt>
                <c:pt idx="8">
                  <c:v>30.949999999999996</c:v>
                </c:pt>
                <c:pt idx="9">
                  <c:v>37.166666666666671</c:v>
                </c:pt>
                <c:pt idx="10">
                  <c:v>25.083333333333332</c:v>
                </c:pt>
                <c:pt idx="11">
                  <c:v>33.958333333333329</c:v>
                </c:pt>
                <c:pt idx="12">
                  <c:v>25.883333333333333</c:v>
                </c:pt>
                <c:pt idx="13">
                  <c:v>27.599999999999998</c:v>
                </c:pt>
                <c:pt idx="14">
                  <c:v>44.63333333333334</c:v>
                </c:pt>
                <c:pt idx="15">
                  <c:v>32.9</c:v>
                </c:pt>
                <c:pt idx="16">
                  <c:v>31.616666666666664</c:v>
                </c:pt>
                <c:pt idx="17">
                  <c:v>35.133333333333333</c:v>
                </c:pt>
                <c:pt idx="18">
                  <c:v>30.883333333333333</c:v>
                </c:pt>
                <c:pt idx="19">
                  <c:v>27.06666666666667</c:v>
                </c:pt>
                <c:pt idx="20">
                  <c:v>29.400000000000002</c:v>
                </c:pt>
                <c:pt idx="21">
                  <c:v>22.183333333333334</c:v>
                </c:pt>
                <c:pt idx="22">
                  <c:v>26.483333333333334</c:v>
                </c:pt>
                <c:pt idx="23">
                  <c:v>36</c:v>
                </c:pt>
                <c:pt idx="24">
                  <c:v>40.283333333333331</c:v>
                </c:pt>
                <c:pt idx="25">
                  <c:v>36.700000000000003</c:v>
                </c:pt>
                <c:pt idx="26">
                  <c:v>31.700000000000003</c:v>
                </c:pt>
                <c:pt idx="27">
                  <c:v>36.299999999999997</c:v>
                </c:pt>
                <c:pt idx="28">
                  <c:v>37.450000000000003</c:v>
                </c:pt>
                <c:pt idx="29">
                  <c:v>35.6</c:v>
                </c:pt>
                <c:pt idx="30">
                  <c:v>38.9</c:v>
                </c:pt>
                <c:pt idx="31">
                  <c:v>33.299999999999997</c:v>
                </c:pt>
                <c:pt idx="32">
                  <c:v>34.35</c:v>
                </c:pt>
                <c:pt idx="33">
                  <c:v>37.65</c:v>
                </c:pt>
                <c:pt idx="34">
                  <c:v>42.55</c:v>
                </c:pt>
                <c:pt idx="35">
                  <c:v>34.549999999999997</c:v>
                </c:pt>
                <c:pt idx="36">
                  <c:v>42.95</c:v>
                </c:pt>
                <c:pt idx="37">
                  <c:v>42.2</c:v>
                </c:pt>
                <c:pt idx="38">
                  <c:v>33.4</c:v>
                </c:pt>
                <c:pt idx="39">
                  <c:v>31.765000000000001</c:v>
                </c:pt>
                <c:pt idx="40">
                  <c:v>28.414999999999999</c:v>
                </c:pt>
                <c:pt idx="41">
                  <c:v>34</c:v>
                </c:pt>
                <c:pt idx="42">
                  <c:v>37.115000000000002</c:v>
                </c:pt>
                <c:pt idx="43">
                  <c:v>36.349999999999994</c:v>
                </c:pt>
                <c:pt idx="44">
                  <c:v>33.484999999999999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28B-4244-B766-49BE8361F6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3290624"/>
        <c:axId val="613284392"/>
      </c:scatterChart>
      <c:valAx>
        <c:axId val="613290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3284392"/>
        <c:crosses val="autoZero"/>
        <c:crossBetween val="midCat"/>
      </c:valAx>
      <c:valAx>
        <c:axId val="613284392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32906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'[1]Bland-Altman Plots brix ALL'!$AM$4:$AM$60</c:f>
              <c:numCache>
                <c:formatCode>General</c:formatCode>
                <c:ptCount val="57"/>
                <c:pt idx="0">
                  <c:v>112.8</c:v>
                </c:pt>
                <c:pt idx="1">
                  <c:v>231</c:v>
                </c:pt>
                <c:pt idx="2">
                  <c:v>170.86666666666667</c:v>
                </c:pt>
                <c:pt idx="3">
                  <c:v>219.29999999999998</c:v>
                </c:pt>
                <c:pt idx="4">
                  <c:v>487.6</c:v>
                </c:pt>
                <c:pt idx="5">
                  <c:v>303.13333333333333</c:v>
                </c:pt>
                <c:pt idx="6">
                  <c:v>229.63333333333333</c:v>
                </c:pt>
                <c:pt idx="7">
                  <c:v>184.53333333333333</c:v>
                </c:pt>
                <c:pt idx="8">
                  <c:v>321.60000000000002</c:v>
                </c:pt>
                <c:pt idx="9">
                  <c:v>395.9</c:v>
                </c:pt>
                <c:pt idx="10">
                  <c:v>384.05</c:v>
                </c:pt>
                <c:pt idx="11">
                  <c:v>152.30000000000001</c:v>
                </c:pt>
                <c:pt idx="12">
                  <c:v>97.333333333333343</c:v>
                </c:pt>
                <c:pt idx="13">
                  <c:v>48.853333333333332</c:v>
                </c:pt>
                <c:pt idx="14">
                  <c:v>162.83333333333331</c:v>
                </c:pt>
                <c:pt idx="15">
                  <c:v>441.66666666666669</c:v>
                </c:pt>
                <c:pt idx="16">
                  <c:v>372.73333333333329</c:v>
                </c:pt>
                <c:pt idx="17">
                  <c:v>412.8</c:v>
                </c:pt>
                <c:pt idx="18">
                  <c:v>453.9</c:v>
                </c:pt>
                <c:pt idx="19">
                  <c:v>302.7</c:v>
                </c:pt>
                <c:pt idx="20">
                  <c:v>341.16666666666663</c:v>
                </c:pt>
                <c:pt idx="21">
                  <c:v>384.23333333333335</c:v>
                </c:pt>
                <c:pt idx="22">
                  <c:v>453.66666666666669</c:v>
                </c:pt>
                <c:pt idx="23">
                  <c:v>476.63333333333333</c:v>
                </c:pt>
                <c:pt idx="24">
                  <c:v>289.29999999999995</c:v>
                </c:pt>
                <c:pt idx="25">
                  <c:v>308.9666666666667</c:v>
                </c:pt>
                <c:pt idx="26">
                  <c:v>244.26666666666665</c:v>
                </c:pt>
                <c:pt idx="27">
                  <c:v>266.0333333333333</c:v>
                </c:pt>
                <c:pt idx="28">
                  <c:v>329.2</c:v>
                </c:pt>
                <c:pt idx="29">
                  <c:v>280.26666666666665</c:v>
                </c:pt>
                <c:pt idx="30">
                  <c:v>273.66666666666669</c:v>
                </c:pt>
                <c:pt idx="31">
                  <c:v>325.33333333333331</c:v>
                </c:pt>
                <c:pt idx="32">
                  <c:v>343.3</c:v>
                </c:pt>
                <c:pt idx="33">
                  <c:v>435.2</c:v>
                </c:pt>
                <c:pt idx="34">
                  <c:v>226.89999999999998</c:v>
                </c:pt>
                <c:pt idx="35">
                  <c:v>204.8</c:v>
                </c:pt>
                <c:pt idx="36">
                  <c:v>291</c:v>
                </c:pt>
                <c:pt idx="37">
                  <c:v>380.8</c:v>
                </c:pt>
                <c:pt idx="38">
                  <c:v>129.9</c:v>
                </c:pt>
                <c:pt idx="39">
                  <c:v>251.5</c:v>
                </c:pt>
                <c:pt idx="40">
                  <c:v>277.5</c:v>
                </c:pt>
                <c:pt idx="41">
                  <c:v>376.2</c:v>
                </c:pt>
                <c:pt idx="42">
                  <c:v>162.80000000000001</c:v>
                </c:pt>
                <c:pt idx="43">
                  <c:v>231.2</c:v>
                </c:pt>
                <c:pt idx="44">
                  <c:v>285.5</c:v>
                </c:pt>
                <c:pt idx="45">
                  <c:v>251.83999999999997</c:v>
                </c:pt>
                <c:pt idx="46">
                  <c:v>314.3</c:v>
                </c:pt>
                <c:pt idx="47">
                  <c:v>245.70000000000002</c:v>
                </c:pt>
                <c:pt idx="48">
                  <c:v>278.39999999999998</c:v>
                </c:pt>
                <c:pt idx="49">
                  <c:v>336.59999999999997</c:v>
                </c:pt>
                <c:pt idx="50">
                  <c:v>263.87</c:v>
                </c:pt>
                <c:pt idx="51">
                  <c:v>289.07</c:v>
                </c:pt>
                <c:pt idx="52">
                  <c:v>293.40000000000003</c:v>
                </c:pt>
                <c:pt idx="53">
                  <c:v>111.38</c:v>
                </c:pt>
                <c:pt idx="54">
                  <c:v>130.17999999999998</c:v>
                </c:pt>
                <c:pt idx="55">
                  <c:v>299.27999999999997</c:v>
                </c:pt>
                <c:pt idx="56">
                  <c:v>316.07</c:v>
                </c:pt>
              </c:numCache>
            </c:numRef>
          </c:xVal>
          <c:yVal>
            <c:numRef>
              <c:f>'[1]Bland-Altman Plots brix ALL'!$AN$4:$AN$60</c:f>
              <c:numCache>
                <c:formatCode>General</c:formatCode>
                <c:ptCount val="57"/>
                <c:pt idx="0">
                  <c:v>79.3</c:v>
                </c:pt>
                <c:pt idx="1">
                  <c:v>148.80000000000001</c:v>
                </c:pt>
                <c:pt idx="2">
                  <c:v>115.16666666666666</c:v>
                </c:pt>
                <c:pt idx="3">
                  <c:v>129.54999999999998</c:v>
                </c:pt>
                <c:pt idx="4">
                  <c:v>262.3</c:v>
                </c:pt>
                <c:pt idx="5">
                  <c:v>183.63333333333333</c:v>
                </c:pt>
                <c:pt idx="6">
                  <c:v>150.08333333333331</c:v>
                </c:pt>
                <c:pt idx="7">
                  <c:v>123.13333333333334</c:v>
                </c:pt>
                <c:pt idx="8">
                  <c:v>199.8</c:v>
                </c:pt>
                <c:pt idx="9">
                  <c:v>222.55</c:v>
                </c:pt>
                <c:pt idx="10">
                  <c:v>219.07500000000002</c:v>
                </c:pt>
                <c:pt idx="11">
                  <c:v>117.15</c:v>
                </c:pt>
                <c:pt idx="12">
                  <c:v>78.533333333333331</c:v>
                </c:pt>
                <c:pt idx="13">
                  <c:v>69.693333333333342</c:v>
                </c:pt>
                <c:pt idx="14">
                  <c:v>115.68333333333334</c:v>
                </c:pt>
                <c:pt idx="15">
                  <c:v>252.66666666666666</c:v>
                </c:pt>
                <c:pt idx="16">
                  <c:v>222.03333333333333</c:v>
                </c:pt>
                <c:pt idx="17">
                  <c:v>236.20000000000002</c:v>
                </c:pt>
                <c:pt idx="18">
                  <c:v>253.05</c:v>
                </c:pt>
                <c:pt idx="19">
                  <c:v>179.45000000000002</c:v>
                </c:pt>
                <c:pt idx="20">
                  <c:v>205.11666666666667</c:v>
                </c:pt>
                <c:pt idx="21">
                  <c:v>229.38333333333333</c:v>
                </c:pt>
                <c:pt idx="22">
                  <c:v>261.9666666666667</c:v>
                </c:pt>
                <c:pt idx="23">
                  <c:v>272.48333333333335</c:v>
                </c:pt>
                <c:pt idx="24">
                  <c:v>174.75</c:v>
                </c:pt>
                <c:pt idx="25">
                  <c:v>181.01666666666665</c:v>
                </c:pt>
                <c:pt idx="26">
                  <c:v>148.06666666666666</c:v>
                </c:pt>
                <c:pt idx="27">
                  <c:v>163.98333333333335</c:v>
                </c:pt>
                <c:pt idx="28">
                  <c:v>209.29999999999998</c:v>
                </c:pt>
                <c:pt idx="29">
                  <c:v>173.26666666666665</c:v>
                </c:pt>
                <c:pt idx="30">
                  <c:v>162.16666666666666</c:v>
                </c:pt>
                <c:pt idx="31">
                  <c:v>192.53333333333333</c:v>
                </c:pt>
                <c:pt idx="32">
                  <c:v>201.35</c:v>
                </c:pt>
                <c:pt idx="33">
                  <c:v>251.79999999999998</c:v>
                </c:pt>
                <c:pt idx="34">
                  <c:v>153.94999999999999</c:v>
                </c:pt>
                <c:pt idx="35">
                  <c:v>137.4</c:v>
                </c:pt>
                <c:pt idx="36">
                  <c:v>182.5</c:v>
                </c:pt>
                <c:pt idx="37">
                  <c:v>224.4</c:v>
                </c:pt>
                <c:pt idx="38">
                  <c:v>99.05</c:v>
                </c:pt>
                <c:pt idx="39">
                  <c:v>160.75</c:v>
                </c:pt>
                <c:pt idx="40">
                  <c:v>181.14999999999998</c:v>
                </c:pt>
                <c:pt idx="41">
                  <c:v>222.9</c:v>
                </c:pt>
                <c:pt idx="42">
                  <c:v>124.5</c:v>
                </c:pt>
                <c:pt idx="43">
                  <c:v>157.6</c:v>
                </c:pt>
                <c:pt idx="44">
                  <c:v>172.45</c:v>
                </c:pt>
                <c:pt idx="45">
                  <c:v>152.28</c:v>
                </c:pt>
                <c:pt idx="46">
                  <c:v>185.65</c:v>
                </c:pt>
                <c:pt idx="47">
                  <c:v>156.75</c:v>
                </c:pt>
                <c:pt idx="48">
                  <c:v>173.3</c:v>
                </c:pt>
                <c:pt idx="49">
                  <c:v>202.6</c:v>
                </c:pt>
                <c:pt idx="50">
                  <c:v>150.96499999999997</c:v>
                </c:pt>
                <c:pt idx="51">
                  <c:v>174.16499999999999</c:v>
                </c:pt>
                <c:pt idx="52">
                  <c:v>177.6</c:v>
                </c:pt>
                <c:pt idx="53">
                  <c:v>92.15</c:v>
                </c:pt>
                <c:pt idx="54">
                  <c:v>98.05</c:v>
                </c:pt>
                <c:pt idx="55">
                  <c:v>187.76</c:v>
                </c:pt>
                <c:pt idx="56">
                  <c:v>190.66499999999999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AF3-445E-973F-5D11E58E0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4562688"/>
        <c:axId val="464566624"/>
      </c:scatterChart>
      <c:valAx>
        <c:axId val="464562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4566624"/>
        <c:crosses val="autoZero"/>
        <c:crossBetween val="midCat"/>
      </c:valAx>
      <c:valAx>
        <c:axId val="464566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45626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1.3849518810148731E-2"/>
                  <c:y val="-3.6312700495771365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'[1]Bland-Altman Plots brix ALL'!$AS$4:$AS$57</c:f>
              <c:numCache>
                <c:formatCode>General</c:formatCode>
                <c:ptCount val="54"/>
                <c:pt idx="0">
                  <c:v>62.406323415629174</c:v>
                </c:pt>
                <c:pt idx="1">
                  <c:v>77.222613772244515</c:v>
                </c:pt>
                <c:pt idx="2">
                  <c:v>52.449968347752701</c:v>
                </c:pt>
                <c:pt idx="3">
                  <c:v>96.045698811282264</c:v>
                </c:pt>
                <c:pt idx="4">
                  <c:v>20.277519870577486</c:v>
                </c:pt>
                <c:pt idx="5">
                  <c:v>20.545781017955981</c:v>
                </c:pt>
                <c:pt idx="6">
                  <c:v>17.055785068178757</c:v>
                </c:pt>
                <c:pt idx="7">
                  <c:v>24.026344448944691</c:v>
                </c:pt>
                <c:pt idx="8">
                  <c:v>-2.4813554745510977</c:v>
                </c:pt>
                <c:pt idx="9">
                  <c:v>25.627308707124016</c:v>
                </c:pt>
                <c:pt idx="10">
                  <c:v>34.794239226033426</c:v>
                </c:pt>
                <c:pt idx="11">
                  <c:v>55.799604221635889</c:v>
                </c:pt>
                <c:pt idx="12">
                  <c:v>-22.440389504071696</c:v>
                </c:pt>
                <c:pt idx="13">
                  <c:v>27.751067832880924</c:v>
                </c:pt>
                <c:pt idx="14">
                  <c:v>13.363606072356987</c:v>
                </c:pt>
                <c:pt idx="15">
                  <c:v>21.351843394085634</c:v>
                </c:pt>
                <c:pt idx="16">
                  <c:v>1.7032257601217857</c:v>
                </c:pt>
                <c:pt idx="17">
                  <c:v>11.233397732373213</c:v>
                </c:pt>
                <c:pt idx="18">
                  <c:v>17.881634564721029</c:v>
                </c:pt>
                <c:pt idx="19">
                  <c:v>5.0866986710379898</c:v>
                </c:pt>
                <c:pt idx="20">
                  <c:v>87.206666666666663</c:v>
                </c:pt>
                <c:pt idx="21">
                  <c:v>38.213333333333338</c:v>
                </c:pt>
                <c:pt idx="22">
                  <c:v>53.216666666666661</c:v>
                </c:pt>
                <c:pt idx="23">
                  <c:v>52.373333333333342</c:v>
                </c:pt>
                <c:pt idx="24">
                  <c:v>19.559999999999999</c:v>
                </c:pt>
                <c:pt idx="25">
                  <c:v>19.610000000000003</c:v>
                </c:pt>
                <c:pt idx="26">
                  <c:v>58.733333333333334</c:v>
                </c:pt>
                <c:pt idx="27">
                  <c:v>76.733333333333334</c:v>
                </c:pt>
                <c:pt idx="28">
                  <c:v>106.1</c:v>
                </c:pt>
                <c:pt idx="29">
                  <c:v>106.1</c:v>
                </c:pt>
                <c:pt idx="30">
                  <c:v>27.06666666666667</c:v>
                </c:pt>
                <c:pt idx="31">
                  <c:v>99.533333333333331</c:v>
                </c:pt>
                <c:pt idx="32">
                  <c:v>42.446666666666658</c:v>
                </c:pt>
                <c:pt idx="33">
                  <c:v>33.223333333333329</c:v>
                </c:pt>
                <c:pt idx="34">
                  <c:v>33.139999999999993</c:v>
                </c:pt>
                <c:pt idx="35">
                  <c:v>10.666666666666664</c:v>
                </c:pt>
                <c:pt idx="36">
                  <c:v>42.057152041144334</c:v>
                </c:pt>
                <c:pt idx="37">
                  <c:v>14.663452266152373</c:v>
                </c:pt>
                <c:pt idx="38">
                  <c:v>67.405239472838289</c:v>
                </c:pt>
                <c:pt idx="39">
                  <c:v>-2.7199999999999989</c:v>
                </c:pt>
                <c:pt idx="40">
                  <c:v>43.75</c:v>
                </c:pt>
                <c:pt idx="41">
                  <c:v>60.980000000000004</c:v>
                </c:pt>
                <c:pt idx="42">
                  <c:v>50.42</c:v>
                </c:pt>
                <c:pt idx="43">
                  <c:v>-0.75999999999999801</c:v>
                </c:pt>
                <c:pt idx="44">
                  <c:v>38.81</c:v>
                </c:pt>
                <c:pt idx="45">
                  <c:v>37.800000000000004</c:v>
                </c:pt>
                <c:pt idx="46">
                  <c:v>21.909999999999997</c:v>
                </c:pt>
                <c:pt idx="47">
                  <c:v>55.72</c:v>
                </c:pt>
                <c:pt idx="48">
                  <c:v>-0.16000000000000014</c:v>
                </c:pt>
                <c:pt idx="49">
                  <c:v>12.060000000000002</c:v>
                </c:pt>
                <c:pt idx="50">
                  <c:v>10.049999999999997</c:v>
                </c:pt>
                <c:pt idx="51">
                  <c:v>-20.93</c:v>
                </c:pt>
                <c:pt idx="52">
                  <c:v>-13.429999999999996</c:v>
                </c:pt>
                <c:pt idx="53">
                  <c:v>16.049999999999997</c:v>
                </c:pt>
              </c:numCache>
            </c:numRef>
          </c:xVal>
          <c:yVal>
            <c:numRef>
              <c:f>'[1]Bland-Altman Plots brix ALL'!$AT$4:$AT$57</c:f>
              <c:numCache>
                <c:formatCode>General</c:formatCode>
                <c:ptCount val="54"/>
                <c:pt idx="0">
                  <c:v>54.103161707814579</c:v>
                </c:pt>
                <c:pt idx="1">
                  <c:v>71.911306886122247</c:v>
                </c:pt>
                <c:pt idx="2">
                  <c:v>55.958317507209685</c:v>
                </c:pt>
                <c:pt idx="3">
                  <c:v>67.922849405641131</c:v>
                </c:pt>
                <c:pt idx="4">
                  <c:v>28.638759935288743</c:v>
                </c:pt>
                <c:pt idx="5">
                  <c:v>41.806223842311326</c:v>
                </c:pt>
                <c:pt idx="6">
                  <c:v>40.594559200756052</c:v>
                </c:pt>
                <c:pt idx="7">
                  <c:v>47.279838891139008</c:v>
                </c:pt>
                <c:pt idx="8">
                  <c:v>29.625988929391113</c:v>
                </c:pt>
                <c:pt idx="9">
                  <c:v>51.813654353562008</c:v>
                </c:pt>
                <c:pt idx="10">
                  <c:v>41.997119613016707</c:v>
                </c:pt>
                <c:pt idx="11">
                  <c:v>54.949802110817942</c:v>
                </c:pt>
                <c:pt idx="12">
                  <c:v>29.779805247964152</c:v>
                </c:pt>
                <c:pt idx="13">
                  <c:v>43.742200583107127</c:v>
                </c:pt>
                <c:pt idx="14">
                  <c:v>51.948469702845166</c:v>
                </c:pt>
                <c:pt idx="15">
                  <c:v>44.942588363709483</c:v>
                </c:pt>
                <c:pt idx="16">
                  <c:v>32.684946213394227</c:v>
                </c:pt>
                <c:pt idx="17">
                  <c:v>41.283365532853267</c:v>
                </c:pt>
                <c:pt idx="18">
                  <c:v>38.740817282360517</c:v>
                </c:pt>
                <c:pt idx="19">
                  <c:v>28.643349335518998</c:v>
                </c:pt>
                <c:pt idx="20">
                  <c:v>78.136666666666656</c:v>
                </c:pt>
                <c:pt idx="21">
                  <c:v>56.373333333333335</c:v>
                </c:pt>
                <c:pt idx="22">
                  <c:v>61.74166666666666</c:v>
                </c:pt>
                <c:pt idx="23">
                  <c:v>60.353333333333339</c:v>
                </c:pt>
                <c:pt idx="24">
                  <c:v>39.68</c:v>
                </c:pt>
                <c:pt idx="25">
                  <c:v>39.905000000000001</c:v>
                </c:pt>
                <c:pt idx="26">
                  <c:v>52.133333333333333</c:v>
                </c:pt>
                <c:pt idx="27">
                  <c:v>63.733333333333327</c:v>
                </c:pt>
                <c:pt idx="28">
                  <c:v>91.45</c:v>
                </c:pt>
                <c:pt idx="29">
                  <c:v>91.45</c:v>
                </c:pt>
                <c:pt idx="30">
                  <c:v>40.066666666666663</c:v>
                </c:pt>
                <c:pt idx="31">
                  <c:v>89.63333333333334</c:v>
                </c:pt>
                <c:pt idx="32">
                  <c:v>47.156666666666666</c:v>
                </c:pt>
                <c:pt idx="33">
                  <c:v>47.578333333333333</c:v>
                </c:pt>
                <c:pt idx="34">
                  <c:v>61.27000000000001</c:v>
                </c:pt>
                <c:pt idx="35">
                  <c:v>38.466666666666669</c:v>
                </c:pt>
                <c:pt idx="36">
                  <c:v>46.361909353905496</c:v>
                </c:pt>
                <c:pt idx="37">
                  <c:v>37.198392799742848</c:v>
                </c:pt>
                <c:pt idx="38">
                  <c:v>66.202619736419138</c:v>
                </c:pt>
                <c:pt idx="39">
                  <c:v>28.34</c:v>
                </c:pt>
                <c:pt idx="40">
                  <c:v>56.075000000000003</c:v>
                </c:pt>
                <c:pt idx="41">
                  <c:v>67.490000000000009</c:v>
                </c:pt>
                <c:pt idx="42">
                  <c:v>60.21</c:v>
                </c:pt>
                <c:pt idx="43">
                  <c:v>42.019999999999996</c:v>
                </c:pt>
                <c:pt idx="44">
                  <c:v>54.204999999999998</c:v>
                </c:pt>
                <c:pt idx="45">
                  <c:v>62</c:v>
                </c:pt>
                <c:pt idx="46">
                  <c:v>52.954999999999998</c:v>
                </c:pt>
                <c:pt idx="47">
                  <c:v>57.56</c:v>
                </c:pt>
                <c:pt idx="48">
                  <c:v>23.880000000000003</c:v>
                </c:pt>
                <c:pt idx="49">
                  <c:v>32.39</c:v>
                </c:pt>
                <c:pt idx="50">
                  <c:v>37.055</c:v>
                </c:pt>
                <c:pt idx="51">
                  <c:v>25.065000000000001</c:v>
                </c:pt>
                <c:pt idx="52">
                  <c:v>31.585000000000001</c:v>
                </c:pt>
                <c:pt idx="53">
                  <c:v>41.225000000000001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1B7-4884-8EF9-6F6959EBD5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4561376"/>
        <c:axId val="464563016"/>
      </c:scatterChart>
      <c:valAx>
        <c:axId val="464561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4563016"/>
        <c:crosses val="autoZero"/>
        <c:crossBetween val="midCat"/>
      </c:valAx>
      <c:valAx>
        <c:axId val="464563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45613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8.9155511811023616E-2"/>
                  <c:y val="-0.1752591863517060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'[1]Bland-Altman Plots brix ALL'!$AY$4:$AY$30</c:f>
              <c:numCache>
                <c:formatCode>General</c:formatCode>
                <c:ptCount val="27"/>
                <c:pt idx="0">
                  <c:v>-11.539999999999996</c:v>
                </c:pt>
                <c:pt idx="1">
                  <c:v>-18.813333333333333</c:v>
                </c:pt>
                <c:pt idx="2">
                  <c:v>-2.2600000000000016</c:v>
                </c:pt>
                <c:pt idx="3">
                  <c:v>-21.453333333333333</c:v>
                </c:pt>
                <c:pt idx="4">
                  <c:v>2.173333333333332</c:v>
                </c:pt>
                <c:pt idx="5">
                  <c:v>-13.409999999999997</c:v>
                </c:pt>
                <c:pt idx="6">
                  <c:v>-20.453333333333333</c:v>
                </c:pt>
                <c:pt idx="7">
                  <c:v>-13.166666666666666</c:v>
                </c:pt>
                <c:pt idx="8">
                  <c:v>-20.486666666666665</c:v>
                </c:pt>
                <c:pt idx="9">
                  <c:v>-11.133333333333331</c:v>
                </c:pt>
                <c:pt idx="10">
                  <c:v>-20.933333333333334</c:v>
                </c:pt>
                <c:pt idx="11">
                  <c:v>-25.846666666666668</c:v>
                </c:pt>
                <c:pt idx="12">
                  <c:v>-15.693333333333332</c:v>
                </c:pt>
                <c:pt idx="13">
                  <c:v>-23.259999999999998</c:v>
                </c:pt>
                <c:pt idx="14">
                  <c:v>-23.68</c:v>
                </c:pt>
                <c:pt idx="15">
                  <c:v>-10.7</c:v>
                </c:pt>
                <c:pt idx="16">
                  <c:v>-23.92</c:v>
                </c:pt>
                <c:pt idx="17">
                  <c:v>-15.920000000000002</c:v>
                </c:pt>
                <c:pt idx="18">
                  <c:v>-23.34</c:v>
                </c:pt>
                <c:pt idx="19">
                  <c:v>-21.56</c:v>
                </c:pt>
                <c:pt idx="20">
                  <c:v>-15.02</c:v>
                </c:pt>
                <c:pt idx="21">
                  <c:v>-12.96</c:v>
                </c:pt>
                <c:pt idx="22">
                  <c:v>-12.16</c:v>
                </c:pt>
                <c:pt idx="23">
                  <c:v>-10.379999999999999</c:v>
                </c:pt>
                <c:pt idx="24">
                  <c:v>-14.8125</c:v>
                </c:pt>
                <c:pt idx="25">
                  <c:v>-15.479999999999997</c:v>
                </c:pt>
                <c:pt idx="26">
                  <c:v>-20.39</c:v>
                </c:pt>
              </c:numCache>
            </c:numRef>
          </c:xVal>
          <c:yVal>
            <c:numRef>
              <c:f>'[1]Bland-Altman Plots brix ALL'!$AZ$4:$AZ$30</c:f>
              <c:numCache>
                <c:formatCode>General</c:formatCode>
                <c:ptCount val="27"/>
                <c:pt idx="0">
                  <c:v>17.129999999999995</c:v>
                </c:pt>
                <c:pt idx="1">
                  <c:v>20.326666666666668</c:v>
                </c:pt>
                <c:pt idx="2">
                  <c:v>18.770000000000003</c:v>
                </c:pt>
                <c:pt idx="3">
                  <c:v>20.806666666666665</c:v>
                </c:pt>
                <c:pt idx="4">
                  <c:v>33.153333333333336</c:v>
                </c:pt>
                <c:pt idx="5">
                  <c:v>20.344999999999999</c:v>
                </c:pt>
                <c:pt idx="6">
                  <c:v>24.906666666666666</c:v>
                </c:pt>
                <c:pt idx="7">
                  <c:v>16.183333333333334</c:v>
                </c:pt>
                <c:pt idx="8">
                  <c:v>15.123333333333331</c:v>
                </c:pt>
                <c:pt idx="9">
                  <c:v>20.966666666666665</c:v>
                </c:pt>
                <c:pt idx="10">
                  <c:v>15.466666666666667</c:v>
                </c:pt>
                <c:pt idx="11">
                  <c:v>18.043333333333333</c:v>
                </c:pt>
                <c:pt idx="12">
                  <c:v>17.486666666666665</c:v>
                </c:pt>
                <c:pt idx="13">
                  <c:v>20.87</c:v>
                </c:pt>
                <c:pt idx="14">
                  <c:v>22.76</c:v>
                </c:pt>
                <c:pt idx="15">
                  <c:v>24.35</c:v>
                </c:pt>
                <c:pt idx="16">
                  <c:v>23.04</c:v>
                </c:pt>
                <c:pt idx="17">
                  <c:v>29.04</c:v>
                </c:pt>
                <c:pt idx="18">
                  <c:v>31.43</c:v>
                </c:pt>
                <c:pt idx="19">
                  <c:v>31.22</c:v>
                </c:pt>
                <c:pt idx="20">
                  <c:v>22.189999999999998</c:v>
                </c:pt>
                <c:pt idx="21">
                  <c:v>17.52</c:v>
                </c:pt>
                <c:pt idx="22">
                  <c:v>17.880000000000003</c:v>
                </c:pt>
                <c:pt idx="23">
                  <c:v>28.71</c:v>
                </c:pt>
                <c:pt idx="24">
                  <c:v>23.493749999999999</c:v>
                </c:pt>
                <c:pt idx="25">
                  <c:v>30.38</c:v>
                </c:pt>
                <c:pt idx="26">
                  <c:v>22.435000000000002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CE-4C26-8F98-BD2AD2436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0518656"/>
        <c:axId val="570518000"/>
      </c:scatterChart>
      <c:valAx>
        <c:axId val="570518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518000"/>
        <c:crosses val="autoZero"/>
        <c:crossBetween val="midCat"/>
      </c:valAx>
      <c:valAx>
        <c:axId val="570518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5186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36</xdr:row>
      <xdr:rowOff>73025</xdr:rowOff>
    </xdr:from>
    <xdr:to>
      <xdr:col>6</xdr:col>
      <xdr:colOff>0</xdr:colOff>
      <xdr:row>51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368300</xdr:colOff>
      <xdr:row>64</xdr:row>
      <xdr:rowOff>158751</xdr:rowOff>
    </xdr:from>
    <xdr:to>
      <xdr:col>10</xdr:col>
      <xdr:colOff>38100</xdr:colOff>
      <xdr:row>74</xdr:row>
      <xdr:rowOff>165100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387350</xdr:colOff>
      <xdr:row>65</xdr:row>
      <xdr:rowOff>44451</xdr:rowOff>
    </xdr:from>
    <xdr:to>
      <xdr:col>16</xdr:col>
      <xdr:colOff>514350</xdr:colOff>
      <xdr:row>75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387350</xdr:colOff>
      <xdr:row>65</xdr:row>
      <xdr:rowOff>15875</xdr:rowOff>
    </xdr:from>
    <xdr:to>
      <xdr:col>22</xdr:col>
      <xdr:colOff>482600</xdr:colOff>
      <xdr:row>74</xdr:row>
      <xdr:rowOff>120650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120650</xdr:colOff>
      <xdr:row>65</xdr:row>
      <xdr:rowOff>12700</xdr:rowOff>
    </xdr:from>
    <xdr:to>
      <xdr:col>29</xdr:col>
      <xdr:colOff>133350</xdr:colOff>
      <xdr:row>74</xdr:row>
      <xdr:rowOff>165099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29</xdr:col>
      <xdr:colOff>438150</xdr:colOff>
      <xdr:row>58</xdr:row>
      <xdr:rowOff>88899</xdr:rowOff>
    </xdr:from>
    <xdr:to>
      <xdr:col>35</xdr:col>
      <xdr:colOff>146050</xdr:colOff>
      <xdr:row>69</xdr:row>
      <xdr:rowOff>120650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35</xdr:col>
      <xdr:colOff>400051</xdr:colOff>
      <xdr:row>71</xdr:row>
      <xdr:rowOff>171449</xdr:rowOff>
    </xdr:from>
    <xdr:to>
      <xdr:col>41</xdr:col>
      <xdr:colOff>79375</xdr:colOff>
      <xdr:row>84</xdr:row>
      <xdr:rowOff>6350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41</xdr:col>
      <xdr:colOff>307975</xdr:colOff>
      <xdr:row>71</xdr:row>
      <xdr:rowOff>168275</xdr:rowOff>
    </xdr:from>
    <xdr:to>
      <xdr:col>46</xdr:col>
      <xdr:colOff>596900</xdr:colOff>
      <xdr:row>84</xdr:row>
      <xdr:rowOff>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46</xdr:col>
      <xdr:colOff>584200</xdr:colOff>
      <xdr:row>42</xdr:row>
      <xdr:rowOff>41275</xdr:rowOff>
    </xdr:from>
    <xdr:to>
      <xdr:col>52</xdr:col>
      <xdr:colOff>527050</xdr:colOff>
      <xdr:row>52</xdr:row>
      <xdr:rowOff>57150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53</xdr:col>
      <xdr:colOff>304800</xdr:colOff>
      <xdr:row>42</xdr:row>
      <xdr:rowOff>1</xdr:rowOff>
    </xdr:from>
    <xdr:to>
      <xdr:col>59</xdr:col>
      <xdr:colOff>38100</xdr:colOff>
      <xdr:row>52</xdr:row>
      <xdr:rowOff>95250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59</xdr:col>
      <xdr:colOff>222250</xdr:colOff>
      <xdr:row>42</xdr:row>
      <xdr:rowOff>25399</xdr:rowOff>
    </xdr:from>
    <xdr:to>
      <xdr:col>65</xdr:col>
      <xdr:colOff>76200</xdr:colOff>
      <xdr:row>53</xdr:row>
      <xdr:rowOff>47624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64</xdr:col>
      <xdr:colOff>425450</xdr:colOff>
      <xdr:row>81</xdr:row>
      <xdr:rowOff>38100</xdr:rowOff>
    </xdr:from>
    <xdr:to>
      <xdr:col>70</xdr:col>
      <xdr:colOff>584200</xdr:colOff>
      <xdr:row>92</xdr:row>
      <xdr:rowOff>6350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70</xdr:col>
      <xdr:colOff>101601</xdr:colOff>
      <xdr:row>99</xdr:row>
      <xdr:rowOff>57149</xdr:rowOff>
    </xdr:from>
    <xdr:to>
      <xdr:col>76</xdr:col>
      <xdr:colOff>47625</xdr:colOff>
      <xdr:row>110</xdr:row>
      <xdr:rowOff>152400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77</xdr:col>
      <xdr:colOff>101022</xdr:colOff>
      <xdr:row>101</xdr:row>
      <xdr:rowOff>120649</xdr:rowOff>
    </xdr:from>
    <xdr:to>
      <xdr:col>82</xdr:col>
      <xdr:colOff>294409</xdr:colOff>
      <xdr:row>112</xdr:row>
      <xdr:rowOff>40408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82</xdr:col>
      <xdr:colOff>404091</xdr:colOff>
      <xdr:row>73</xdr:row>
      <xdr:rowOff>86590</xdr:rowOff>
    </xdr:from>
    <xdr:to>
      <xdr:col>87</xdr:col>
      <xdr:colOff>516658</xdr:colOff>
      <xdr:row>86</xdr:row>
      <xdr:rowOff>28863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89</xdr:col>
      <xdr:colOff>213590</xdr:colOff>
      <xdr:row>73</xdr:row>
      <xdr:rowOff>40408</xdr:rowOff>
    </xdr:from>
    <xdr:to>
      <xdr:col>93</xdr:col>
      <xdr:colOff>458931</xdr:colOff>
      <xdr:row>82</xdr:row>
      <xdr:rowOff>156440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95</xdr:col>
      <xdr:colOff>225137</xdr:colOff>
      <xdr:row>72</xdr:row>
      <xdr:rowOff>144318</xdr:rowOff>
    </xdr:from>
    <xdr:to>
      <xdr:col>100</xdr:col>
      <xdr:colOff>155864</xdr:colOff>
      <xdr:row>82</xdr:row>
      <xdr:rowOff>81396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100</xdr:col>
      <xdr:colOff>583045</xdr:colOff>
      <xdr:row>59</xdr:row>
      <xdr:rowOff>11545</xdr:rowOff>
    </xdr:from>
    <xdr:to>
      <xdr:col>106</xdr:col>
      <xdr:colOff>66386</xdr:colOff>
      <xdr:row>69</xdr:row>
      <xdr:rowOff>167409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1688573\AppData\Roaming\Microsoft\Excel\Stats%20with%20Alyce%2025%2002%2021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all raw data"/>
      <sheetName val="CORR all stats"/>
      <sheetName val="Bland-Altman Plots expls w alyc"/>
      <sheetName val="brix validation paper raw stats"/>
      <sheetName val="Sheet1"/>
      <sheetName val="CORR brix valid"/>
      <sheetName val="Bland-Altman Plots brix ALL"/>
      <sheetName val="LinCCC 4H"/>
      <sheetName val="LinCCC 24H"/>
      <sheetName val="Sensitivity and Specifity1850"/>
      <sheetName val="2020 data NOT FOR BRI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C4">
            <v>177.70000000000002</v>
          </cell>
          <cell r="D4">
            <v>121.95</v>
          </cell>
          <cell r="I4">
            <v>3.9124753775443182</v>
          </cell>
          <cell r="J4">
            <v>35.056237688772157</v>
          </cell>
          <cell r="O4">
            <v>-22.86</v>
          </cell>
          <cell r="P4">
            <v>21.67</v>
          </cell>
          <cell r="U4">
            <v>-6.4600000000000009</v>
          </cell>
          <cell r="V4">
            <v>29.87</v>
          </cell>
          <cell r="AA4">
            <v>-31.540000000000003</v>
          </cell>
          <cell r="AB4">
            <v>17.330000000000002</v>
          </cell>
          <cell r="AG4">
            <v>-10.200000000000006</v>
          </cell>
          <cell r="AH4">
            <v>28</v>
          </cell>
          <cell r="AM4">
            <v>112.8</v>
          </cell>
          <cell r="AN4">
            <v>79.3</v>
          </cell>
          <cell r="AS4">
            <v>62.406323415629174</v>
          </cell>
          <cell r="AT4">
            <v>54.103161707814579</v>
          </cell>
          <cell r="AY4">
            <v>-11.539999999999996</v>
          </cell>
          <cell r="AZ4">
            <v>17.129999999999995</v>
          </cell>
          <cell r="BE4">
            <v>-1.5799999999999947</v>
          </cell>
          <cell r="BF4">
            <v>22.11</v>
          </cell>
          <cell r="BK4">
            <v>-20.979999999999997</v>
          </cell>
          <cell r="BL4">
            <v>12.409999999999997</v>
          </cell>
          <cell r="BQ4">
            <v>-8.899999999999995</v>
          </cell>
          <cell r="BR4">
            <v>18.449999999999996</v>
          </cell>
          <cell r="BW4">
            <v>229.4</v>
          </cell>
          <cell r="BX4">
            <v>135.19999999999999</v>
          </cell>
          <cell r="CC4">
            <v>4.68</v>
          </cell>
          <cell r="CD4">
            <v>22.84</v>
          </cell>
          <cell r="CI4">
            <v>-0.27999999999999936</v>
          </cell>
          <cell r="CJ4">
            <v>0.13999999999999968</v>
          </cell>
          <cell r="CO4">
            <v>-3.0399999999999991</v>
          </cell>
          <cell r="CP4">
            <v>12.48</v>
          </cell>
          <cell r="CU4">
            <v>-5.84</v>
          </cell>
          <cell r="CV4">
            <v>11.08</v>
          </cell>
          <cell r="CZ4">
            <v>-19.100000000000001</v>
          </cell>
          <cell r="DA4">
            <v>23.55</v>
          </cell>
        </row>
        <row r="5">
          <cell r="C5">
            <v>615.6</v>
          </cell>
          <cell r="D5">
            <v>347.3</v>
          </cell>
          <cell r="I5">
            <v>51.031845042678924</v>
          </cell>
          <cell r="J5">
            <v>65.015922521339462</v>
          </cell>
          <cell r="O5">
            <v>-27.18</v>
          </cell>
          <cell r="P5">
            <v>25.91</v>
          </cell>
          <cell r="U5">
            <v>-4.9799999999999969</v>
          </cell>
          <cell r="V5">
            <v>37.010000000000005</v>
          </cell>
          <cell r="AA5">
            <v>-38.340000000000003</v>
          </cell>
          <cell r="AB5">
            <v>20.329999999999998</v>
          </cell>
          <cell r="AG5">
            <v>-6.2000000000000028</v>
          </cell>
          <cell r="AH5">
            <v>36.4</v>
          </cell>
          <cell r="AM5">
            <v>231</v>
          </cell>
          <cell r="AN5">
            <v>148.80000000000001</v>
          </cell>
          <cell r="AS5">
            <v>77.222613772244515</v>
          </cell>
          <cell r="AT5">
            <v>71.911306886122247</v>
          </cell>
          <cell r="AY5">
            <v>-18.813333333333333</v>
          </cell>
          <cell r="AZ5">
            <v>20.326666666666668</v>
          </cell>
          <cell r="BE5">
            <v>-2.8133333333333326</v>
          </cell>
          <cell r="BF5">
            <v>28.326666666666668</v>
          </cell>
          <cell r="BK5">
            <v>-25.773333333333333</v>
          </cell>
          <cell r="BL5">
            <v>16.846666666666668</v>
          </cell>
          <cell r="BQ5">
            <v>-12.799999999999997</v>
          </cell>
          <cell r="BR5">
            <v>26.9</v>
          </cell>
          <cell r="BW5">
            <v>265.7</v>
          </cell>
          <cell r="BX5">
            <v>154.65</v>
          </cell>
          <cell r="CC5">
            <v>8.259999999999998</v>
          </cell>
          <cell r="CD5">
            <v>25.93</v>
          </cell>
          <cell r="CI5">
            <v>-9.86</v>
          </cell>
          <cell r="CJ5">
            <v>4.93</v>
          </cell>
          <cell r="CO5">
            <v>-8.26</v>
          </cell>
          <cell r="CP5">
            <v>16.37</v>
          </cell>
          <cell r="CU5">
            <v>-16.02</v>
          </cell>
          <cell r="CV5">
            <v>12.49</v>
          </cell>
          <cell r="CZ5">
            <v>-19</v>
          </cell>
          <cell r="DA5">
            <v>30</v>
          </cell>
        </row>
        <row r="6">
          <cell r="C6">
            <v>154.19999999999999</v>
          </cell>
          <cell r="D6">
            <v>117.9</v>
          </cell>
          <cell r="I6">
            <v>-0.37977675640183861</v>
          </cell>
          <cell r="J6">
            <v>40.610111621799085</v>
          </cell>
          <cell r="O6">
            <v>-25.92</v>
          </cell>
          <cell r="P6">
            <v>27.840000000000003</v>
          </cell>
          <cell r="U6">
            <v>-22.680000000000003</v>
          </cell>
          <cell r="V6">
            <v>29.46</v>
          </cell>
          <cell r="AA6">
            <v>-40.360000000000007</v>
          </cell>
          <cell r="AB6">
            <v>20.62</v>
          </cell>
          <cell r="AG6">
            <v>-0.93333333333333357</v>
          </cell>
          <cell r="AH6">
            <v>30.200000000000003</v>
          </cell>
          <cell r="AM6">
            <v>170.86666666666667</v>
          </cell>
          <cell r="AN6">
            <v>115.16666666666666</v>
          </cell>
          <cell r="AS6">
            <v>52.449968347752701</v>
          </cell>
          <cell r="AT6">
            <v>55.958317507209685</v>
          </cell>
          <cell r="AY6">
            <v>-2.2600000000000016</v>
          </cell>
          <cell r="AZ6">
            <v>18.770000000000003</v>
          </cell>
          <cell r="BE6">
            <v>-11.61333333333333</v>
          </cell>
          <cell r="BF6">
            <v>25.726666666666667</v>
          </cell>
          <cell r="BK6">
            <v>-16.540000000000003</v>
          </cell>
          <cell r="BL6">
            <v>11.63</v>
          </cell>
          <cell r="BQ6">
            <v>-6.4000000000000021</v>
          </cell>
          <cell r="BR6">
            <v>26.533333333333331</v>
          </cell>
          <cell r="BW6">
            <v>257.16666666666669</v>
          </cell>
          <cell r="BX6">
            <v>151.91666666666666</v>
          </cell>
          <cell r="CC6">
            <v>15.3</v>
          </cell>
          <cell r="CD6">
            <v>25.85</v>
          </cell>
          <cell r="CI6">
            <v>-10.56</v>
          </cell>
          <cell r="CJ6">
            <v>5.28</v>
          </cell>
          <cell r="CO6">
            <v>-10.8</v>
          </cell>
          <cell r="CP6">
            <v>16.399999999999999</v>
          </cell>
          <cell r="CU6">
            <v>-18.32</v>
          </cell>
          <cell r="CV6">
            <v>12.64</v>
          </cell>
          <cell r="CZ6">
            <v>-19.000000000000004</v>
          </cell>
          <cell r="DA6">
            <v>31.300000000000004</v>
          </cell>
        </row>
        <row r="7">
          <cell r="C7">
            <v>676.03333333333342</v>
          </cell>
          <cell r="D7">
            <v>368.68333333333334</v>
          </cell>
          <cell r="I7">
            <v>10.91573648500766</v>
          </cell>
          <cell r="J7">
            <v>36.124534909170499</v>
          </cell>
          <cell r="O7">
            <v>-24.266666666666666</v>
          </cell>
          <cell r="P7">
            <v>18.533333333333335</v>
          </cell>
          <cell r="U7">
            <v>-7.706666666666667</v>
          </cell>
          <cell r="V7">
            <v>26.813333333333333</v>
          </cell>
          <cell r="AA7">
            <v>-27.506666666666668</v>
          </cell>
          <cell r="AB7">
            <v>16.913333333333334</v>
          </cell>
          <cell r="AG7">
            <v>-12.299999999999994</v>
          </cell>
          <cell r="AH7">
            <v>26.049999999999997</v>
          </cell>
          <cell r="AM7">
            <v>219.29999999999998</v>
          </cell>
          <cell r="AN7">
            <v>129.54999999999998</v>
          </cell>
          <cell r="AS7">
            <v>96.045698811282264</v>
          </cell>
          <cell r="AT7">
            <v>67.922849405641131</v>
          </cell>
          <cell r="AY7">
            <v>-21.453333333333333</v>
          </cell>
          <cell r="AZ7">
            <v>20.806666666666665</v>
          </cell>
          <cell r="BE7">
            <v>-3.1466666666666683</v>
          </cell>
          <cell r="BF7">
            <v>30.493333333333336</v>
          </cell>
          <cell r="BK7">
            <v>-29.573333333333331</v>
          </cell>
          <cell r="BL7">
            <v>16.746666666666666</v>
          </cell>
          <cell r="BQ7">
            <v>-1.7000000000000028</v>
          </cell>
          <cell r="BR7">
            <v>19.05</v>
          </cell>
          <cell r="BW7">
            <v>252.40000000000003</v>
          </cell>
          <cell r="BX7">
            <v>144.4</v>
          </cell>
          <cell r="CC7">
            <v>-2.7966666666666669</v>
          </cell>
          <cell r="CD7">
            <v>12.768333333333333</v>
          </cell>
          <cell r="CI7">
            <v>-19.053333333333331</v>
          </cell>
          <cell r="CJ7">
            <v>9.5266666666666673</v>
          </cell>
          <cell r="CO7">
            <v>-7.293333333333333</v>
          </cell>
          <cell r="CP7">
            <v>19.686666666666667</v>
          </cell>
          <cell r="CU7">
            <v>-19.613333333333333</v>
          </cell>
          <cell r="CV7">
            <v>13.526666666666666</v>
          </cell>
          <cell r="CZ7">
            <v>-7.3333333333333357</v>
          </cell>
          <cell r="DA7">
            <v>27</v>
          </cell>
        </row>
        <row r="8">
          <cell r="C8">
            <v>693</v>
          </cell>
          <cell r="D8">
            <v>378.70000000000005</v>
          </cell>
          <cell r="I8">
            <v>39.776882039122704</v>
          </cell>
          <cell r="J8">
            <v>52.088441019561344</v>
          </cell>
          <cell r="O8">
            <v>-20.639999999999993</v>
          </cell>
          <cell r="P8">
            <v>21.88</v>
          </cell>
          <cell r="U8">
            <v>-8.0399999999999956</v>
          </cell>
          <cell r="V8">
            <v>28.18</v>
          </cell>
          <cell r="AA8">
            <v>-30.559999999999995</v>
          </cell>
          <cell r="AB8">
            <v>16.919999999999998</v>
          </cell>
          <cell r="AG8">
            <v>-18.06666666666667</v>
          </cell>
          <cell r="AH8">
            <v>27.533333333333335</v>
          </cell>
          <cell r="AM8">
            <v>487.6</v>
          </cell>
          <cell r="AN8">
            <v>262.3</v>
          </cell>
          <cell r="AS8">
            <v>20.277519870577486</v>
          </cell>
          <cell r="AT8">
            <v>28.638759935288743</v>
          </cell>
          <cell r="AY8">
            <v>2.173333333333332</v>
          </cell>
          <cell r="AZ8">
            <v>33.153333333333336</v>
          </cell>
          <cell r="BE8">
            <v>-8.6099999999999959</v>
          </cell>
          <cell r="BF8">
            <v>22.744999999999997</v>
          </cell>
          <cell r="BK8">
            <v>-31.38666666666667</v>
          </cell>
          <cell r="BL8">
            <v>16.373333333333335</v>
          </cell>
          <cell r="BQ8">
            <v>-4.3333333333333339</v>
          </cell>
          <cell r="BR8">
            <v>16.333333333333332</v>
          </cell>
          <cell r="BW8">
            <v>213.8</v>
          </cell>
          <cell r="BX8">
            <v>129.4</v>
          </cell>
          <cell r="CC8">
            <v>5.6700000000000017</v>
          </cell>
          <cell r="CD8">
            <v>25.335000000000001</v>
          </cell>
          <cell r="CI8">
            <v>-7.1199999999999992</v>
          </cell>
          <cell r="CJ8">
            <v>3.5599999999999996</v>
          </cell>
          <cell r="CO8">
            <v>-5.6</v>
          </cell>
          <cell r="CP8">
            <v>15.399999999999999</v>
          </cell>
          <cell r="CU8">
            <v>-13.64</v>
          </cell>
          <cell r="CV8">
            <v>11.379999999999999</v>
          </cell>
          <cell r="CZ8">
            <v>-13.999999999999996</v>
          </cell>
          <cell r="DA8">
            <v>25.199999999999996</v>
          </cell>
        </row>
        <row r="9">
          <cell r="C9">
            <v>163.23333333333335</v>
          </cell>
          <cell r="D9">
            <v>118.18333333333334</v>
          </cell>
          <cell r="I9">
            <v>40.958525983007327</v>
          </cell>
          <cell r="J9">
            <v>57.045929658170337</v>
          </cell>
          <cell r="O9">
            <v>-29.72666666666667</v>
          </cell>
          <cell r="P9">
            <v>21.703333333333333</v>
          </cell>
          <cell r="U9">
            <v>-10.926666666666669</v>
          </cell>
          <cell r="V9">
            <v>31.103333333333335</v>
          </cell>
          <cell r="AA9">
            <v>-35.126666666666672</v>
          </cell>
          <cell r="AB9">
            <v>19.003333333333334</v>
          </cell>
          <cell r="AG9">
            <v>8.4333333333333336</v>
          </cell>
          <cell r="AH9">
            <v>27.316666666666663</v>
          </cell>
          <cell r="AM9">
            <v>303.13333333333333</v>
          </cell>
          <cell r="AN9">
            <v>183.63333333333333</v>
          </cell>
          <cell r="AS9">
            <v>20.545781017955981</v>
          </cell>
          <cell r="AT9">
            <v>41.806223842311326</v>
          </cell>
          <cell r="AY9">
            <v>-13.409999999999997</v>
          </cell>
          <cell r="AZ9">
            <v>20.344999999999999</v>
          </cell>
          <cell r="BE9">
            <v>-14.013333333333332</v>
          </cell>
          <cell r="BF9">
            <v>28.126666666666665</v>
          </cell>
          <cell r="BK9">
            <v>-24.929999999999996</v>
          </cell>
          <cell r="BL9">
            <v>14.584999999999999</v>
          </cell>
          <cell r="BQ9">
            <v>-9.0333333333333314</v>
          </cell>
          <cell r="BR9">
            <v>27.016666666666666</v>
          </cell>
          <cell r="BW9">
            <v>269.73333333333335</v>
          </cell>
          <cell r="BX9">
            <v>158.23333333333335</v>
          </cell>
          <cell r="CC9">
            <v>11.154881225336506</v>
          </cell>
          <cell r="CD9">
            <v>28.944107279334915</v>
          </cell>
          <cell r="CI9">
            <v>-8.6066666666666656</v>
          </cell>
          <cell r="CJ9">
            <v>4.3033333333333328</v>
          </cell>
          <cell r="CO9">
            <v>-7.3666666666666663</v>
          </cell>
          <cell r="CP9">
            <v>10.483333333333333</v>
          </cell>
          <cell r="CU9">
            <v>-8.6466666666666665</v>
          </cell>
          <cell r="CV9">
            <v>9.8433333333333337</v>
          </cell>
          <cell r="CZ9">
            <v>-22.400000000000006</v>
          </cell>
          <cell r="DA9">
            <v>25.366666666666667</v>
          </cell>
        </row>
        <row r="10">
          <cell r="C10">
            <v>677.4</v>
          </cell>
          <cell r="D10">
            <v>361.8</v>
          </cell>
          <cell r="I10">
            <v>36.13177938279712</v>
          </cell>
          <cell r="J10">
            <v>41.165889691398561</v>
          </cell>
          <cell r="O10">
            <v>-6.259999999999998</v>
          </cell>
          <cell r="P10">
            <v>19.97</v>
          </cell>
          <cell r="U10">
            <v>-13.48</v>
          </cell>
          <cell r="V10">
            <v>28.86</v>
          </cell>
          <cell r="AA10">
            <v>-19.259999999999998</v>
          </cell>
          <cell r="AB10">
            <v>13.469999999999999</v>
          </cell>
          <cell r="AG10">
            <v>-3.5333333333333314</v>
          </cell>
          <cell r="AH10">
            <v>33.833333333333336</v>
          </cell>
          <cell r="AM10">
            <v>229.63333333333333</v>
          </cell>
          <cell r="AN10">
            <v>150.08333333333331</v>
          </cell>
          <cell r="AS10">
            <v>17.055785068178757</v>
          </cell>
          <cell r="AT10">
            <v>40.594559200756052</v>
          </cell>
          <cell r="AY10">
            <v>-20.453333333333333</v>
          </cell>
          <cell r="AZ10">
            <v>24.906666666666666</v>
          </cell>
          <cell r="BE10">
            <v>-4.7666666666666657</v>
          </cell>
          <cell r="BF10">
            <v>20.383333333333333</v>
          </cell>
          <cell r="BK10">
            <v>-34.373333333333335</v>
          </cell>
          <cell r="BL10">
            <v>17.946666666666665</v>
          </cell>
          <cell r="BQ10">
            <v>-8.1666666666666679</v>
          </cell>
          <cell r="BR10">
            <v>27.449999999999996</v>
          </cell>
          <cell r="BW10">
            <v>213.8</v>
          </cell>
          <cell r="BX10">
            <v>133.9</v>
          </cell>
          <cell r="CC10">
            <v>4.0233493987178868</v>
          </cell>
          <cell r="CD10">
            <v>29.011674699358942</v>
          </cell>
          <cell r="CI10">
            <v>-7.0600000000000005</v>
          </cell>
          <cell r="CJ10">
            <v>3.5300000000000002</v>
          </cell>
          <cell r="CO10">
            <v>-5.7399999999999984</v>
          </cell>
          <cell r="CP10">
            <v>19.630000000000003</v>
          </cell>
          <cell r="CU10">
            <v>-18.38</v>
          </cell>
          <cell r="CV10">
            <v>13.31</v>
          </cell>
          <cell r="CZ10">
            <v>-0.59999999999999787</v>
          </cell>
          <cell r="DA10">
            <v>22.799999999999997</v>
          </cell>
        </row>
        <row r="11">
          <cell r="C11">
            <v>465.4666666666667</v>
          </cell>
          <cell r="D11">
            <v>269.86666666666667</v>
          </cell>
          <cell r="I11">
            <v>24.990938936309924</v>
          </cell>
          <cell r="J11">
            <v>48.09546946815496</v>
          </cell>
          <cell r="O11">
            <v>-20.04</v>
          </cell>
          <cell r="P11">
            <v>25.580000000000002</v>
          </cell>
          <cell r="U11">
            <v>-11.093333333333334</v>
          </cell>
          <cell r="V11">
            <v>31.586666666666666</v>
          </cell>
          <cell r="AA11">
            <v>-33.480000000000004</v>
          </cell>
          <cell r="AB11">
            <v>18.86</v>
          </cell>
          <cell r="AG11">
            <v>-1.8666666666666742</v>
          </cell>
          <cell r="AH11">
            <v>36.199999999999996</v>
          </cell>
          <cell r="AM11">
            <v>184.53333333333333</v>
          </cell>
          <cell r="AN11">
            <v>123.13333333333334</v>
          </cell>
          <cell r="AS11">
            <v>24.026344448944691</v>
          </cell>
          <cell r="AT11">
            <v>47.279838891139008</v>
          </cell>
          <cell r="AY11">
            <v>-13.166666666666666</v>
          </cell>
          <cell r="AZ11">
            <v>16.183333333333334</v>
          </cell>
          <cell r="BE11">
            <v>-8.9266666666666623</v>
          </cell>
          <cell r="BF11">
            <v>20.903333333333332</v>
          </cell>
          <cell r="BK11">
            <v>-19.166666666666664</v>
          </cell>
          <cell r="BL11">
            <v>13.183333333333334</v>
          </cell>
          <cell r="BQ11">
            <v>-5.06666666666667</v>
          </cell>
          <cell r="BR11">
            <v>29.533333333333335</v>
          </cell>
          <cell r="BW11">
            <v>214.20000000000002</v>
          </cell>
          <cell r="BX11">
            <v>121.3</v>
          </cell>
          <cell r="CC11">
            <v>7.8392120162837511</v>
          </cell>
          <cell r="CD11">
            <v>18.119606008141872</v>
          </cell>
          <cell r="CI11">
            <v>-18.446666666666665</v>
          </cell>
          <cell r="CJ11">
            <v>9.2233333333333327</v>
          </cell>
          <cell r="CO11">
            <v>-8.4866666666666628</v>
          </cell>
          <cell r="CP11">
            <v>19.123333333333331</v>
          </cell>
          <cell r="CU11">
            <v>-18.966666666666661</v>
          </cell>
          <cell r="CV11">
            <v>13.883333333333333</v>
          </cell>
          <cell r="CZ11">
            <v>-8.6000000000000014</v>
          </cell>
          <cell r="DA11">
            <v>31.3</v>
          </cell>
        </row>
        <row r="12">
          <cell r="C12">
            <v>446.86666666666667</v>
          </cell>
          <cell r="D12">
            <v>254.46666666666664</v>
          </cell>
          <cell r="I12">
            <v>-12.82094447737601</v>
          </cell>
          <cell r="J12">
            <v>30.722861094645328</v>
          </cell>
          <cell r="O12">
            <v>-21.093333333333334</v>
          </cell>
          <cell r="P12">
            <v>26.586666666666666</v>
          </cell>
          <cell r="U12">
            <v>-3.3533333333333317</v>
          </cell>
          <cell r="V12">
            <v>29.356666666666666</v>
          </cell>
          <cell r="AA12">
            <v>-35.493333333333332</v>
          </cell>
          <cell r="AB12">
            <v>19.386666666666667</v>
          </cell>
          <cell r="AG12">
            <v>-0.16666666666666785</v>
          </cell>
          <cell r="AH12">
            <v>30.949999999999996</v>
          </cell>
          <cell r="AM12">
            <v>321.60000000000002</v>
          </cell>
          <cell r="AN12">
            <v>199.8</v>
          </cell>
          <cell r="AS12">
            <v>-2.4813554745510977</v>
          </cell>
          <cell r="AT12">
            <v>29.625988929391113</v>
          </cell>
          <cell r="AY12">
            <v>-20.486666666666665</v>
          </cell>
          <cell r="AZ12">
            <v>15.123333333333331</v>
          </cell>
          <cell r="BE12">
            <v>-4.7333333333333307</v>
          </cell>
          <cell r="BF12">
            <v>24.166666666666664</v>
          </cell>
          <cell r="BK12">
            <v>-22.286666666666662</v>
          </cell>
          <cell r="BL12">
            <v>14.223333333333333</v>
          </cell>
          <cell r="BQ12">
            <v>-21.066666666666663</v>
          </cell>
          <cell r="BR12">
            <v>24.733333333333327</v>
          </cell>
          <cell r="BW12">
            <v>252.16666666666669</v>
          </cell>
          <cell r="BX12">
            <v>152.71666666666667</v>
          </cell>
          <cell r="CC12">
            <v>-4.9933333333333358</v>
          </cell>
          <cell r="CD12">
            <v>24.13666666666667</v>
          </cell>
          <cell r="CI12">
            <v>-12.24</v>
          </cell>
          <cell r="CJ12">
            <v>6.12</v>
          </cell>
          <cell r="CO12">
            <v>-11.16</v>
          </cell>
          <cell r="CP12">
            <v>21.42</v>
          </cell>
          <cell r="CU12">
            <v>-23.72</v>
          </cell>
          <cell r="CV12">
            <v>15.14</v>
          </cell>
          <cell r="CZ12">
            <v>-22.933333333333337</v>
          </cell>
          <cell r="DA12">
            <v>25.666666666666664</v>
          </cell>
        </row>
        <row r="13">
          <cell r="C13">
            <v>151.5</v>
          </cell>
          <cell r="D13">
            <v>111.35</v>
          </cell>
          <cell r="I13">
            <v>32.738130703629636</v>
          </cell>
          <cell r="J13">
            <v>47.40239868514815</v>
          </cell>
          <cell r="O13">
            <v>-20.953333333333333</v>
          </cell>
          <cell r="P13">
            <v>20.556666666666665</v>
          </cell>
          <cell r="U13">
            <v>-35.370000000000005</v>
          </cell>
          <cell r="V13">
            <v>17.914999999999999</v>
          </cell>
          <cell r="AA13">
            <v>-27.75333333333333</v>
          </cell>
          <cell r="AB13">
            <v>17.156666666666666</v>
          </cell>
          <cell r="AG13">
            <v>3.6666666666666643</v>
          </cell>
          <cell r="AH13">
            <v>37.166666666666671</v>
          </cell>
          <cell r="AM13">
            <v>395.9</v>
          </cell>
          <cell r="AN13">
            <v>222.55</v>
          </cell>
          <cell r="AS13">
            <v>25.627308707124016</v>
          </cell>
          <cell r="AT13">
            <v>51.813654353562008</v>
          </cell>
          <cell r="AY13">
            <v>-11.133333333333331</v>
          </cell>
          <cell r="AZ13">
            <v>20.966666666666665</v>
          </cell>
          <cell r="BE13">
            <v>-17.853333333333332</v>
          </cell>
          <cell r="BF13">
            <v>17.006666666666668</v>
          </cell>
          <cell r="BK13">
            <v>-22.973333333333333</v>
          </cell>
          <cell r="BL13">
            <v>15.046666666666665</v>
          </cell>
          <cell r="BQ13">
            <v>-13.166666666666668</v>
          </cell>
          <cell r="BR13">
            <v>32.416666666666664</v>
          </cell>
          <cell r="BW13">
            <v>232.96666666666667</v>
          </cell>
          <cell r="BX13">
            <v>142.31666666666666</v>
          </cell>
          <cell r="CC13">
            <v>19.113685486846958</v>
          </cell>
          <cell r="CD13">
            <v>35.390176076756809</v>
          </cell>
          <cell r="CI13">
            <v>-5.9199999999999982</v>
          </cell>
          <cell r="CJ13">
            <v>2.9599999999999991</v>
          </cell>
          <cell r="CO13">
            <v>-6.2399999999999975</v>
          </cell>
          <cell r="CP13">
            <v>11.079999999999998</v>
          </cell>
          <cell r="CU13">
            <v>-8.8399999999999963</v>
          </cell>
          <cell r="CV13">
            <v>9.7799999999999994</v>
          </cell>
          <cell r="CZ13">
            <v>-8.966666666666665</v>
          </cell>
          <cell r="DA13">
            <v>31.116666666666667</v>
          </cell>
        </row>
        <row r="14">
          <cell r="C14">
            <v>49.966666666666661</v>
          </cell>
          <cell r="D14">
            <v>60.316666666666663</v>
          </cell>
          <cell r="I14">
            <v>9.7538100820642626E-2</v>
          </cell>
          <cell r="J14">
            <v>35.648769050410323</v>
          </cell>
          <cell r="O14">
            <v>-9.0800000000000018</v>
          </cell>
          <cell r="P14">
            <v>31.060000000000002</v>
          </cell>
          <cell r="U14">
            <v>-5.4933333333333358</v>
          </cell>
          <cell r="V14">
            <v>32.586666666666666</v>
          </cell>
          <cell r="AA14">
            <v>-34.68</v>
          </cell>
          <cell r="AB14">
            <v>18.260000000000002</v>
          </cell>
          <cell r="AG14">
            <v>-0.96666666666666856</v>
          </cell>
          <cell r="AH14">
            <v>25.083333333333332</v>
          </cell>
          <cell r="AM14">
            <v>384.05</v>
          </cell>
          <cell r="AN14">
            <v>219.07500000000002</v>
          </cell>
          <cell r="AS14">
            <v>34.794239226033426</v>
          </cell>
          <cell r="AT14">
            <v>41.997119613016707</v>
          </cell>
          <cell r="AY14">
            <v>-20.933333333333334</v>
          </cell>
          <cell r="AZ14">
            <v>15.466666666666667</v>
          </cell>
          <cell r="BE14">
            <v>-20.926666666666669</v>
          </cell>
          <cell r="BF14">
            <v>20.503333333333334</v>
          </cell>
          <cell r="BK14">
            <v>-24.493333333333332</v>
          </cell>
          <cell r="BL14">
            <v>13.686666666666667</v>
          </cell>
          <cell r="BQ14">
            <v>-7.8999999999999986</v>
          </cell>
          <cell r="BR14">
            <v>20.65</v>
          </cell>
          <cell r="BW14">
            <v>179.3</v>
          </cell>
          <cell r="BX14">
            <v>106.35</v>
          </cell>
          <cell r="CC14">
            <v>7.7272233644367212</v>
          </cell>
          <cell r="CD14">
            <v>20.563611682218358</v>
          </cell>
          <cell r="CI14">
            <v>-8.0733333333333377</v>
          </cell>
          <cell r="CJ14">
            <v>4.0366666666666688</v>
          </cell>
          <cell r="CO14">
            <v>-12.353333333333337</v>
          </cell>
          <cell r="CP14">
            <v>20.456666666666667</v>
          </cell>
          <cell r="CU14">
            <v>-23.953333333333337</v>
          </cell>
          <cell r="CV14">
            <v>14.656666666666668</v>
          </cell>
          <cell r="CZ14">
            <v>-9.5000000000000036</v>
          </cell>
          <cell r="DA14">
            <v>30.583333333333336</v>
          </cell>
        </row>
        <row r="15">
          <cell r="C15">
            <v>407.53333333333336</v>
          </cell>
          <cell r="D15">
            <v>229.33333333333334</v>
          </cell>
          <cell r="I15">
            <v>7.5676743726532436E-2</v>
          </cell>
          <cell r="J15">
            <v>35.371171705196602</v>
          </cell>
          <cell r="O15">
            <v>-22.973333333333336</v>
          </cell>
          <cell r="P15">
            <v>23.846666666666668</v>
          </cell>
          <cell r="U15">
            <v>-7.8066666666666649</v>
          </cell>
          <cell r="V15">
            <v>21.663333333333334</v>
          </cell>
          <cell r="AA15">
            <v>-34.613333333333337</v>
          </cell>
          <cell r="AB15">
            <v>18.026666666666667</v>
          </cell>
          <cell r="AG15">
            <v>-13.81666666666667</v>
          </cell>
          <cell r="AH15">
            <v>33.958333333333329</v>
          </cell>
          <cell r="AM15">
            <v>152.30000000000001</v>
          </cell>
          <cell r="AN15">
            <v>117.15</v>
          </cell>
          <cell r="AS15">
            <v>55.799604221635889</v>
          </cell>
          <cell r="AT15">
            <v>54.949802110817942</v>
          </cell>
          <cell r="AY15">
            <v>-25.846666666666668</v>
          </cell>
          <cell r="AZ15">
            <v>18.043333333333333</v>
          </cell>
          <cell r="BE15">
            <v>-13.733333333333333</v>
          </cell>
          <cell r="BF15">
            <v>18.466666666666665</v>
          </cell>
          <cell r="BK15">
            <v>-29.046666666666667</v>
          </cell>
          <cell r="BL15">
            <v>16.443333333333335</v>
          </cell>
          <cell r="BQ15">
            <v>-14.649999999999997</v>
          </cell>
          <cell r="BR15">
            <v>19.724999999999998</v>
          </cell>
          <cell r="BW15">
            <v>212.43333333333334</v>
          </cell>
          <cell r="BX15">
            <v>118.61666666666667</v>
          </cell>
          <cell r="CC15">
            <v>0.33657019347356076</v>
          </cell>
          <cell r="CD15">
            <v>12.56828509673678</v>
          </cell>
          <cell r="CI15">
            <v>-14.033333333333331</v>
          </cell>
          <cell r="CJ15">
            <v>7.0166666666666657</v>
          </cell>
          <cell r="CO15">
            <v>-6.1133333333333333</v>
          </cell>
          <cell r="CP15">
            <v>22.776666666666664</v>
          </cell>
          <cell r="CU15">
            <v>-22.153333333333332</v>
          </cell>
          <cell r="CV15">
            <v>14.756666666666666</v>
          </cell>
          <cell r="CZ15">
            <v>-8.8666666666666671</v>
          </cell>
          <cell r="DA15">
            <v>21.133333333333333</v>
          </cell>
        </row>
        <row r="16">
          <cell r="C16">
            <v>94.533333333333331</v>
          </cell>
          <cell r="D16">
            <v>88.13333333333334</v>
          </cell>
          <cell r="I16">
            <v>27.293440031614306</v>
          </cell>
          <cell r="J16">
            <v>39.213386682473818</v>
          </cell>
          <cell r="O16">
            <v>-18.206666666666667</v>
          </cell>
          <cell r="P16">
            <v>16.463333333333335</v>
          </cell>
          <cell r="U16">
            <v>-13.626666666666669</v>
          </cell>
          <cell r="V16">
            <v>34.053333333333335</v>
          </cell>
          <cell r="AA16">
            <v>-22.046666666666667</v>
          </cell>
          <cell r="AB16">
            <v>14.543333333333333</v>
          </cell>
          <cell r="AG16">
            <v>-5.7666666666666693</v>
          </cell>
          <cell r="AH16">
            <v>25.883333333333333</v>
          </cell>
          <cell r="AM16">
            <v>97.333333333333343</v>
          </cell>
          <cell r="AN16">
            <v>78.533333333333331</v>
          </cell>
          <cell r="AS16">
            <v>-22.440389504071696</v>
          </cell>
          <cell r="AT16">
            <v>29.779805247964152</v>
          </cell>
          <cell r="AY16">
            <v>-15.693333333333332</v>
          </cell>
          <cell r="AZ16">
            <v>17.486666666666665</v>
          </cell>
          <cell r="BE16">
            <v>-7.5799999999999983</v>
          </cell>
          <cell r="BF16">
            <v>28.71</v>
          </cell>
          <cell r="BK16">
            <v>-22.573333333333331</v>
          </cell>
          <cell r="BL16">
            <v>14.046666666666667</v>
          </cell>
          <cell r="BQ16">
            <v>-6.4333333333333336</v>
          </cell>
          <cell r="BR16">
            <v>19.783333333333331</v>
          </cell>
          <cell r="BW16">
            <v>260.53333333333336</v>
          </cell>
          <cell r="BX16">
            <v>146.83333333333334</v>
          </cell>
          <cell r="CC16">
            <v>14.412299014181034</v>
          </cell>
          <cell r="CD16">
            <v>23.772816173757185</v>
          </cell>
          <cell r="CI16">
            <v>-4.5399999999999991</v>
          </cell>
          <cell r="CJ16">
            <v>2.2699999999999996</v>
          </cell>
          <cell r="CO16">
            <v>-6.9399999999999995</v>
          </cell>
          <cell r="CP16">
            <v>13.23</v>
          </cell>
          <cell r="CU16">
            <v>-11.459999999999999</v>
          </cell>
          <cell r="CV16">
            <v>10.969999999999999</v>
          </cell>
          <cell r="CZ16">
            <v>-28.466666666666669</v>
          </cell>
          <cell r="DA16">
            <v>26.633333333333333</v>
          </cell>
        </row>
        <row r="17">
          <cell r="C17">
            <v>353.23333333333335</v>
          </cell>
          <cell r="D17">
            <v>205.38333333333333</v>
          </cell>
          <cell r="I17">
            <v>61.695225616624136</v>
          </cell>
          <cell r="J17">
            <v>71.714279474978738</v>
          </cell>
          <cell r="O17">
            <v>-20.946666666666665</v>
          </cell>
          <cell r="P17">
            <v>30.393333333333334</v>
          </cell>
          <cell r="U17">
            <v>-4.6466666666666683</v>
          </cell>
          <cell r="V17">
            <v>26.443333333333335</v>
          </cell>
          <cell r="AA17">
            <v>-39.986666666666665</v>
          </cell>
          <cell r="AB17">
            <v>20.873333333333335</v>
          </cell>
          <cell r="AG17">
            <v>4.5333333333333314</v>
          </cell>
          <cell r="AH17">
            <v>27.599999999999998</v>
          </cell>
          <cell r="AM17">
            <v>48.853333333333332</v>
          </cell>
          <cell r="AN17">
            <v>69.693333333333342</v>
          </cell>
          <cell r="AS17">
            <v>27.751067832880924</v>
          </cell>
          <cell r="AT17">
            <v>43.742200583107127</v>
          </cell>
          <cell r="AY17">
            <v>-23.259999999999998</v>
          </cell>
          <cell r="AZ17">
            <v>20.87</v>
          </cell>
          <cell r="BE17">
            <v>-17.600000000000001</v>
          </cell>
          <cell r="BF17">
            <v>25.8</v>
          </cell>
          <cell r="BK17">
            <v>-31.26</v>
          </cell>
          <cell r="BL17">
            <v>16.87</v>
          </cell>
          <cell r="BQ17">
            <v>-22.8</v>
          </cell>
          <cell r="BR17">
            <v>29.6</v>
          </cell>
          <cell r="BW17">
            <v>259.10000000000002</v>
          </cell>
          <cell r="BX17">
            <v>147.75</v>
          </cell>
          <cell r="CC17">
            <v>-1.4366666666666639</v>
          </cell>
          <cell r="CD17">
            <v>17.648333333333333</v>
          </cell>
          <cell r="CI17">
            <v>-9.2800000000000011</v>
          </cell>
          <cell r="CJ17">
            <v>4.6400000000000006</v>
          </cell>
          <cell r="CO17">
            <v>-7.6000000000000005</v>
          </cell>
          <cell r="CP17">
            <v>8.6</v>
          </cell>
          <cell r="CU17">
            <v>-8.36</v>
          </cell>
          <cell r="CV17">
            <v>8.2200000000000006</v>
          </cell>
          <cell r="CZ17">
            <v>-12.200000000000003</v>
          </cell>
          <cell r="DA17">
            <v>22.666666666666668</v>
          </cell>
        </row>
        <row r="18">
          <cell r="C18">
            <v>466.36666666666667</v>
          </cell>
          <cell r="D18">
            <v>258.51666666666665</v>
          </cell>
          <cell r="I18">
            <v>33.632478219892889</v>
          </cell>
          <cell r="J18">
            <v>45.58290577661311</v>
          </cell>
          <cell r="O18">
            <v>-16.126666666666669</v>
          </cell>
          <cell r="P18">
            <v>20.703333333333333</v>
          </cell>
          <cell r="U18">
            <v>-31.366666666666671</v>
          </cell>
          <cell r="V18">
            <v>19.883333333333336</v>
          </cell>
          <cell r="AA18">
            <v>-24.40666666666667</v>
          </cell>
          <cell r="AB18">
            <v>16.563333333333336</v>
          </cell>
          <cell r="AG18">
            <v>1.2666666666666728</v>
          </cell>
          <cell r="AH18">
            <v>44.63333333333334</v>
          </cell>
          <cell r="AM18">
            <v>162.83333333333331</v>
          </cell>
          <cell r="AN18">
            <v>115.68333333333334</v>
          </cell>
          <cell r="AS18">
            <v>13.363606072356987</v>
          </cell>
          <cell r="AT18">
            <v>51.948469702845166</v>
          </cell>
          <cell r="AY18">
            <v>-23.68</v>
          </cell>
          <cell r="AZ18">
            <v>22.76</v>
          </cell>
          <cell r="BE18">
            <v>-10.059999999999999</v>
          </cell>
          <cell r="BF18">
            <v>24.67</v>
          </cell>
          <cell r="BK18">
            <v>-33.32</v>
          </cell>
          <cell r="BL18">
            <v>17.940000000000001</v>
          </cell>
          <cell r="BQ18">
            <v>-15.433333333333332</v>
          </cell>
          <cell r="BR18">
            <v>22.15</v>
          </cell>
          <cell r="BW18">
            <v>187.46666666666667</v>
          </cell>
          <cell r="BX18">
            <v>108.16666666666667</v>
          </cell>
          <cell r="CC18">
            <v>-6.6890560661944072</v>
          </cell>
          <cell r="CD18">
            <v>11.088805300236128</v>
          </cell>
          <cell r="CI18">
            <v>-8.9266666666666641</v>
          </cell>
          <cell r="CJ18">
            <v>4.463333333333332</v>
          </cell>
          <cell r="CO18">
            <v>-6.1933333333333316</v>
          </cell>
          <cell r="CP18">
            <v>11.336666666666666</v>
          </cell>
          <cell r="CU18">
            <v>-10.393333333333331</v>
          </cell>
          <cell r="CV18">
            <v>9.2366666666666664</v>
          </cell>
          <cell r="CZ18">
            <v>-17.200000000000006</v>
          </cell>
          <cell r="DA18">
            <v>26.966666666666669</v>
          </cell>
        </row>
        <row r="19">
          <cell r="C19">
            <v>47.8</v>
          </cell>
          <cell r="D19">
            <v>67.900000000000006</v>
          </cell>
          <cell r="I19">
            <v>32.403333333333329</v>
          </cell>
          <cell r="J19">
            <v>51.768333333333331</v>
          </cell>
          <cell r="O19">
            <v>-34.046666666666667</v>
          </cell>
          <cell r="P19">
            <v>18.543333333333337</v>
          </cell>
          <cell r="U19">
            <v>-4.3333333333333321</v>
          </cell>
          <cell r="V19">
            <v>23.166666666666664</v>
          </cell>
          <cell r="AA19">
            <v>-34.926666666666669</v>
          </cell>
          <cell r="AB19">
            <v>18.103333333333335</v>
          </cell>
          <cell r="AG19">
            <v>2.7333333333333343</v>
          </cell>
          <cell r="AH19">
            <v>32.9</v>
          </cell>
          <cell r="AM19">
            <v>441.66666666666669</v>
          </cell>
          <cell r="AN19">
            <v>252.66666666666666</v>
          </cell>
          <cell r="AS19">
            <v>21.351843394085634</v>
          </cell>
          <cell r="AT19">
            <v>44.942588363709483</v>
          </cell>
          <cell r="AY19">
            <v>-10.7</v>
          </cell>
          <cell r="AZ19">
            <v>24.35</v>
          </cell>
          <cell r="BE19">
            <v>-10.920000000000002</v>
          </cell>
          <cell r="BF19">
            <v>29.54</v>
          </cell>
          <cell r="BK19">
            <v>-27.22</v>
          </cell>
          <cell r="BL19">
            <v>16.09</v>
          </cell>
          <cell r="BQ19">
            <v>-22.966666666666672</v>
          </cell>
          <cell r="BR19">
            <v>33.783333333333339</v>
          </cell>
          <cell r="BW19">
            <v>182.7</v>
          </cell>
          <cell r="BX19">
            <v>113.65</v>
          </cell>
          <cell r="CC19">
            <v>-12.775967449212576</v>
          </cell>
          <cell r="CD19">
            <v>15.912016275393713</v>
          </cell>
          <cell r="CI19">
            <v>-7.1533333333333315</v>
          </cell>
          <cell r="CJ19">
            <v>3.5766666666666658</v>
          </cell>
          <cell r="CO19">
            <v>-12.020000000000001</v>
          </cell>
          <cell r="CP19">
            <v>16.29</v>
          </cell>
          <cell r="CU19">
            <v>-18.5</v>
          </cell>
          <cell r="CV19">
            <v>13.05</v>
          </cell>
          <cell r="CZ19">
            <v>-10.9</v>
          </cell>
          <cell r="DA19">
            <v>19.883333333333333</v>
          </cell>
        </row>
        <row r="20">
          <cell r="C20">
            <v>406.9666666666667</v>
          </cell>
          <cell r="D20">
            <v>235.01666666666665</v>
          </cell>
          <cell r="I20">
            <v>28.270000000000003</v>
          </cell>
          <cell r="J20">
            <v>53.834999999999994</v>
          </cell>
          <cell r="O20">
            <v>-14.813333333333333</v>
          </cell>
          <cell r="P20">
            <v>17.926666666666666</v>
          </cell>
          <cell r="U20">
            <v>-14.760000000000002</v>
          </cell>
          <cell r="V20">
            <v>36.619999999999997</v>
          </cell>
          <cell r="AA20">
            <v>-22.973333333333333</v>
          </cell>
          <cell r="AB20">
            <v>13.846666666666666</v>
          </cell>
          <cell r="AG20">
            <v>0.43333333333333712</v>
          </cell>
          <cell r="AH20">
            <v>31.616666666666664</v>
          </cell>
          <cell r="AM20">
            <v>372.73333333333329</v>
          </cell>
          <cell r="AN20">
            <v>222.03333333333333</v>
          </cell>
          <cell r="AS20">
            <v>1.7032257601217857</v>
          </cell>
          <cell r="AT20">
            <v>32.684946213394227</v>
          </cell>
          <cell r="AY20">
            <v>-23.92</v>
          </cell>
          <cell r="AZ20">
            <v>23.04</v>
          </cell>
          <cell r="BE20">
            <v>-15.440000000000001</v>
          </cell>
          <cell r="BF20">
            <v>29.28</v>
          </cell>
          <cell r="BK20">
            <v>-33.72</v>
          </cell>
          <cell r="BL20">
            <v>18.14</v>
          </cell>
          <cell r="BQ20">
            <v>-13.2</v>
          </cell>
          <cell r="BR20">
            <v>27.666666666666664</v>
          </cell>
          <cell r="BW20">
            <v>268.93333333333334</v>
          </cell>
          <cell r="BX20">
            <v>155.53333333333333</v>
          </cell>
          <cell r="CC20">
            <v>-2.6169271900552289</v>
          </cell>
          <cell r="CD20">
            <v>19.758203071639052</v>
          </cell>
          <cell r="CI20">
            <v>-11.5</v>
          </cell>
          <cell r="CJ20">
            <v>5.75</v>
          </cell>
          <cell r="CO20">
            <v>-5.6666666666666661</v>
          </cell>
          <cell r="CP20">
            <v>18.233333333333334</v>
          </cell>
          <cell r="CU20">
            <v>-17.706666666666667</v>
          </cell>
          <cell r="CV20">
            <v>12.213333333333333</v>
          </cell>
          <cell r="CZ20">
            <v>-21.7</v>
          </cell>
          <cell r="DA20">
            <v>33.15</v>
          </cell>
        </row>
        <row r="21">
          <cell r="C21">
            <v>238.29999999999998</v>
          </cell>
          <cell r="D21">
            <v>150.54999999999998</v>
          </cell>
          <cell r="I21">
            <v>11.696666666666669</v>
          </cell>
          <cell r="J21">
            <v>31.181666666666665</v>
          </cell>
          <cell r="O21">
            <v>-21.4</v>
          </cell>
          <cell r="P21">
            <v>33.299999999999997</v>
          </cell>
          <cell r="U21">
            <v>-12.173333333333332</v>
          </cell>
          <cell r="V21">
            <v>25.446666666666665</v>
          </cell>
          <cell r="AA21">
            <v>-44</v>
          </cell>
          <cell r="AB21">
            <v>22</v>
          </cell>
          <cell r="AG21">
            <v>1.0666666666666629</v>
          </cell>
          <cell r="AH21">
            <v>35.133333333333333</v>
          </cell>
          <cell r="AM21">
            <v>412.8</v>
          </cell>
          <cell r="AN21">
            <v>236.20000000000002</v>
          </cell>
          <cell r="AS21">
            <v>11.233397732373213</v>
          </cell>
          <cell r="AT21">
            <v>41.283365532853267</v>
          </cell>
          <cell r="AY21">
            <v>-15.920000000000002</v>
          </cell>
          <cell r="AZ21">
            <v>29.04</v>
          </cell>
          <cell r="BE21">
            <v>-15.580000000000002</v>
          </cell>
          <cell r="BF21">
            <v>26.310000000000002</v>
          </cell>
          <cell r="BK21">
            <v>-35.56</v>
          </cell>
          <cell r="BL21">
            <v>19.22</v>
          </cell>
          <cell r="BQ21">
            <v>-10.233333333333334</v>
          </cell>
          <cell r="BR21">
            <v>26.716666666666665</v>
          </cell>
          <cell r="BW21">
            <v>43.79</v>
          </cell>
          <cell r="BX21">
            <v>33.494999999999997</v>
          </cell>
          <cell r="CC21">
            <v>12.283333333333335</v>
          </cell>
          <cell r="CD21">
            <v>29.308333333333337</v>
          </cell>
          <cell r="CI21">
            <v>-12.626666666666667</v>
          </cell>
          <cell r="CJ21">
            <v>6.3133333333333335</v>
          </cell>
          <cell r="CO21">
            <v>-3.6399999999999997</v>
          </cell>
          <cell r="CP21">
            <v>9.7799999999999994</v>
          </cell>
          <cell r="CU21">
            <v>-5.6</v>
          </cell>
          <cell r="CV21">
            <v>8.8000000000000007</v>
          </cell>
          <cell r="CZ21">
            <v>-10.466666666666665</v>
          </cell>
          <cell r="DA21">
            <v>26.299999999999997</v>
          </cell>
        </row>
        <row r="22">
          <cell r="C22">
            <v>105.5</v>
          </cell>
          <cell r="D22">
            <v>87.35</v>
          </cell>
          <cell r="I22">
            <v>-17.28</v>
          </cell>
          <cell r="J22">
            <v>35.36</v>
          </cell>
          <cell r="O22">
            <v>-16.413333333333334</v>
          </cell>
          <cell r="P22">
            <v>23.326666666666664</v>
          </cell>
          <cell r="U22">
            <v>-7.3199999999999967</v>
          </cell>
          <cell r="V22">
            <v>27.739999999999995</v>
          </cell>
          <cell r="AA22">
            <v>-29.333333333333332</v>
          </cell>
          <cell r="AB22">
            <v>16.866666666666667</v>
          </cell>
          <cell r="AG22">
            <v>-2.1666666666666679</v>
          </cell>
          <cell r="AH22">
            <v>30.883333333333333</v>
          </cell>
          <cell r="AM22">
            <v>453.9</v>
          </cell>
          <cell r="AN22">
            <v>253.05</v>
          </cell>
          <cell r="AS22">
            <v>17.881634564721029</v>
          </cell>
          <cell r="AT22">
            <v>38.740817282360517</v>
          </cell>
          <cell r="AY22">
            <v>-23.34</v>
          </cell>
          <cell r="AZ22">
            <v>31.43</v>
          </cell>
          <cell r="BE22">
            <v>-15.700000000000003</v>
          </cell>
          <cell r="BF22">
            <v>35.25</v>
          </cell>
          <cell r="BK22">
            <v>-33.22</v>
          </cell>
          <cell r="BL22">
            <v>17.490000000000002</v>
          </cell>
          <cell r="BQ22">
            <v>-18.200000000000003</v>
          </cell>
          <cell r="BR22">
            <v>20.7</v>
          </cell>
          <cell r="BW22">
            <v>149.53333333333333</v>
          </cell>
          <cell r="BX22">
            <v>97.933333333333323</v>
          </cell>
          <cell r="CC22">
            <v>-1.793333333333333</v>
          </cell>
          <cell r="CD22">
            <v>14.736666666666666</v>
          </cell>
          <cell r="CI22">
            <v>-0.87999999999999901</v>
          </cell>
          <cell r="CJ22">
            <v>0.4399999999999995</v>
          </cell>
          <cell r="CO22">
            <v>-5.326666666666668</v>
          </cell>
          <cell r="CP22">
            <v>20.503333333333334</v>
          </cell>
          <cell r="CU22">
            <v>-19.286666666666669</v>
          </cell>
          <cell r="CV22">
            <v>13.523333333333333</v>
          </cell>
          <cell r="CZ22">
            <v>-9.7999999999999972</v>
          </cell>
          <cell r="DA22">
            <v>26.499999999999996</v>
          </cell>
        </row>
        <row r="23">
          <cell r="C23">
            <v>162.33333333333334</v>
          </cell>
          <cell r="D23">
            <v>113.13333333333334</v>
          </cell>
          <cell r="I23">
            <v>-24.04</v>
          </cell>
          <cell r="J23">
            <v>22.580000000000002</v>
          </cell>
          <cell r="O23">
            <v>-17.479999999999997</v>
          </cell>
          <cell r="P23">
            <v>22.659999999999997</v>
          </cell>
          <cell r="U23">
            <v>-33.76</v>
          </cell>
          <cell r="V23">
            <v>17.720000000000002</v>
          </cell>
          <cell r="AA23">
            <v>-30.679999999999996</v>
          </cell>
          <cell r="AB23">
            <v>16.059999999999999</v>
          </cell>
          <cell r="AG23">
            <v>-1.9333333333333265</v>
          </cell>
          <cell r="AH23">
            <v>27.06666666666667</v>
          </cell>
          <cell r="AM23">
            <v>302.7</v>
          </cell>
          <cell r="AN23">
            <v>179.45000000000002</v>
          </cell>
          <cell r="AS23">
            <v>5.0866986710379898</v>
          </cell>
          <cell r="AT23">
            <v>28.643349335518998</v>
          </cell>
          <cell r="AY23">
            <v>-21.56</v>
          </cell>
          <cell r="AZ23">
            <v>31.22</v>
          </cell>
          <cell r="BE23">
            <v>-16.16</v>
          </cell>
          <cell r="BF23">
            <v>33.92</v>
          </cell>
          <cell r="BK23">
            <v>-42.82</v>
          </cell>
          <cell r="BL23">
            <v>21.69</v>
          </cell>
          <cell r="BQ23">
            <v>-2.9333333333333371</v>
          </cell>
          <cell r="BR23">
            <v>24.633333333333336</v>
          </cell>
          <cell r="BW23">
            <v>26.74666666666667</v>
          </cell>
          <cell r="BX23">
            <v>29.006666666666668</v>
          </cell>
          <cell r="CC23">
            <v>5.399999999999995</v>
          </cell>
          <cell r="CD23">
            <v>24.800000000000004</v>
          </cell>
          <cell r="CI23">
            <v>-15.246666666666668</v>
          </cell>
          <cell r="CJ23">
            <v>7.623333333333334</v>
          </cell>
          <cell r="CO23">
            <v>-7.753333333333333</v>
          </cell>
          <cell r="CP23">
            <v>11.756666666666666</v>
          </cell>
          <cell r="CU23">
            <v>-10.953333333333333</v>
          </cell>
          <cell r="CV23">
            <v>10.156666666666666</v>
          </cell>
          <cell r="CZ23">
            <v>-8.8333333333333321</v>
          </cell>
          <cell r="DA23">
            <v>28.050000000000004</v>
          </cell>
        </row>
        <row r="24">
          <cell r="C24">
            <v>69.546666666666667</v>
          </cell>
          <cell r="D24">
            <v>62.806666666666665</v>
          </cell>
          <cell r="I24">
            <v>-23.286666666666669</v>
          </cell>
          <cell r="J24">
            <v>20.323333333333334</v>
          </cell>
          <cell r="O24">
            <v>-15</v>
          </cell>
          <cell r="P24">
            <v>27.1</v>
          </cell>
          <cell r="U24">
            <v>-29.926666666666669</v>
          </cell>
          <cell r="V24">
            <v>17.003333333333334</v>
          </cell>
          <cell r="AA24">
            <v>-33.76</v>
          </cell>
          <cell r="AB24">
            <v>17.720000000000002</v>
          </cell>
          <cell r="AG24">
            <v>-2.5999999999999943</v>
          </cell>
          <cell r="AH24">
            <v>29.400000000000002</v>
          </cell>
          <cell r="AM24">
            <v>341.16666666666663</v>
          </cell>
          <cell r="AN24">
            <v>205.11666666666667</v>
          </cell>
          <cell r="AS24">
            <v>87.206666666666663</v>
          </cell>
          <cell r="AT24">
            <v>78.136666666666656</v>
          </cell>
          <cell r="AY24">
            <v>-15.02</v>
          </cell>
          <cell r="AZ24">
            <v>22.189999999999998</v>
          </cell>
          <cell r="BE24">
            <v>-11.739999999999998</v>
          </cell>
          <cell r="BF24">
            <v>23.83</v>
          </cell>
          <cell r="BK24">
            <v>-40.44</v>
          </cell>
          <cell r="BL24">
            <v>21.78</v>
          </cell>
          <cell r="BQ24">
            <v>-12.466666666666672</v>
          </cell>
          <cell r="BR24">
            <v>21.866666666666667</v>
          </cell>
          <cell r="BW24">
            <v>185.5</v>
          </cell>
          <cell r="BX24">
            <v>114.85</v>
          </cell>
          <cell r="CC24">
            <v>-3.5000000000000036</v>
          </cell>
          <cell r="CD24">
            <v>19.649999999999999</v>
          </cell>
          <cell r="CI24">
            <v>-6.7533333333333321</v>
          </cell>
          <cell r="CJ24">
            <v>3.376666666666666</v>
          </cell>
          <cell r="CO24">
            <v>-11.180000000000005</v>
          </cell>
          <cell r="CP24">
            <v>16.510000000000002</v>
          </cell>
          <cell r="CU24">
            <v>-18.140000000000004</v>
          </cell>
          <cell r="CV24">
            <v>13.030000000000003</v>
          </cell>
          <cell r="CZ24">
            <v>-20.366666666666667</v>
          </cell>
          <cell r="DA24">
            <v>21.783333333333335</v>
          </cell>
        </row>
        <row r="25">
          <cell r="C25">
            <v>102.3</v>
          </cell>
          <cell r="D25">
            <v>81.849999999999994</v>
          </cell>
          <cell r="I25">
            <v>-17.11333333333333</v>
          </cell>
          <cell r="J25">
            <v>19.476666666666667</v>
          </cell>
          <cell r="O25">
            <v>-11.166666666666668</v>
          </cell>
          <cell r="P25">
            <v>26.383333333333333</v>
          </cell>
          <cell r="U25">
            <v>-26.033333333333331</v>
          </cell>
          <cell r="V25">
            <v>15.016666666666666</v>
          </cell>
          <cell r="AA25">
            <v>-29.926666666666669</v>
          </cell>
          <cell r="AB25">
            <v>17.003333333333334</v>
          </cell>
          <cell r="AG25">
            <v>1.1666666666666643</v>
          </cell>
          <cell r="AH25">
            <v>22.183333333333334</v>
          </cell>
          <cell r="AM25">
            <v>384.23333333333335</v>
          </cell>
          <cell r="AN25">
            <v>229.38333333333333</v>
          </cell>
          <cell r="AS25">
            <v>38.213333333333338</v>
          </cell>
          <cell r="AT25">
            <v>56.373333333333335</v>
          </cell>
          <cell r="AY25">
            <v>-12.96</v>
          </cell>
          <cell r="AZ25">
            <v>17.52</v>
          </cell>
          <cell r="BE25">
            <v>-10.36</v>
          </cell>
          <cell r="BF25">
            <v>18.82</v>
          </cell>
          <cell r="BK25">
            <v>-27.38</v>
          </cell>
          <cell r="BL25">
            <v>16.009999999999998</v>
          </cell>
          <cell r="BQ25">
            <v>-12.433333333333326</v>
          </cell>
          <cell r="BR25">
            <v>28.31666666666667</v>
          </cell>
          <cell r="BW25">
            <v>227.70000000000002</v>
          </cell>
          <cell r="BX25">
            <v>134.95000000000002</v>
          </cell>
          <cell r="CC25">
            <v>-2.7333333333333325</v>
          </cell>
          <cell r="CD25">
            <v>13.766666666666666</v>
          </cell>
          <cell r="CI25">
            <v>-14.580000000000005</v>
          </cell>
          <cell r="CJ25">
            <v>7.2900000000000027</v>
          </cell>
          <cell r="CO25">
            <v>-7.3733333333333313</v>
          </cell>
          <cell r="CP25">
            <v>16.046666666666667</v>
          </cell>
          <cell r="CU25">
            <v>-14.533333333333331</v>
          </cell>
          <cell r="CV25">
            <v>12.466666666666665</v>
          </cell>
          <cell r="CZ25">
            <v>-4.8666666666666636</v>
          </cell>
          <cell r="DA25">
            <v>25.6</v>
          </cell>
        </row>
        <row r="26">
          <cell r="I26">
            <v>-16.66</v>
          </cell>
          <cell r="J26">
            <v>22.369999999999997</v>
          </cell>
          <cell r="O26">
            <v>-7.1933333333333316</v>
          </cell>
          <cell r="P26">
            <v>24.436666666666667</v>
          </cell>
          <cell r="U26">
            <v>-29.74</v>
          </cell>
          <cell r="V26">
            <v>15.83</v>
          </cell>
          <cell r="AA26">
            <v>-26.033333333333331</v>
          </cell>
          <cell r="AB26">
            <v>15.016666666666666</v>
          </cell>
          <cell r="AG26">
            <v>-2.2333333333333378</v>
          </cell>
          <cell r="AH26">
            <v>26.483333333333334</v>
          </cell>
          <cell r="AM26">
            <v>453.66666666666669</v>
          </cell>
          <cell r="AN26">
            <v>261.9666666666667</v>
          </cell>
          <cell r="AS26">
            <v>53.216666666666661</v>
          </cell>
          <cell r="AT26">
            <v>61.74166666666666</v>
          </cell>
          <cell r="AY26">
            <v>-12.16</v>
          </cell>
          <cell r="AZ26">
            <v>17.880000000000003</v>
          </cell>
          <cell r="BE26">
            <v>-12.08</v>
          </cell>
          <cell r="BF26">
            <v>17.920000000000002</v>
          </cell>
          <cell r="BK26">
            <v>-20.32</v>
          </cell>
          <cell r="BL26">
            <v>13.84</v>
          </cell>
          <cell r="BQ26">
            <v>-10.599999999999998</v>
          </cell>
          <cell r="BR26">
            <v>31.966666666666669</v>
          </cell>
          <cell r="BW26">
            <v>222.26666666666668</v>
          </cell>
          <cell r="BX26">
            <v>130.86666666666667</v>
          </cell>
          <cell r="CC26">
            <v>-17.666666666666664</v>
          </cell>
          <cell r="CD26">
            <v>10.133333333333333</v>
          </cell>
          <cell r="CI26">
            <v>-1.7333333333333307</v>
          </cell>
          <cell r="CJ26">
            <v>0.86666666666666536</v>
          </cell>
          <cell r="CO26">
            <v>-9.3200000000000021</v>
          </cell>
          <cell r="CP26">
            <v>16.740000000000002</v>
          </cell>
          <cell r="CU26">
            <v>-17.680000000000003</v>
          </cell>
          <cell r="CV26">
            <v>12.56</v>
          </cell>
          <cell r="CZ26">
            <v>-15.066666666666666</v>
          </cell>
          <cell r="DA26">
            <v>23.166666666666664</v>
          </cell>
        </row>
        <row r="27">
          <cell r="I27">
            <v>24.909999999999997</v>
          </cell>
          <cell r="J27">
            <v>34.055</v>
          </cell>
          <cell r="O27">
            <v>-8.66</v>
          </cell>
          <cell r="P27">
            <v>26.369999999999997</v>
          </cell>
          <cell r="U27">
            <v>-7.1600000000000019</v>
          </cell>
          <cell r="V27">
            <v>18.02</v>
          </cell>
          <cell r="AA27">
            <v>-29.74</v>
          </cell>
          <cell r="AB27">
            <v>15.83</v>
          </cell>
          <cell r="AG27">
            <v>4.7999999999999972</v>
          </cell>
          <cell r="AH27">
            <v>36</v>
          </cell>
          <cell r="AM27">
            <v>476.63333333333333</v>
          </cell>
          <cell r="AN27">
            <v>272.48333333333335</v>
          </cell>
          <cell r="AS27">
            <v>52.373333333333342</v>
          </cell>
          <cell r="AT27">
            <v>60.353333333333339</v>
          </cell>
          <cell r="AY27">
            <v>-10.379999999999999</v>
          </cell>
          <cell r="AZ27">
            <v>28.71</v>
          </cell>
          <cell r="BE27">
            <v>-12.739999999999998</v>
          </cell>
          <cell r="BF27">
            <v>27.53</v>
          </cell>
          <cell r="BK27">
            <v>-23.080000000000002</v>
          </cell>
          <cell r="BL27">
            <v>12.42</v>
          </cell>
          <cell r="BQ27">
            <v>-14.033333333333331</v>
          </cell>
          <cell r="BR27">
            <v>28.116666666666667</v>
          </cell>
          <cell r="BW27">
            <v>292.90000000000003</v>
          </cell>
          <cell r="BX27">
            <v>167.85</v>
          </cell>
          <cell r="CC27">
            <v>-2</v>
          </cell>
          <cell r="CD27">
            <v>16.3</v>
          </cell>
          <cell r="CI27">
            <v>-8.0800000000000018</v>
          </cell>
          <cell r="CJ27">
            <v>4.0400000000000009</v>
          </cell>
          <cell r="CO27">
            <v>-8.0933333333333337</v>
          </cell>
          <cell r="CP27">
            <v>11.086666666666666</v>
          </cell>
          <cell r="CU27">
            <v>-10.293333333333333</v>
          </cell>
          <cell r="CV27">
            <v>9.9866666666666664</v>
          </cell>
          <cell r="CZ27">
            <v>-4.3000000000000007</v>
          </cell>
          <cell r="DA27">
            <v>19.450000000000003</v>
          </cell>
        </row>
        <row r="28">
          <cell r="I28">
            <v>33.839999999999996</v>
          </cell>
          <cell r="J28">
            <v>44.519999999999996</v>
          </cell>
          <cell r="O28">
            <v>-16.240000000000002</v>
          </cell>
          <cell r="P28">
            <v>13.48</v>
          </cell>
          <cell r="U28">
            <v>-9.8800000000000026</v>
          </cell>
          <cell r="V28">
            <v>22.66</v>
          </cell>
          <cell r="AA28">
            <v>-20.32</v>
          </cell>
          <cell r="AB28">
            <v>11.440000000000001</v>
          </cell>
          <cell r="AG28">
            <v>-0.8333333333333357</v>
          </cell>
          <cell r="AH28">
            <v>40.283333333333331</v>
          </cell>
          <cell r="AM28">
            <v>289.29999999999995</v>
          </cell>
          <cell r="AN28">
            <v>174.75</v>
          </cell>
          <cell r="AS28">
            <v>19.559999999999999</v>
          </cell>
          <cell r="AT28">
            <v>39.68</v>
          </cell>
          <cell r="AY28">
            <v>-14.8125</v>
          </cell>
          <cell r="AZ28">
            <v>23.493749999999999</v>
          </cell>
          <cell r="BE28">
            <v>-14.5</v>
          </cell>
          <cell r="BF28">
            <v>23.65</v>
          </cell>
          <cell r="BK28">
            <v>-32.379999999999995</v>
          </cell>
          <cell r="BL28">
            <v>17.71</v>
          </cell>
          <cell r="BQ28">
            <v>-8.6000000000000014</v>
          </cell>
          <cell r="BR28">
            <v>24.033333333333331</v>
          </cell>
          <cell r="BW28">
            <v>164.36666666666667</v>
          </cell>
          <cell r="BX28">
            <v>97.316666666666663</v>
          </cell>
          <cell r="CC28">
            <v>3.8999999999999986</v>
          </cell>
          <cell r="CD28">
            <v>22.75</v>
          </cell>
          <cell r="CI28">
            <v>-7.8533333333333326</v>
          </cell>
          <cell r="CJ28">
            <v>3.9266666666666663</v>
          </cell>
          <cell r="CO28">
            <v>-5.4066666666666645</v>
          </cell>
          <cell r="CP28">
            <v>16.263333333333332</v>
          </cell>
          <cell r="CU28">
            <v>-16.846666666666664</v>
          </cell>
          <cell r="CV28">
            <v>10.543333333333333</v>
          </cell>
          <cell r="CZ28">
            <v>-6.8000000000000007</v>
          </cell>
          <cell r="DA28">
            <v>24.200000000000003</v>
          </cell>
        </row>
        <row r="29">
          <cell r="I29">
            <v>48.87</v>
          </cell>
          <cell r="J29">
            <v>58.034999999999997</v>
          </cell>
          <cell r="O29">
            <v>-19.240000000000002</v>
          </cell>
          <cell r="P29">
            <v>17.98</v>
          </cell>
          <cell r="U29">
            <v>-12.720000000000002</v>
          </cell>
          <cell r="V29">
            <v>27.240000000000002</v>
          </cell>
          <cell r="AA29">
            <v>-24.92</v>
          </cell>
          <cell r="AB29">
            <v>15.14</v>
          </cell>
          <cell r="AG29">
            <v>-4.1999999999999957</v>
          </cell>
          <cell r="AH29">
            <v>36.700000000000003</v>
          </cell>
          <cell r="AM29">
            <v>308.9666666666667</v>
          </cell>
          <cell r="AN29">
            <v>181.01666666666665</v>
          </cell>
          <cell r="AS29">
            <v>19.610000000000003</v>
          </cell>
          <cell r="AT29">
            <v>39.905000000000001</v>
          </cell>
          <cell r="AY29">
            <v>-15.479999999999997</v>
          </cell>
          <cell r="AZ29">
            <v>30.38</v>
          </cell>
          <cell r="BE29">
            <v>-15.879999999999999</v>
          </cell>
          <cell r="BF29">
            <v>30.18</v>
          </cell>
          <cell r="BK29">
            <v>-29.18</v>
          </cell>
          <cell r="BL29">
            <v>16.309999999999999</v>
          </cell>
          <cell r="BQ29">
            <v>-12.766666666666662</v>
          </cell>
          <cell r="BR29">
            <v>27.783333333333331</v>
          </cell>
          <cell r="BW29">
            <v>221.93333333333334</v>
          </cell>
          <cell r="BX29">
            <v>129.93333333333334</v>
          </cell>
          <cell r="CC29">
            <v>7.6666666666666607</v>
          </cell>
          <cell r="CD29">
            <v>33.966666666666669</v>
          </cell>
          <cell r="CI29">
            <v>-11.606666666666666</v>
          </cell>
          <cell r="CJ29">
            <v>5.8033333333333328</v>
          </cell>
          <cell r="CO29">
            <v>-8.7000000000000011</v>
          </cell>
          <cell r="CP29">
            <v>12.95</v>
          </cell>
          <cell r="CU29">
            <v>-13.18</v>
          </cell>
          <cell r="CV29">
            <v>10.71</v>
          </cell>
          <cell r="CZ29">
            <v>-3.466666666666665</v>
          </cell>
          <cell r="DA29">
            <v>31.866666666666667</v>
          </cell>
        </row>
        <row r="30">
          <cell r="I30">
            <v>62.569999999999993</v>
          </cell>
          <cell r="J30">
            <v>71.984999999999999</v>
          </cell>
          <cell r="O30">
            <v>-17.600000000000001</v>
          </cell>
          <cell r="P30">
            <v>24.8</v>
          </cell>
          <cell r="U30">
            <v>-14.580000000000002</v>
          </cell>
          <cell r="V30">
            <v>33.410000000000004</v>
          </cell>
          <cell r="AA30">
            <v>-31.8</v>
          </cell>
          <cell r="AB30">
            <v>17.7</v>
          </cell>
          <cell r="AG30">
            <v>-4.0000000000000036</v>
          </cell>
          <cell r="AH30">
            <v>31.700000000000003</v>
          </cell>
          <cell r="AM30">
            <v>244.26666666666665</v>
          </cell>
          <cell r="AN30">
            <v>148.06666666666666</v>
          </cell>
          <cell r="AS30">
            <v>58.733333333333334</v>
          </cell>
          <cell r="AT30">
            <v>52.133333333333333</v>
          </cell>
          <cell r="AY30">
            <v>-20.39</v>
          </cell>
          <cell r="AZ30">
            <v>22.435000000000002</v>
          </cell>
          <cell r="BE30">
            <v>-12.71</v>
          </cell>
          <cell r="BF30">
            <v>26.275000000000002</v>
          </cell>
          <cell r="BK30">
            <v>-36.44</v>
          </cell>
          <cell r="BL30">
            <v>19.899999999999999</v>
          </cell>
          <cell r="BQ30">
            <v>-14.766666666666669</v>
          </cell>
          <cell r="BR30">
            <v>22.516666666666666</v>
          </cell>
          <cell r="BW30">
            <v>177</v>
          </cell>
          <cell r="BX30">
            <v>107</v>
          </cell>
          <cell r="CC30">
            <v>7.6666666666666607</v>
          </cell>
          <cell r="CD30">
            <v>33.966666666666669</v>
          </cell>
          <cell r="CI30">
            <v>-9.3800000000000008</v>
          </cell>
          <cell r="CJ30">
            <v>4.6900000000000004</v>
          </cell>
          <cell r="CO30">
            <v>-9.16</v>
          </cell>
          <cell r="CP30">
            <v>16.22</v>
          </cell>
          <cell r="CU30">
            <v>-16.8</v>
          </cell>
          <cell r="CV30">
            <v>12.4</v>
          </cell>
          <cell r="CZ30">
            <v>-21.299999999999997</v>
          </cell>
          <cell r="DA30">
            <v>28.15</v>
          </cell>
        </row>
        <row r="31">
          <cell r="I31">
            <v>24.980000000000004</v>
          </cell>
          <cell r="J31">
            <v>51.29</v>
          </cell>
          <cell r="O31">
            <v>-24.180000000000003</v>
          </cell>
          <cell r="P31">
            <v>28.61</v>
          </cell>
          <cell r="U31">
            <v>-13.359999999999996</v>
          </cell>
          <cell r="V31">
            <v>32.119999999999997</v>
          </cell>
          <cell r="AA31">
            <v>-40.700000000000003</v>
          </cell>
          <cell r="AB31">
            <v>20.350000000000001</v>
          </cell>
          <cell r="AG31">
            <v>-4.1999999999999957</v>
          </cell>
          <cell r="AH31">
            <v>36.299999999999997</v>
          </cell>
          <cell r="AM31">
            <v>266.0333333333333</v>
          </cell>
          <cell r="AN31">
            <v>163.98333333333335</v>
          </cell>
          <cell r="AS31">
            <v>76.733333333333334</v>
          </cell>
          <cell r="AT31">
            <v>63.733333333333327</v>
          </cell>
          <cell r="BK31">
            <v>-31.110000000000003</v>
          </cell>
          <cell r="BL31">
            <v>17.075000000000003</v>
          </cell>
          <cell r="BQ31">
            <v>-11.133333333333333</v>
          </cell>
          <cell r="BR31">
            <v>24.533333333333331</v>
          </cell>
          <cell r="BW31">
            <v>165.66666666666669</v>
          </cell>
          <cell r="BX31">
            <v>98.066666666666663</v>
          </cell>
          <cell r="CC31">
            <v>3.1499999999999986</v>
          </cell>
          <cell r="CD31">
            <v>20.074999999999999</v>
          </cell>
          <cell r="CI31">
            <v>-14.32</v>
          </cell>
          <cell r="CJ31">
            <v>7.16</v>
          </cell>
          <cell r="CO31">
            <v>-13.973333333333336</v>
          </cell>
          <cell r="CP31">
            <v>23.146666666666668</v>
          </cell>
          <cell r="CU31">
            <v>-27.373333333333335</v>
          </cell>
          <cell r="CV31">
            <v>16.446666666666669</v>
          </cell>
          <cell r="CZ31">
            <v>-10.600000000000001</v>
          </cell>
          <cell r="DA31">
            <v>26.5</v>
          </cell>
        </row>
        <row r="32">
          <cell r="I32">
            <v>59.25</v>
          </cell>
          <cell r="J32">
            <v>61.424999999999997</v>
          </cell>
          <cell r="O32">
            <v>-18.639999999999997</v>
          </cell>
          <cell r="P32">
            <v>29.479999999999997</v>
          </cell>
          <cell r="U32">
            <v>-12.080000000000002</v>
          </cell>
          <cell r="V32">
            <v>25.759999999999998</v>
          </cell>
          <cell r="AA32">
            <v>-37.879999999999995</v>
          </cell>
          <cell r="AB32">
            <v>19.86</v>
          </cell>
          <cell r="AG32">
            <v>6.1000000000000014</v>
          </cell>
          <cell r="AH32">
            <v>37.450000000000003</v>
          </cell>
          <cell r="AM32">
            <v>329.2</v>
          </cell>
          <cell r="AN32">
            <v>209.29999999999998</v>
          </cell>
          <cell r="AS32">
            <v>106.1</v>
          </cell>
          <cell r="AT32">
            <v>91.45</v>
          </cell>
          <cell r="BQ32">
            <v>-5.466666666666665</v>
          </cell>
          <cell r="BR32">
            <v>20.033333333333331</v>
          </cell>
          <cell r="BW32">
            <v>160.43333333333334</v>
          </cell>
          <cell r="BX32">
            <v>112.28333333333333</v>
          </cell>
          <cell r="CC32">
            <v>21.18333333333333</v>
          </cell>
          <cell r="CD32">
            <v>42.658333333333331</v>
          </cell>
          <cell r="CI32">
            <v>-10.213333333333335</v>
          </cell>
          <cell r="CJ32">
            <v>5.1066666666666674</v>
          </cell>
          <cell r="CO32">
            <v>-16.853333333333332</v>
          </cell>
          <cell r="CP32">
            <v>17.106666666666666</v>
          </cell>
          <cell r="CU32">
            <v>-20.853333333333332</v>
          </cell>
          <cell r="CV32">
            <v>15.106666666666666</v>
          </cell>
          <cell r="CZ32">
            <v>-11.200000000000003</v>
          </cell>
          <cell r="DA32">
            <v>27.6</v>
          </cell>
        </row>
        <row r="33">
          <cell r="I33">
            <v>59.820000000000007</v>
          </cell>
          <cell r="J33">
            <v>70.710000000000008</v>
          </cell>
          <cell r="O33">
            <v>-13.2</v>
          </cell>
          <cell r="P33">
            <v>25.200000000000003</v>
          </cell>
          <cell r="U33">
            <v>-16.919999999999998</v>
          </cell>
          <cell r="V33">
            <v>32.339999999999996</v>
          </cell>
          <cell r="AA33">
            <v>-29.2</v>
          </cell>
          <cell r="AB33">
            <v>17.2</v>
          </cell>
          <cell r="AG33">
            <v>-1.2000000000000028</v>
          </cell>
          <cell r="AH33">
            <v>35.6</v>
          </cell>
          <cell r="AM33">
            <v>280.26666666666665</v>
          </cell>
          <cell r="AN33">
            <v>173.26666666666665</v>
          </cell>
          <cell r="AS33">
            <v>106.1</v>
          </cell>
          <cell r="AT33">
            <v>91.45</v>
          </cell>
          <cell r="BQ33">
            <v>-4.5666666666666629</v>
          </cell>
          <cell r="BR33">
            <v>23.083333333333332</v>
          </cell>
          <cell r="BW33">
            <v>184.26666666666668</v>
          </cell>
          <cell r="BX33">
            <v>114.76666666666667</v>
          </cell>
          <cell r="CC33">
            <v>15.76166453680602</v>
          </cell>
          <cell r="CD33">
            <v>30.514165601736337</v>
          </cell>
          <cell r="CI33">
            <v>-12.173333333333332</v>
          </cell>
          <cell r="CJ33">
            <v>6.086666666666666</v>
          </cell>
          <cell r="CO33">
            <v>-14.466666666666669</v>
          </cell>
          <cell r="CP33">
            <v>24.833333333333336</v>
          </cell>
          <cell r="CU33">
            <v>-29.506666666666671</v>
          </cell>
          <cell r="CV33">
            <v>17.313333333333336</v>
          </cell>
          <cell r="CZ33">
            <v>-21.400000000000002</v>
          </cell>
          <cell r="DA33">
            <v>23</v>
          </cell>
        </row>
        <row r="34">
          <cell r="I34">
            <v>95.189999999999984</v>
          </cell>
          <cell r="J34">
            <v>80.794999999999987</v>
          </cell>
          <cell r="O34">
            <v>-20.199999999999996</v>
          </cell>
          <cell r="P34">
            <v>30.7</v>
          </cell>
          <cell r="U34">
            <v>-14.120000000000005</v>
          </cell>
          <cell r="V34">
            <v>26.14</v>
          </cell>
          <cell r="AA34">
            <v>-40.76</v>
          </cell>
          <cell r="AB34">
            <v>20.419999999999998</v>
          </cell>
          <cell r="AG34">
            <v>-3.7999999999999972</v>
          </cell>
          <cell r="AH34">
            <v>38.9</v>
          </cell>
          <cell r="AM34">
            <v>273.66666666666669</v>
          </cell>
          <cell r="AN34">
            <v>162.16666666666666</v>
          </cell>
          <cell r="AS34">
            <v>27.06666666666667</v>
          </cell>
          <cell r="AT34">
            <v>40.066666666666663</v>
          </cell>
          <cell r="BQ34">
            <v>-8.2666666666666622</v>
          </cell>
          <cell r="BR34">
            <v>34.266666666666666</v>
          </cell>
          <cell r="BW34">
            <v>178.93333333333334</v>
          </cell>
          <cell r="BX34">
            <v>105.73333333333332</v>
          </cell>
          <cell r="CC34">
            <v>-1.1848800178502632</v>
          </cell>
          <cell r="CD34">
            <v>15.674226657741535</v>
          </cell>
          <cell r="CI34">
            <v>-20.946666666666673</v>
          </cell>
          <cell r="CJ34">
            <v>10.473333333333336</v>
          </cell>
          <cell r="CO34">
            <v>-1.6333333333333293</v>
          </cell>
          <cell r="CP34">
            <v>21.816666666666663</v>
          </cell>
          <cell r="CU34">
            <v>-17.073333333333331</v>
          </cell>
          <cell r="CV34">
            <v>14.096666666666664</v>
          </cell>
          <cell r="CZ34">
            <v>-7.0999999999999979</v>
          </cell>
          <cell r="DA34">
            <v>30.85</v>
          </cell>
        </row>
        <row r="35">
          <cell r="I35">
            <v>46.769999999999996</v>
          </cell>
          <cell r="J35">
            <v>57.085000000000001</v>
          </cell>
          <cell r="O35">
            <v>-21.240000000000002</v>
          </cell>
          <cell r="P35">
            <v>22.580000000000002</v>
          </cell>
          <cell r="U35">
            <v>-10.300000000000004</v>
          </cell>
          <cell r="V35">
            <v>28.55</v>
          </cell>
          <cell r="AA35">
            <v>-31.480000000000004</v>
          </cell>
          <cell r="AB35">
            <v>17.46</v>
          </cell>
          <cell r="AG35">
            <v>1.3999999999999986</v>
          </cell>
          <cell r="AH35">
            <v>33.299999999999997</v>
          </cell>
          <cell r="AM35">
            <v>325.33333333333331</v>
          </cell>
          <cell r="AN35">
            <v>192.53333333333333</v>
          </cell>
          <cell r="AS35">
            <v>99.533333333333331</v>
          </cell>
          <cell r="AT35">
            <v>89.63333333333334</v>
          </cell>
          <cell r="BQ35">
            <v>-8.2666666666666622</v>
          </cell>
          <cell r="BR35">
            <v>34.266666666666666</v>
          </cell>
          <cell r="BW35">
            <v>247.5333333333333</v>
          </cell>
          <cell r="BX35">
            <v>142.63333333333333</v>
          </cell>
          <cell r="CC35">
            <v>-0.58226941722955772</v>
          </cell>
          <cell r="CD35">
            <v>18.575531958051883</v>
          </cell>
          <cell r="CI35">
            <v>-16.95333333333333</v>
          </cell>
          <cell r="CJ35">
            <v>8.4766666666666648</v>
          </cell>
          <cell r="CO35">
            <v>-5.6666666666666661</v>
          </cell>
          <cell r="CP35">
            <v>13.433333333333334</v>
          </cell>
          <cell r="CU35">
            <v>-8.8666666666666654</v>
          </cell>
          <cell r="CV35">
            <v>11.833333333333332</v>
          </cell>
          <cell r="CZ35">
            <v>-10.000000000000004</v>
          </cell>
          <cell r="DA35">
            <v>31.200000000000003</v>
          </cell>
        </row>
        <row r="36">
          <cell r="I36">
            <v>11.690000000000005</v>
          </cell>
          <cell r="J36">
            <v>44.245000000000005</v>
          </cell>
          <cell r="O36">
            <v>-22.1</v>
          </cell>
          <cell r="P36">
            <v>22.650000000000002</v>
          </cell>
          <cell r="U36">
            <v>-12.119999999999997</v>
          </cell>
          <cell r="V36">
            <v>32.340000000000003</v>
          </cell>
          <cell r="AA36">
            <v>-31.300000000000004</v>
          </cell>
          <cell r="AB36">
            <v>18.05</v>
          </cell>
          <cell r="AG36">
            <v>-0.5</v>
          </cell>
          <cell r="AH36">
            <v>34.35</v>
          </cell>
          <cell r="AM36">
            <v>343.3</v>
          </cell>
          <cell r="AN36">
            <v>201.35</v>
          </cell>
          <cell r="AS36">
            <v>42.446666666666658</v>
          </cell>
          <cell r="AT36">
            <v>47.156666666666666</v>
          </cell>
          <cell r="BQ36">
            <v>-8.0333333333333314</v>
          </cell>
          <cell r="BR36">
            <v>22.516666666666666</v>
          </cell>
          <cell r="BW36">
            <v>180.86666666666667</v>
          </cell>
          <cell r="BX36">
            <v>108.06666666666666</v>
          </cell>
          <cell r="CC36">
            <v>2.0188908497129781</v>
          </cell>
          <cell r="CD36">
            <v>18.642778758189827</v>
          </cell>
          <cell r="CI36">
            <v>-5.7466666666666661</v>
          </cell>
          <cell r="CJ36">
            <v>2.8733333333333331</v>
          </cell>
          <cell r="CO36">
            <v>-14.673333333333336</v>
          </cell>
          <cell r="CP36">
            <v>10.296666666666669</v>
          </cell>
          <cell r="CU36">
            <v>-15.753333333333337</v>
          </cell>
          <cell r="CV36">
            <v>9.7566666666666677</v>
          </cell>
          <cell r="CZ36">
            <v>-15.899999999999999</v>
          </cell>
          <cell r="DA36">
            <v>32.849999999999994</v>
          </cell>
        </row>
        <row r="37">
          <cell r="I37">
            <v>1.509999999999998</v>
          </cell>
          <cell r="J37">
            <v>35.155000000000001</v>
          </cell>
          <cell r="O37">
            <v>-21.4</v>
          </cell>
          <cell r="P37">
            <v>27.7</v>
          </cell>
          <cell r="U37">
            <v>-11.279999999999998</v>
          </cell>
          <cell r="V37">
            <v>28.759999999999998</v>
          </cell>
          <cell r="AA37">
            <v>-37.199999999999996</v>
          </cell>
          <cell r="AB37">
            <v>19.8</v>
          </cell>
          <cell r="AG37">
            <v>-5.2999999999999972</v>
          </cell>
          <cell r="AH37">
            <v>37.65</v>
          </cell>
          <cell r="AM37">
            <v>435.2</v>
          </cell>
          <cell r="AN37">
            <v>251.79999999999998</v>
          </cell>
          <cell r="AS37">
            <v>33.223333333333329</v>
          </cell>
          <cell r="AT37">
            <v>47.578333333333333</v>
          </cell>
          <cell r="BQ37">
            <v>-10.7</v>
          </cell>
          <cell r="BR37">
            <v>20.583333333333336</v>
          </cell>
          <cell r="BW37">
            <v>184.4</v>
          </cell>
          <cell r="BX37">
            <v>109.7</v>
          </cell>
          <cell r="CC37">
            <v>21.229999999999997</v>
          </cell>
          <cell r="CD37">
            <v>28.114999999999998</v>
          </cell>
          <cell r="CI37">
            <v>-14.273333333333337</v>
          </cell>
          <cell r="CJ37">
            <v>7.1366666666666685</v>
          </cell>
          <cell r="CO37">
            <v>-10.3</v>
          </cell>
          <cell r="CP37">
            <v>12.35</v>
          </cell>
          <cell r="CU37">
            <v>-12.530000000000001</v>
          </cell>
          <cell r="CV37">
            <v>11.234999999999999</v>
          </cell>
          <cell r="CZ37">
            <v>-10.100000000000001</v>
          </cell>
          <cell r="DA37">
            <v>27.55</v>
          </cell>
        </row>
        <row r="38">
          <cell r="A38">
            <v>0</v>
          </cell>
          <cell r="B38">
            <v>305.69909090909101</v>
          </cell>
          <cell r="C38">
            <v>731.38253581910169</v>
          </cell>
          <cell r="D38">
            <v>-119.98435400091967</v>
          </cell>
          <cell r="I38">
            <v>74.02</v>
          </cell>
          <cell r="J38">
            <v>73.210000000000008</v>
          </cell>
          <cell r="O38">
            <v>-2.9199999999999982</v>
          </cell>
          <cell r="P38">
            <v>32.94</v>
          </cell>
          <cell r="U38">
            <v>-8.5200000000000031</v>
          </cell>
          <cell r="V38">
            <v>31.94</v>
          </cell>
          <cell r="AA38">
            <v>-33.559999999999995</v>
          </cell>
          <cell r="AB38">
            <v>17.62</v>
          </cell>
          <cell r="AG38">
            <v>-0.30000000000000426</v>
          </cell>
          <cell r="AH38">
            <v>42.55</v>
          </cell>
          <cell r="AM38">
            <v>226.89999999999998</v>
          </cell>
          <cell r="AN38">
            <v>153.94999999999999</v>
          </cell>
          <cell r="AS38">
            <v>33.139999999999993</v>
          </cell>
          <cell r="AT38">
            <v>61.27000000000001</v>
          </cell>
          <cell r="BQ38">
            <v>-5.4333333333333371</v>
          </cell>
          <cell r="BR38">
            <v>28.25</v>
          </cell>
          <cell r="BW38">
            <v>173.60000000000002</v>
          </cell>
          <cell r="BX38">
            <v>108</v>
          </cell>
          <cell r="CC38">
            <v>7.07</v>
          </cell>
          <cell r="CD38">
            <v>24.734999999999999</v>
          </cell>
          <cell r="CI38">
            <v>-4.3000000000000007</v>
          </cell>
          <cell r="CJ38">
            <v>2.1500000000000004</v>
          </cell>
          <cell r="CO38">
            <v>-10.719999999999999</v>
          </cell>
          <cell r="CP38">
            <v>15.84</v>
          </cell>
          <cell r="CU38">
            <v>-18.399999999999999</v>
          </cell>
          <cell r="CV38">
            <v>12</v>
          </cell>
          <cell r="CZ38">
            <v>-15.700000000000003</v>
          </cell>
          <cell r="DA38">
            <v>34.85</v>
          </cell>
        </row>
        <row r="39">
          <cell r="A39">
            <v>750</v>
          </cell>
          <cell r="B39">
            <v>305.69909090909101</v>
          </cell>
          <cell r="C39">
            <v>731.38253581910169</v>
          </cell>
          <cell r="D39">
            <v>-119.98435400091967</v>
          </cell>
          <cell r="I39">
            <v>-19.769999999999996</v>
          </cell>
          <cell r="J39">
            <v>30.914999999999999</v>
          </cell>
          <cell r="O39">
            <v>-22.760000000000005</v>
          </cell>
          <cell r="P39">
            <v>24.82</v>
          </cell>
          <cell r="U39">
            <v>-19.679999999999996</v>
          </cell>
          <cell r="V39">
            <v>30.96</v>
          </cell>
          <cell r="AA39">
            <v>-35.120000000000005</v>
          </cell>
          <cell r="AB39">
            <v>18.64</v>
          </cell>
          <cell r="AG39">
            <v>0.5</v>
          </cell>
          <cell r="AH39">
            <v>34.549999999999997</v>
          </cell>
          <cell r="AM39">
            <v>204.8</v>
          </cell>
          <cell r="AN39">
            <v>137.4</v>
          </cell>
          <cell r="AS39">
            <v>10.666666666666664</v>
          </cell>
          <cell r="AT39">
            <v>38.466666666666669</v>
          </cell>
          <cell r="BQ39">
            <v>-12.63333333333334</v>
          </cell>
          <cell r="BR39">
            <v>38.38333333333334</v>
          </cell>
          <cell r="BW39">
            <v>185.4</v>
          </cell>
          <cell r="BX39">
            <v>114.7</v>
          </cell>
          <cell r="CC39">
            <v>4.5100000000000016</v>
          </cell>
          <cell r="CD39">
            <v>24.255000000000003</v>
          </cell>
          <cell r="CI39">
            <v>0.24000000000000199</v>
          </cell>
          <cell r="CJ39">
            <v>0.12000000000000099</v>
          </cell>
          <cell r="CO39">
            <v>-18.759999999999998</v>
          </cell>
          <cell r="CP39">
            <v>12.620000000000001</v>
          </cell>
          <cell r="CU39">
            <v>-18</v>
          </cell>
          <cell r="CV39">
            <v>13</v>
          </cell>
          <cell r="CZ39">
            <v>-16.299999999999997</v>
          </cell>
          <cell r="DA39">
            <v>26.15</v>
          </cell>
        </row>
        <row r="40">
          <cell r="I40">
            <v>103.23000000000002</v>
          </cell>
          <cell r="J40">
            <v>84.215000000000003</v>
          </cell>
          <cell r="O40">
            <v>-18.72</v>
          </cell>
          <cell r="P40">
            <v>31.439999999999998</v>
          </cell>
          <cell r="U40">
            <v>-12.16</v>
          </cell>
          <cell r="V40">
            <v>26.520000000000003</v>
          </cell>
          <cell r="AA40">
            <v>-40.199999999999996</v>
          </cell>
          <cell r="AB40">
            <v>20.7</v>
          </cell>
          <cell r="AG40">
            <v>0.30000000000000426</v>
          </cell>
          <cell r="AH40">
            <v>42.95</v>
          </cell>
          <cell r="AM40">
            <v>291</v>
          </cell>
          <cell r="AN40">
            <v>182.5</v>
          </cell>
          <cell r="AS40">
            <v>42.057152041144334</v>
          </cell>
          <cell r="AT40">
            <v>46.361909353905496</v>
          </cell>
          <cell r="BQ40">
            <v>-10.500000000000004</v>
          </cell>
          <cell r="BR40">
            <v>27.883333333333333</v>
          </cell>
          <cell r="BW40">
            <v>195</v>
          </cell>
          <cell r="BX40">
            <v>109.80000000000001</v>
          </cell>
          <cell r="CC40">
            <v>8.84</v>
          </cell>
          <cell r="CD40">
            <v>16.72</v>
          </cell>
          <cell r="CI40">
            <v>-11.12</v>
          </cell>
          <cell r="CJ40">
            <v>5.56</v>
          </cell>
          <cell r="CO40">
            <v>-4.9800000000000004</v>
          </cell>
          <cell r="CP40">
            <v>9.81</v>
          </cell>
          <cell r="CU40">
            <v>-6.3400000000000007</v>
          </cell>
          <cell r="CV40">
            <v>9.1300000000000008</v>
          </cell>
          <cell r="CZ40">
            <v>-18.999999999999996</v>
          </cell>
          <cell r="DA40">
            <v>33.299999999999997</v>
          </cell>
        </row>
        <row r="41">
          <cell r="I41">
            <v>28.869999999999997</v>
          </cell>
          <cell r="J41">
            <v>49.034999999999997</v>
          </cell>
          <cell r="O41">
            <v>-16.080000000000002</v>
          </cell>
          <cell r="P41">
            <v>24.560000000000002</v>
          </cell>
          <cell r="U41">
            <v>-13.68</v>
          </cell>
          <cell r="V41">
            <v>27.76</v>
          </cell>
          <cell r="AA41">
            <v>-31.32</v>
          </cell>
          <cell r="AB41">
            <v>16.940000000000001</v>
          </cell>
          <cell r="AG41">
            <v>-0.39999999999999858</v>
          </cell>
          <cell r="AH41">
            <v>42.2</v>
          </cell>
          <cell r="AM41">
            <v>380.8</v>
          </cell>
          <cell r="AN41">
            <v>224.4</v>
          </cell>
          <cell r="AS41">
            <v>14.663452266152373</v>
          </cell>
          <cell r="AT41">
            <v>37.198392799742848</v>
          </cell>
          <cell r="BQ41">
            <v>-9.0666666666666664</v>
          </cell>
          <cell r="BR41">
            <v>20.799999999999997</v>
          </cell>
          <cell r="BW41">
            <v>147.79999999999998</v>
          </cell>
          <cell r="BX41">
            <v>101.2</v>
          </cell>
          <cell r="CC41">
            <v>2.8599999999999994</v>
          </cell>
          <cell r="CD41">
            <v>28.73</v>
          </cell>
          <cell r="CI41">
            <v>-0.26000000000000156</v>
          </cell>
          <cell r="CJ41">
            <v>0.13000000000000078</v>
          </cell>
          <cell r="CO41">
            <v>-12.06</v>
          </cell>
          <cell r="CP41">
            <v>21.27</v>
          </cell>
          <cell r="CU41">
            <v>-23.740000000000002</v>
          </cell>
          <cell r="CV41">
            <v>15.43</v>
          </cell>
          <cell r="CZ41">
            <v>-15.399999999999999</v>
          </cell>
          <cell r="DA41">
            <v>34.700000000000003</v>
          </cell>
        </row>
        <row r="42">
          <cell r="I42">
            <v>-22.629999999999995</v>
          </cell>
          <cell r="J42">
            <v>28.984999999999999</v>
          </cell>
          <cell r="O42">
            <v>-22.080000000000002</v>
          </cell>
          <cell r="P42">
            <v>23.560000000000002</v>
          </cell>
          <cell r="U42">
            <v>-12.579999999999998</v>
          </cell>
          <cell r="V42">
            <v>34.01</v>
          </cell>
          <cell r="AA42">
            <v>-33.4</v>
          </cell>
          <cell r="AB42">
            <v>17.900000000000002</v>
          </cell>
          <cell r="AG42">
            <v>-7.4000000000000021</v>
          </cell>
          <cell r="AH42">
            <v>33.4</v>
          </cell>
          <cell r="AM42">
            <v>129.9</v>
          </cell>
          <cell r="AN42">
            <v>99.05</v>
          </cell>
          <cell r="AS42">
            <v>67.405239472838289</v>
          </cell>
          <cell r="AT42">
            <v>66.202619736419138</v>
          </cell>
          <cell r="BQ42">
            <v>-11</v>
          </cell>
          <cell r="BR42">
            <v>24.366666666666664</v>
          </cell>
          <cell r="BW42">
            <v>163.80000000000001</v>
          </cell>
          <cell r="BX42">
            <v>108.1</v>
          </cell>
          <cell r="CC42">
            <v>10.379999999999999</v>
          </cell>
          <cell r="CD42">
            <v>31.39</v>
          </cell>
          <cell r="CI42">
            <v>-11.3</v>
          </cell>
          <cell r="CJ42">
            <v>5.65</v>
          </cell>
          <cell r="CO42">
            <v>-10.78</v>
          </cell>
          <cell r="CP42">
            <v>19.509999999999998</v>
          </cell>
          <cell r="CU42">
            <v>-21.38</v>
          </cell>
          <cell r="CV42">
            <v>14.209999999999999</v>
          </cell>
          <cell r="CZ42">
            <v>-18.3</v>
          </cell>
          <cell r="DA42">
            <v>27.950000000000003</v>
          </cell>
        </row>
        <row r="43">
          <cell r="I43">
            <v>50.42</v>
          </cell>
          <cell r="J43">
            <v>67.91</v>
          </cell>
          <cell r="O43">
            <v>-11.059999999999999</v>
          </cell>
          <cell r="P43">
            <v>34.769999999999996</v>
          </cell>
          <cell r="U43">
            <v>-24.860000000000003</v>
          </cell>
          <cell r="V43">
            <v>30.270000000000003</v>
          </cell>
          <cell r="AA43">
            <v>-39.94</v>
          </cell>
          <cell r="AB43">
            <v>20.329999999999998</v>
          </cell>
          <cell r="AG43">
            <v>-15.61</v>
          </cell>
          <cell r="AH43">
            <v>31.765000000000001</v>
          </cell>
          <cell r="AM43">
            <v>251.5</v>
          </cell>
          <cell r="AN43">
            <v>160.75</v>
          </cell>
          <cell r="AS43">
            <v>-2.7199999999999989</v>
          </cell>
          <cell r="AT43">
            <v>28.34</v>
          </cell>
          <cell r="BQ43">
            <v>-14.866666666666664</v>
          </cell>
          <cell r="BR43">
            <v>25.06666666666667</v>
          </cell>
          <cell r="BW43">
            <v>198.9</v>
          </cell>
          <cell r="BX43">
            <v>124.35000000000001</v>
          </cell>
          <cell r="CC43">
            <v>-3.0399999999999991</v>
          </cell>
          <cell r="CD43">
            <v>23.38</v>
          </cell>
          <cell r="CI43">
            <v>-13.62</v>
          </cell>
          <cell r="CJ43">
            <v>6.81</v>
          </cell>
          <cell r="CO43">
            <v>-10.02</v>
          </cell>
          <cell r="CP43">
            <v>17.490000000000002</v>
          </cell>
          <cell r="CU43">
            <v>-18.62</v>
          </cell>
          <cell r="CV43">
            <v>13.19</v>
          </cell>
          <cell r="CZ43">
            <v>-10.440000000000001</v>
          </cell>
          <cell r="DA43">
            <v>34.35</v>
          </cell>
        </row>
        <row r="44">
          <cell r="I44">
            <v>57.33</v>
          </cell>
          <cell r="J44">
            <v>62.964999999999996</v>
          </cell>
          <cell r="O44">
            <v>-29.180000000000003</v>
          </cell>
          <cell r="P44">
            <v>28.11</v>
          </cell>
          <cell r="U44">
            <v>-11.099999999999998</v>
          </cell>
          <cell r="V44">
            <v>28.75</v>
          </cell>
          <cell r="AA44">
            <v>-42.7</v>
          </cell>
          <cell r="AB44">
            <v>21.35</v>
          </cell>
          <cell r="AG44">
            <v>-4.1099999999999994</v>
          </cell>
          <cell r="AH44">
            <v>28.414999999999999</v>
          </cell>
          <cell r="AM44">
            <v>277.5</v>
          </cell>
          <cell r="AN44">
            <v>181.14999999999998</v>
          </cell>
          <cell r="AS44">
            <v>43.75</v>
          </cell>
          <cell r="AT44">
            <v>56.075000000000003</v>
          </cell>
          <cell r="BQ44">
            <v>-17.100000000000001</v>
          </cell>
          <cell r="BR44">
            <v>26.05</v>
          </cell>
          <cell r="BW44">
            <v>167.8</v>
          </cell>
          <cell r="BX44">
            <v>106.4</v>
          </cell>
          <cell r="CC44">
            <v>-1.8299999999999983</v>
          </cell>
          <cell r="CD44">
            <v>21.585000000000001</v>
          </cell>
          <cell r="CI44">
            <v>-9.42</v>
          </cell>
          <cell r="CJ44">
            <v>4.71</v>
          </cell>
          <cell r="CO44">
            <v>-8.3600000000000012</v>
          </cell>
          <cell r="CP44">
            <v>17.420000000000002</v>
          </cell>
          <cell r="CU44">
            <v>-18.880000000000003</v>
          </cell>
          <cell r="CV44">
            <v>12.16</v>
          </cell>
          <cell r="CZ44">
            <v>-17.64</v>
          </cell>
          <cell r="DA44">
            <v>21.65</v>
          </cell>
        </row>
        <row r="45">
          <cell r="I45">
            <v>2.6300000000000026</v>
          </cell>
          <cell r="J45">
            <v>44.114999999999995</v>
          </cell>
          <cell r="O45">
            <v>-14.619999999999997</v>
          </cell>
          <cell r="P45">
            <v>26.99</v>
          </cell>
          <cell r="U45">
            <v>-17.599999999999998</v>
          </cell>
          <cell r="V45">
            <v>34</v>
          </cell>
          <cell r="AA45">
            <v>-33.22</v>
          </cell>
          <cell r="AB45">
            <v>17.689999999999998</v>
          </cell>
          <cell r="AG45">
            <v>-3.9399999999999977</v>
          </cell>
          <cell r="AH45">
            <v>34</v>
          </cell>
          <cell r="AM45">
            <v>376.2</v>
          </cell>
          <cell r="AN45">
            <v>222.9</v>
          </cell>
          <cell r="AS45">
            <v>60.980000000000004</v>
          </cell>
          <cell r="AT45">
            <v>67.490000000000009</v>
          </cell>
          <cell r="BQ45">
            <v>-17.399999999999999</v>
          </cell>
          <cell r="BR45">
            <v>21</v>
          </cell>
          <cell r="BW45">
            <v>172.1</v>
          </cell>
          <cell r="BX45">
            <v>107.64999999999999</v>
          </cell>
          <cell r="CC45">
            <v>17.129999999999995</v>
          </cell>
          <cell r="CD45">
            <v>30.164999999999999</v>
          </cell>
          <cell r="CI45">
            <v>-3.0400000000000027</v>
          </cell>
          <cell r="CJ45">
            <v>1.5200000000000014</v>
          </cell>
          <cell r="CO45">
            <v>-16.68</v>
          </cell>
          <cell r="CP45">
            <v>18.66</v>
          </cell>
          <cell r="CU45">
            <v>-25.4</v>
          </cell>
          <cell r="CV45">
            <v>14.3</v>
          </cell>
          <cell r="CZ45">
            <v>-11.770000000000003</v>
          </cell>
          <cell r="DA45">
            <v>32.814999999999998</v>
          </cell>
        </row>
        <row r="46">
          <cell r="I46">
            <v>11.700000000000003</v>
          </cell>
          <cell r="J46">
            <v>48.25</v>
          </cell>
          <cell r="O46">
            <v>-28.119999999999997</v>
          </cell>
          <cell r="P46">
            <v>28.74</v>
          </cell>
          <cell r="U46">
            <v>-16.239999999999998</v>
          </cell>
          <cell r="V46">
            <v>34.28</v>
          </cell>
          <cell r="AA46">
            <v>-42.32</v>
          </cell>
          <cell r="AB46">
            <v>21.639999999999997</v>
          </cell>
          <cell r="AG46">
            <v>-3.1700000000000017</v>
          </cell>
          <cell r="AH46">
            <v>37.115000000000002</v>
          </cell>
          <cell r="AM46">
            <v>162.80000000000001</v>
          </cell>
          <cell r="AN46">
            <v>124.5</v>
          </cell>
          <cell r="AS46">
            <v>50.42</v>
          </cell>
          <cell r="AT46">
            <v>60.21</v>
          </cell>
          <cell r="BQ46">
            <v>-13.2</v>
          </cell>
          <cell r="BR46">
            <v>33.9</v>
          </cell>
          <cell r="BW46">
            <v>150.6</v>
          </cell>
          <cell r="BX46">
            <v>102.3</v>
          </cell>
          <cell r="CC46">
            <v>13.29</v>
          </cell>
          <cell r="CD46">
            <v>33.644999999999996</v>
          </cell>
          <cell r="CI46">
            <v>-16.571999999999999</v>
          </cell>
          <cell r="CJ46">
            <v>8.2859999999999996</v>
          </cell>
          <cell r="CO46">
            <v>-6.3599999999999994</v>
          </cell>
          <cell r="CP46">
            <v>14.82</v>
          </cell>
          <cell r="CU46">
            <v>-13.92</v>
          </cell>
          <cell r="CV46">
            <v>11.04</v>
          </cell>
          <cell r="CZ46">
            <v>-9.2999999999999972</v>
          </cell>
          <cell r="DA46">
            <v>29.75</v>
          </cell>
        </row>
        <row r="47">
          <cell r="I47">
            <v>27.589999999999996</v>
          </cell>
          <cell r="J47">
            <v>50.894999999999996</v>
          </cell>
          <cell r="O47">
            <v>-23.16</v>
          </cell>
          <cell r="P47">
            <v>30.82</v>
          </cell>
          <cell r="U47">
            <v>-14.900000000000002</v>
          </cell>
          <cell r="V47">
            <v>29.65</v>
          </cell>
          <cell r="AA47">
            <v>-40.68</v>
          </cell>
          <cell r="AB47">
            <v>22.06</v>
          </cell>
          <cell r="AG47">
            <v>3.8999999999999986</v>
          </cell>
          <cell r="AH47">
            <v>36.349999999999994</v>
          </cell>
          <cell r="AM47">
            <v>231.2</v>
          </cell>
          <cell r="AN47">
            <v>157.6</v>
          </cell>
          <cell r="AS47">
            <v>-0.75999999999999801</v>
          </cell>
          <cell r="AT47">
            <v>42.019999999999996</v>
          </cell>
          <cell r="BQ47">
            <v>-8.8000000000000007</v>
          </cell>
          <cell r="BR47">
            <v>30.6</v>
          </cell>
          <cell r="BW47">
            <v>175</v>
          </cell>
          <cell r="BX47">
            <v>114.5</v>
          </cell>
          <cell r="CC47">
            <v>26.97</v>
          </cell>
          <cell r="CD47">
            <v>31.484999999999999</v>
          </cell>
          <cell r="CI47">
            <v>1.6400000000000006</v>
          </cell>
          <cell r="CJ47">
            <v>0.82000000000000028</v>
          </cell>
          <cell r="CO47">
            <v>-11.64</v>
          </cell>
          <cell r="CP47">
            <v>12.98</v>
          </cell>
          <cell r="CU47">
            <v>-13.52</v>
          </cell>
          <cell r="CV47">
            <v>12.040000000000001</v>
          </cell>
          <cell r="CZ47">
            <v>-16.210000000000004</v>
          </cell>
          <cell r="DA47">
            <v>25.664999999999999</v>
          </cell>
        </row>
        <row r="48">
          <cell r="I48">
            <v>3.240000000000002</v>
          </cell>
          <cell r="J48">
            <v>41.19</v>
          </cell>
          <cell r="O48">
            <v>-16.540000000000003</v>
          </cell>
          <cell r="P48">
            <v>28.83</v>
          </cell>
          <cell r="U48">
            <v>-13.29</v>
          </cell>
          <cell r="V48">
            <v>32.924999999999997</v>
          </cell>
          <cell r="AA48">
            <v>-35.5</v>
          </cell>
          <cell r="AB48">
            <v>19.350000000000001</v>
          </cell>
          <cell r="AG48">
            <v>-0.57000000000000028</v>
          </cell>
          <cell r="AH48">
            <v>33.484999999999999</v>
          </cell>
          <cell r="AM48">
            <v>285.5</v>
          </cell>
          <cell r="AN48">
            <v>172.45</v>
          </cell>
          <cell r="AS48">
            <v>38.81</v>
          </cell>
          <cell r="AT48">
            <v>54.204999999999998</v>
          </cell>
          <cell r="BQ48">
            <v>-12.100000000000001</v>
          </cell>
          <cell r="BR48">
            <v>30.95</v>
          </cell>
          <cell r="BW48">
            <v>100.2</v>
          </cell>
          <cell r="BX48">
            <v>68.900000000000006</v>
          </cell>
          <cell r="CC48">
            <v>26.859999999999996</v>
          </cell>
          <cell r="CD48">
            <v>37.229999999999997</v>
          </cell>
          <cell r="CI48">
            <v>-4.5</v>
          </cell>
          <cell r="CJ48">
            <v>2.25</v>
          </cell>
          <cell r="CO48">
            <v>-3.8599999999999994</v>
          </cell>
          <cell r="CP48">
            <v>16.77</v>
          </cell>
          <cell r="CU48">
            <v>-13.739999999999998</v>
          </cell>
          <cell r="CV48">
            <v>11.83</v>
          </cell>
        </row>
        <row r="49">
          <cell r="I49">
            <v>21.96</v>
          </cell>
          <cell r="J49">
            <v>41.45</v>
          </cell>
          <cell r="O49">
            <v>-11.29</v>
          </cell>
          <cell r="P49">
            <v>33.924999999999997</v>
          </cell>
          <cell r="U49">
            <v>-16.95</v>
          </cell>
          <cell r="V49">
            <v>21.994999999999997</v>
          </cell>
          <cell r="AA49">
            <v>-39.01</v>
          </cell>
          <cell r="AB49">
            <v>20.065000000000001</v>
          </cell>
          <cell r="AM49">
            <v>251.83999999999997</v>
          </cell>
          <cell r="AN49">
            <v>152.28</v>
          </cell>
          <cell r="AS49">
            <v>37.800000000000004</v>
          </cell>
          <cell r="AT49">
            <v>62</v>
          </cell>
          <cell r="BQ49">
            <v>-11.5</v>
          </cell>
          <cell r="BR49">
            <v>28.25</v>
          </cell>
          <cell r="BW49">
            <v>163.13333333333335</v>
          </cell>
          <cell r="BX49">
            <v>100.26666666666667</v>
          </cell>
          <cell r="CC49">
            <v>-8.2399999999999984</v>
          </cell>
          <cell r="CD49">
            <v>22.880000000000003</v>
          </cell>
          <cell r="CI49">
            <v>-15.16</v>
          </cell>
          <cell r="CJ49">
            <v>7.58</v>
          </cell>
          <cell r="CO49">
            <v>-11.29</v>
          </cell>
          <cell r="CP49">
            <v>23.484999999999999</v>
          </cell>
          <cell r="CU49">
            <v>-26.45</v>
          </cell>
          <cell r="CV49">
            <v>15.904999999999999</v>
          </cell>
        </row>
        <row r="50">
          <cell r="I50">
            <v>12.969999999999999</v>
          </cell>
          <cell r="J50">
            <v>42.454999999999998</v>
          </cell>
          <cell r="O50">
            <v>-24.189999999999998</v>
          </cell>
          <cell r="P50">
            <v>18.375</v>
          </cell>
          <cell r="U50">
            <v>-10.169999999999998</v>
          </cell>
          <cell r="V50">
            <v>30.884999999999998</v>
          </cell>
          <cell r="AA50">
            <v>-28.349999999999998</v>
          </cell>
          <cell r="AB50">
            <v>16.294999999999998</v>
          </cell>
          <cell r="AM50">
            <v>314.3</v>
          </cell>
          <cell r="AN50">
            <v>185.65</v>
          </cell>
          <cell r="AS50">
            <v>21.909999999999997</v>
          </cell>
          <cell r="AT50">
            <v>52.954999999999998</v>
          </cell>
          <cell r="BQ50">
            <v>-15.399999999999999</v>
          </cell>
          <cell r="BR50">
            <v>34.700000000000003</v>
          </cell>
          <cell r="BW50">
            <v>164.76999999999998</v>
          </cell>
          <cell r="BX50">
            <v>103.815</v>
          </cell>
          <cell r="CC50">
            <v>3.0599999999999987</v>
          </cell>
          <cell r="CD50">
            <v>20.329999999999998</v>
          </cell>
          <cell r="CI50">
            <v>-14.889999999999999</v>
          </cell>
          <cell r="CJ50">
            <v>7.4449999999999994</v>
          </cell>
          <cell r="CO50">
            <v>-7.79</v>
          </cell>
          <cell r="CP50">
            <v>8.9350000000000005</v>
          </cell>
          <cell r="CU50">
            <v>-8.35</v>
          </cell>
          <cell r="CV50">
            <v>8.6550000000000011</v>
          </cell>
        </row>
        <row r="51">
          <cell r="I51">
            <v>6.3599999999999994</v>
          </cell>
          <cell r="J51">
            <v>41.88</v>
          </cell>
          <cell r="O51">
            <v>-26.65</v>
          </cell>
          <cell r="P51">
            <v>22.645</v>
          </cell>
          <cell r="U51">
            <v>-22.78</v>
          </cell>
          <cell r="V51">
            <v>27.310000000000002</v>
          </cell>
          <cell r="AA51">
            <v>-35.769999999999996</v>
          </cell>
          <cell r="AB51">
            <v>18.085000000000001</v>
          </cell>
          <cell r="AM51">
            <v>245.70000000000002</v>
          </cell>
          <cell r="AN51">
            <v>156.75</v>
          </cell>
          <cell r="AS51">
            <v>55.72</v>
          </cell>
          <cell r="AT51">
            <v>57.56</v>
          </cell>
          <cell r="BQ51">
            <v>-16.799999999999997</v>
          </cell>
          <cell r="BR51">
            <v>26.4</v>
          </cell>
          <cell r="BW51">
            <v>202.47</v>
          </cell>
          <cell r="BX51">
            <v>121.265</v>
          </cell>
          <cell r="CC51">
            <v>9.61</v>
          </cell>
          <cell r="CD51">
            <v>23.504999999999999</v>
          </cell>
          <cell r="CI51">
            <v>-7.47</v>
          </cell>
          <cell r="CJ51">
            <v>3.7349999999999999</v>
          </cell>
          <cell r="CO51">
            <v>-11.549999999999999</v>
          </cell>
          <cell r="CP51">
            <v>15.655000000000001</v>
          </cell>
          <cell r="CU51">
            <v>-17.23</v>
          </cell>
          <cell r="CV51">
            <v>12.815</v>
          </cell>
        </row>
        <row r="52">
          <cell r="I52">
            <v>14.54</v>
          </cell>
          <cell r="J52">
            <v>41.67</v>
          </cell>
          <cell r="O52">
            <v>-25.1</v>
          </cell>
          <cell r="P52">
            <v>26.150000000000002</v>
          </cell>
          <cell r="U52">
            <v>-12.119999999999997</v>
          </cell>
          <cell r="V52">
            <v>28.34</v>
          </cell>
          <cell r="AA52">
            <v>-37.580000000000005</v>
          </cell>
          <cell r="AB52">
            <v>19.91</v>
          </cell>
          <cell r="AM52">
            <v>278.39999999999998</v>
          </cell>
          <cell r="AN52">
            <v>173.3</v>
          </cell>
          <cell r="AS52">
            <v>-0.16000000000000014</v>
          </cell>
          <cell r="AT52">
            <v>23.880000000000003</v>
          </cell>
          <cell r="BQ52">
            <v>-19.3</v>
          </cell>
          <cell r="BR52">
            <v>33.450000000000003</v>
          </cell>
          <cell r="BW52">
            <v>168.8</v>
          </cell>
          <cell r="BX52">
            <v>100</v>
          </cell>
          <cell r="CC52">
            <v>-7.52</v>
          </cell>
          <cell r="CD52">
            <v>25.369999999999997</v>
          </cell>
          <cell r="CI52">
            <v>-1.0700000000000003</v>
          </cell>
          <cell r="CJ52">
            <v>0.53500000000000014</v>
          </cell>
          <cell r="CO52">
            <v>-7.990000000000002</v>
          </cell>
          <cell r="CP52">
            <v>16.035</v>
          </cell>
          <cell r="CU52">
            <v>-16.39</v>
          </cell>
          <cell r="CV52">
            <v>11.835000000000001</v>
          </cell>
        </row>
        <row r="53">
          <cell r="I53">
            <v>15.169999999999995</v>
          </cell>
          <cell r="J53">
            <v>41.355000000000004</v>
          </cell>
          <cell r="O53">
            <v>-17.32</v>
          </cell>
          <cell r="P53">
            <v>25.74</v>
          </cell>
          <cell r="U53">
            <v>-11.210000000000004</v>
          </cell>
          <cell r="V53">
            <v>28.164999999999999</v>
          </cell>
          <cell r="AA53">
            <v>-32.92</v>
          </cell>
          <cell r="AB53">
            <v>17.939999999999998</v>
          </cell>
          <cell r="AM53">
            <v>336.59999999999997</v>
          </cell>
          <cell r="AN53">
            <v>202.6</v>
          </cell>
          <cell r="AS53">
            <v>12.060000000000002</v>
          </cell>
          <cell r="AT53">
            <v>32.39</v>
          </cell>
          <cell r="BQ53">
            <v>-15</v>
          </cell>
          <cell r="BR53">
            <v>34.5</v>
          </cell>
          <cell r="BW53">
            <v>253.57000000000002</v>
          </cell>
          <cell r="BX53">
            <v>146.815</v>
          </cell>
          <cell r="CC53">
            <v>-9.18</v>
          </cell>
          <cell r="CD53">
            <v>8.24</v>
          </cell>
          <cell r="CI53">
            <v>-6.1900000000000013</v>
          </cell>
          <cell r="CJ53">
            <v>3.0950000000000006</v>
          </cell>
          <cell r="CO53">
            <v>-5.6</v>
          </cell>
          <cell r="CP53">
            <v>12.8</v>
          </cell>
          <cell r="CU53">
            <v>-15.4</v>
          </cell>
          <cell r="CV53">
            <v>7.8999999999999995</v>
          </cell>
        </row>
        <row r="54">
          <cell r="O54">
            <v>-21.250000000000004</v>
          </cell>
          <cell r="P54">
            <v>23.145000000000003</v>
          </cell>
          <cell r="AA54">
            <v>-31.730000000000004</v>
          </cell>
          <cell r="AB54">
            <v>17.905000000000001</v>
          </cell>
          <cell r="AM54">
            <v>263.87</v>
          </cell>
          <cell r="AN54">
            <v>150.96499999999997</v>
          </cell>
          <cell r="AS54">
            <v>10.049999999999997</v>
          </cell>
          <cell r="AT54">
            <v>37.055</v>
          </cell>
          <cell r="BQ54">
            <v>-10.899999999999999</v>
          </cell>
          <cell r="BR54">
            <v>24.25</v>
          </cell>
          <cell r="BW54">
            <v>147.63999999999999</v>
          </cell>
          <cell r="BX54">
            <v>86.18</v>
          </cell>
          <cell r="CC54">
            <v>-7.6099999999999994</v>
          </cell>
          <cell r="CD54">
            <v>23.125</v>
          </cell>
          <cell r="CI54">
            <v>-8.7199999999999989</v>
          </cell>
          <cell r="CJ54">
            <v>4.3599999999999994</v>
          </cell>
          <cell r="CO54">
            <v>-9.5500000000000007</v>
          </cell>
          <cell r="CP54">
            <v>15.255000000000001</v>
          </cell>
          <cell r="CU54">
            <v>-15.71</v>
          </cell>
          <cell r="CV54">
            <v>12.175000000000001</v>
          </cell>
        </row>
        <row r="55">
          <cell r="AM55">
            <v>289.07</v>
          </cell>
          <cell r="AN55">
            <v>174.16499999999999</v>
          </cell>
          <cell r="AS55">
            <v>-20.93</v>
          </cell>
          <cell r="AT55">
            <v>25.065000000000001</v>
          </cell>
          <cell r="BQ55">
            <v>-5.3000000000000007</v>
          </cell>
          <cell r="BR55">
            <v>21.35</v>
          </cell>
          <cell r="BW55">
            <v>195.4</v>
          </cell>
          <cell r="BX55">
            <v>126.39999999999999</v>
          </cell>
          <cell r="CC55">
            <v>-12.930000000000001</v>
          </cell>
          <cell r="CD55">
            <v>18.635000000000002</v>
          </cell>
          <cell r="CI55">
            <v>-10.670000000000002</v>
          </cell>
          <cell r="CJ55">
            <v>5.3350000000000009</v>
          </cell>
          <cell r="CO55">
            <v>-12.540000000000001</v>
          </cell>
          <cell r="CP55">
            <v>18.830000000000002</v>
          </cell>
          <cell r="CU55">
            <v>-20.700000000000003</v>
          </cell>
          <cell r="CV55">
            <v>14.75</v>
          </cell>
        </row>
        <row r="56">
          <cell r="AM56">
            <v>293.40000000000003</v>
          </cell>
          <cell r="AN56">
            <v>177.6</v>
          </cell>
          <cell r="AS56">
            <v>-13.429999999999996</v>
          </cell>
          <cell r="AT56">
            <v>31.585000000000001</v>
          </cell>
          <cell r="BQ56">
            <v>-13.53</v>
          </cell>
          <cell r="BR56">
            <v>19.594999999999999</v>
          </cell>
          <cell r="BW56">
            <v>211.97</v>
          </cell>
          <cell r="BX56">
            <v>136.41499999999999</v>
          </cell>
          <cell r="CC56">
            <v>-2.0499999999999989</v>
          </cell>
          <cell r="CD56">
            <v>16.535</v>
          </cell>
          <cell r="CI56">
            <v>-6.5400000000000027</v>
          </cell>
          <cell r="CJ56">
            <v>3.2700000000000014</v>
          </cell>
          <cell r="CO56">
            <v>-9.1999999999999993</v>
          </cell>
          <cell r="CP56">
            <v>12.959999999999999</v>
          </cell>
          <cell r="CU56">
            <v>-12.84</v>
          </cell>
          <cell r="CV56">
            <v>11.139999999999999</v>
          </cell>
        </row>
        <row r="57">
          <cell r="AM57">
            <v>111.38</v>
          </cell>
          <cell r="AN57">
            <v>92.15</v>
          </cell>
          <cell r="AS57">
            <v>16.049999999999997</v>
          </cell>
          <cell r="AT57">
            <v>41.225000000000001</v>
          </cell>
          <cell r="BQ57">
            <v>-11.739999999999998</v>
          </cell>
          <cell r="BR57">
            <v>22.630000000000003</v>
          </cell>
          <cell r="BW57">
            <v>273.5</v>
          </cell>
          <cell r="BX57">
            <v>159.35000000000002</v>
          </cell>
          <cell r="CC57">
            <v>22.1</v>
          </cell>
          <cell r="CD57">
            <v>33.650000000000006</v>
          </cell>
          <cell r="CI57">
            <v>-7.2399999999999984</v>
          </cell>
          <cell r="CJ57">
            <v>3.6199999999999992</v>
          </cell>
          <cell r="CO57">
            <v>-9.3000000000000007</v>
          </cell>
          <cell r="CP57">
            <v>24.049999999999997</v>
          </cell>
          <cell r="CU57">
            <v>-26.22</v>
          </cell>
          <cell r="CV57">
            <v>15.59</v>
          </cell>
        </row>
        <row r="58">
          <cell r="AM58">
            <v>130.17999999999998</v>
          </cell>
          <cell r="AN58">
            <v>98.05</v>
          </cell>
          <cell r="BQ58">
            <v>-12.670000000000002</v>
          </cell>
          <cell r="BR58">
            <v>27.765000000000001</v>
          </cell>
          <cell r="BW58">
            <v>116.5</v>
          </cell>
          <cell r="BX58">
            <v>85.65</v>
          </cell>
          <cell r="CC58">
            <v>11.840000000000003</v>
          </cell>
          <cell r="CD58">
            <v>33.32</v>
          </cell>
          <cell r="CI58">
            <v>-16.18</v>
          </cell>
          <cell r="CJ58">
            <v>8.09</v>
          </cell>
          <cell r="CO58">
            <v>-8.7200000000000006</v>
          </cell>
          <cell r="CP58">
            <v>17.600000000000001</v>
          </cell>
          <cell r="CU58">
            <v>-16.8</v>
          </cell>
          <cell r="CV58">
            <v>13.56</v>
          </cell>
        </row>
        <row r="59">
          <cell r="AM59">
            <v>299.27999999999997</v>
          </cell>
          <cell r="AN59">
            <v>187.76</v>
          </cell>
          <cell r="BQ59">
            <v>-8.6000000000000014</v>
          </cell>
          <cell r="BR59">
            <v>31.23</v>
          </cell>
          <cell r="BW59">
            <v>242.2</v>
          </cell>
          <cell r="BX59">
            <v>137.1</v>
          </cell>
          <cell r="CC59">
            <v>4.0199999999999996</v>
          </cell>
          <cell r="CD59">
            <v>18.009999999999998</v>
          </cell>
          <cell r="CI59">
            <v>-9.2000000000000011</v>
          </cell>
          <cell r="CJ59">
            <v>4.6000000000000005</v>
          </cell>
          <cell r="CO59">
            <v>-9.7899999999999991</v>
          </cell>
          <cell r="CP59">
            <v>25.535</v>
          </cell>
          <cell r="CU59">
            <v>-28.15</v>
          </cell>
          <cell r="CV59">
            <v>16.355</v>
          </cell>
        </row>
        <row r="60">
          <cell r="AM60">
            <v>316.07</v>
          </cell>
          <cell r="AN60">
            <v>190.66499999999999</v>
          </cell>
          <cell r="BQ60">
            <v>-14.269999999999996</v>
          </cell>
          <cell r="BR60">
            <v>27.164999999999999</v>
          </cell>
          <cell r="BW60">
            <v>64.760000000000005</v>
          </cell>
          <cell r="BX60">
            <v>47.48</v>
          </cell>
          <cell r="CC60">
            <v>15.78</v>
          </cell>
          <cell r="CD60">
            <v>22.99</v>
          </cell>
          <cell r="CI60">
            <v>-18.829999999999998</v>
          </cell>
          <cell r="CJ60">
            <v>9.4149999999999991</v>
          </cell>
        </row>
        <row r="61">
          <cell r="BQ61">
            <v>-3.4300000000000015</v>
          </cell>
          <cell r="BR61">
            <v>17.315000000000001</v>
          </cell>
          <cell r="BW61">
            <v>326.60000000000002</v>
          </cell>
          <cell r="BX61">
            <v>178.7</v>
          </cell>
          <cell r="CC61">
            <v>2.5200000000000014</v>
          </cell>
          <cell r="CD61">
            <v>16.66</v>
          </cell>
        </row>
        <row r="62">
          <cell r="BQ62">
            <v>-16.829999999999998</v>
          </cell>
          <cell r="BR62">
            <v>21.215</v>
          </cell>
          <cell r="BW62">
            <v>250.2</v>
          </cell>
          <cell r="BX62">
            <v>148.9</v>
          </cell>
          <cell r="CC62">
            <v>14.16</v>
          </cell>
          <cell r="CD62">
            <v>30.880000000000003</v>
          </cell>
        </row>
        <row r="63">
          <cell r="G63">
            <v>0</v>
          </cell>
          <cell r="H63">
            <v>23.621399028579969</v>
          </cell>
          <cell r="I63">
            <v>81.659957643673792</v>
          </cell>
          <cell r="J63">
            <v>-34.417159586513847</v>
          </cell>
          <cell r="BQ63">
            <v>-10.869999999999997</v>
          </cell>
          <cell r="BR63">
            <v>25.465</v>
          </cell>
          <cell r="BW63">
            <v>252.1</v>
          </cell>
          <cell r="BX63">
            <v>144.44999999999999</v>
          </cell>
          <cell r="CC63">
            <v>-5.7499999999999982</v>
          </cell>
          <cell r="CD63">
            <v>15.524999999999999</v>
          </cell>
        </row>
        <row r="64">
          <cell r="G64">
            <v>150</v>
          </cell>
          <cell r="H64">
            <v>23.621399028579969</v>
          </cell>
          <cell r="I64">
            <v>81.659957643673792</v>
          </cell>
          <cell r="J64">
            <v>-34.417159586513847</v>
          </cell>
          <cell r="M64">
            <v>0</v>
          </cell>
          <cell r="N64">
            <v>19.170000000000002</v>
          </cell>
          <cell r="O64">
            <v>6.83</v>
          </cell>
          <cell r="P64">
            <v>31.5</v>
          </cell>
          <cell r="BQ64">
            <v>-13.199999999999996</v>
          </cell>
          <cell r="BR64">
            <v>31.7</v>
          </cell>
          <cell r="BW64">
            <v>29.040000000000006</v>
          </cell>
          <cell r="BX64">
            <v>50.52</v>
          </cell>
          <cell r="CC64">
            <v>-25.48</v>
          </cell>
          <cell r="CD64">
            <v>23.259999999999998</v>
          </cell>
        </row>
        <row r="65">
          <cell r="M65">
            <v>-40</v>
          </cell>
          <cell r="N65">
            <v>19.170000000000002</v>
          </cell>
          <cell r="O65">
            <v>6.83</v>
          </cell>
          <cell r="P65">
            <v>31.5</v>
          </cell>
          <cell r="BQ65">
            <v>-15.640000000000004</v>
          </cell>
          <cell r="BR65">
            <v>25.380000000000003</v>
          </cell>
          <cell r="BW65">
            <v>179.20000000000002</v>
          </cell>
          <cell r="BX65">
            <v>123.7</v>
          </cell>
          <cell r="CC65">
            <v>13.809999999999995</v>
          </cell>
          <cell r="CD65">
            <v>41.004999999999995</v>
          </cell>
        </row>
        <row r="66">
          <cell r="BQ66">
            <v>-24.1</v>
          </cell>
          <cell r="BR66">
            <v>24.41</v>
          </cell>
          <cell r="BW66">
            <v>140.5</v>
          </cell>
          <cell r="BX66">
            <v>99.550000000000011</v>
          </cell>
          <cell r="CC66">
            <v>28.790000000000003</v>
          </cell>
          <cell r="CD66">
            <v>43.695</v>
          </cell>
        </row>
        <row r="67">
          <cell r="BQ67">
            <v>-4.2600000000000016</v>
          </cell>
          <cell r="BR67">
            <v>30.83</v>
          </cell>
          <cell r="BW67">
            <v>148.20000000000002</v>
          </cell>
          <cell r="BX67">
            <v>96.2</v>
          </cell>
          <cell r="CC67">
            <v>-4.3000000000000007</v>
          </cell>
          <cell r="CD67">
            <v>19.950000000000003</v>
          </cell>
        </row>
        <row r="68">
          <cell r="BQ68">
            <v>-16.159999999999997</v>
          </cell>
          <cell r="BR68">
            <v>30.04</v>
          </cell>
          <cell r="BW68">
            <v>253.5</v>
          </cell>
          <cell r="BX68">
            <v>153.05000000000001</v>
          </cell>
          <cell r="CC68">
            <v>-8.1999999999999993</v>
          </cell>
          <cell r="CD68">
            <v>22.200000000000003</v>
          </cell>
        </row>
        <row r="69">
          <cell r="BQ69">
            <v>-2.2000000000000028</v>
          </cell>
          <cell r="BR69">
            <v>31.53</v>
          </cell>
          <cell r="BW69">
            <v>212.8</v>
          </cell>
          <cell r="BX69">
            <v>142.4</v>
          </cell>
          <cell r="CC69">
            <v>-1.1599999999999966</v>
          </cell>
          <cell r="CD69">
            <v>35.42</v>
          </cell>
        </row>
        <row r="70">
          <cell r="BW70">
            <v>198.7</v>
          </cell>
          <cell r="BX70">
            <v>120.65</v>
          </cell>
          <cell r="CC70">
            <v>32.650000000000006</v>
          </cell>
          <cell r="CD70">
            <v>37.625</v>
          </cell>
        </row>
        <row r="71">
          <cell r="BW71">
            <v>177.6</v>
          </cell>
          <cell r="BX71">
            <v>112.39999999999999</v>
          </cell>
          <cell r="CC71">
            <v>15.32</v>
          </cell>
          <cell r="CD71">
            <v>31.26</v>
          </cell>
        </row>
        <row r="72">
          <cell r="BW72">
            <v>205.8</v>
          </cell>
          <cell r="BX72">
            <v>127.1</v>
          </cell>
          <cell r="CC72">
            <v>21.7</v>
          </cell>
          <cell r="CD72">
            <v>35.049999999999997</v>
          </cell>
        </row>
        <row r="73">
          <cell r="BW73">
            <v>116.9</v>
          </cell>
          <cell r="BX73">
            <v>82.05</v>
          </cell>
          <cell r="CC73">
            <v>-18.170000000000002</v>
          </cell>
          <cell r="CD73">
            <v>14.515000000000001</v>
          </cell>
        </row>
        <row r="74">
          <cell r="BW74">
            <v>224.39999999999998</v>
          </cell>
          <cell r="BX74">
            <v>146.19999999999999</v>
          </cell>
          <cell r="CC74">
            <v>-21.04</v>
          </cell>
          <cell r="CD74">
            <v>23.48</v>
          </cell>
        </row>
        <row r="75">
          <cell r="BW75">
            <v>236.79999999999998</v>
          </cell>
          <cell r="BX75">
            <v>156.5</v>
          </cell>
          <cell r="CC75">
            <v>-2.0300000000000011</v>
          </cell>
          <cell r="CD75">
            <v>37.085000000000001</v>
          </cell>
        </row>
        <row r="76">
          <cell r="BW76">
            <v>243.70000000000002</v>
          </cell>
          <cell r="BX76">
            <v>136.25</v>
          </cell>
          <cell r="CC76">
            <v>16.119999999999997</v>
          </cell>
          <cell r="CD76">
            <v>22.46</v>
          </cell>
        </row>
        <row r="77">
          <cell r="BW77">
            <v>282.90000000000003</v>
          </cell>
          <cell r="BX77">
            <v>181.85</v>
          </cell>
          <cell r="CC77">
            <v>15.96</v>
          </cell>
          <cell r="CD77">
            <v>48.379999999999995</v>
          </cell>
        </row>
        <row r="78">
          <cell r="BW78">
            <v>201.39999999999998</v>
          </cell>
          <cell r="BX78">
            <v>134.4</v>
          </cell>
          <cell r="CC78">
            <v>37.989999999999995</v>
          </cell>
          <cell r="CD78">
            <v>52.695</v>
          </cell>
        </row>
        <row r="79">
          <cell r="BW79">
            <v>264.3</v>
          </cell>
          <cell r="BX79">
            <v>166.45000000000002</v>
          </cell>
          <cell r="CC79">
            <v>12.630000000000003</v>
          </cell>
          <cell r="CD79">
            <v>40.614999999999995</v>
          </cell>
        </row>
        <row r="80">
          <cell r="BW80">
            <v>190</v>
          </cell>
          <cell r="BX80">
            <v>126.9</v>
          </cell>
          <cell r="CC80">
            <v>21.47</v>
          </cell>
          <cell r="CD80">
            <v>42.634999999999998</v>
          </cell>
        </row>
        <row r="81">
          <cell r="BW81">
            <v>247.00000000000003</v>
          </cell>
          <cell r="BX81">
            <v>137.10000000000002</v>
          </cell>
          <cell r="CC81">
            <v>-9.66</v>
          </cell>
          <cell r="CD81">
            <v>8.77</v>
          </cell>
        </row>
        <row r="82">
          <cell r="BW82">
            <v>152.29999999999998</v>
          </cell>
          <cell r="BX82">
            <v>90.45</v>
          </cell>
          <cell r="CC82">
            <v>30.970000000000002</v>
          </cell>
          <cell r="CD82">
            <v>29.785000000000004</v>
          </cell>
        </row>
        <row r="83">
          <cell r="BW83">
            <v>130.30000000000001</v>
          </cell>
          <cell r="BX83">
            <v>81.25</v>
          </cell>
          <cell r="CC83">
            <v>14.79</v>
          </cell>
          <cell r="CD83">
            <v>32.495000000000005</v>
          </cell>
        </row>
        <row r="84">
          <cell r="BW84">
            <v>118.20000000000002</v>
          </cell>
          <cell r="BX84">
            <v>80.2</v>
          </cell>
          <cell r="CC84">
            <v>-4.57</v>
          </cell>
          <cell r="CD84">
            <v>9.7149999999999999</v>
          </cell>
        </row>
        <row r="85">
          <cell r="BW85">
            <v>144.5</v>
          </cell>
          <cell r="BX85">
            <v>96.550000000000011</v>
          </cell>
          <cell r="CC85">
            <v>-1.5800000000000018</v>
          </cell>
          <cell r="CD85">
            <v>15.31</v>
          </cell>
        </row>
        <row r="86">
          <cell r="BW86">
            <v>152.70000000000002</v>
          </cell>
          <cell r="BX86">
            <v>106.05</v>
          </cell>
          <cell r="CC86">
            <v>8.4499999999999993</v>
          </cell>
          <cell r="CD86">
            <v>25.325000000000003</v>
          </cell>
        </row>
        <row r="87">
          <cell r="BW87">
            <v>132.19999999999999</v>
          </cell>
          <cell r="BX87">
            <v>104.1</v>
          </cell>
          <cell r="CC87">
            <v>13.66</v>
          </cell>
          <cell r="CD87">
            <v>31.130000000000003</v>
          </cell>
        </row>
        <row r="88">
          <cell r="BW88">
            <v>116.80000000000001</v>
          </cell>
          <cell r="BX88">
            <v>70.5</v>
          </cell>
          <cell r="CC88">
            <v>9.5400000000000027</v>
          </cell>
          <cell r="CD88">
            <v>34.47</v>
          </cell>
        </row>
        <row r="89">
          <cell r="CC89">
            <v>-9.0100000000000016</v>
          </cell>
          <cell r="CD89">
            <v>33.494999999999997</v>
          </cell>
        </row>
        <row r="90">
          <cell r="CC90">
            <v>-7.6899999999999995</v>
          </cell>
          <cell r="CD90">
            <v>8.254999999999999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103"/>
  <sheetViews>
    <sheetView tabSelected="1" workbookViewId="0">
      <selection activeCell="K14" sqref="K14"/>
    </sheetView>
  </sheetViews>
  <sheetFormatPr defaultRowHeight="14.5" x14ac:dyDescent="0.35"/>
  <cols>
    <col min="1" max="2" width="10.81640625" bestFit="1" customWidth="1"/>
  </cols>
  <sheetData>
    <row r="1" spans="1:10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K1" s="1" t="s">
        <v>1</v>
      </c>
      <c r="BU1" s="1" t="s">
        <v>2</v>
      </c>
    </row>
    <row r="2" spans="1:105" x14ac:dyDescent="0.35">
      <c r="A2" s="1" t="s">
        <v>3</v>
      </c>
      <c r="B2" s="1"/>
      <c r="C2" s="1" t="s">
        <v>4</v>
      </c>
      <c r="D2" s="1"/>
      <c r="E2" s="1"/>
      <c r="F2" s="1"/>
      <c r="G2" s="1" t="s">
        <v>5</v>
      </c>
      <c r="H2" s="1"/>
      <c r="I2" s="1" t="s">
        <v>6</v>
      </c>
      <c r="J2" s="1"/>
      <c r="K2" s="1"/>
      <c r="L2" s="1"/>
      <c r="M2" s="1" t="s">
        <v>7</v>
      </c>
      <c r="N2" s="1"/>
      <c r="O2" s="1" t="s">
        <v>8</v>
      </c>
      <c r="P2" s="1"/>
      <c r="Q2" s="1"/>
      <c r="R2" s="1"/>
      <c r="S2" s="1" t="s">
        <v>9</v>
      </c>
      <c r="T2" s="1"/>
      <c r="U2" s="1" t="s">
        <v>10</v>
      </c>
      <c r="V2" s="1"/>
      <c r="W2" s="1"/>
      <c r="X2" s="1"/>
      <c r="Y2" s="1" t="s">
        <v>11</v>
      </c>
      <c r="Z2" s="1"/>
      <c r="AA2" t="s">
        <v>12</v>
      </c>
      <c r="AE2" s="1" t="s">
        <v>13</v>
      </c>
      <c r="AG2" t="s">
        <v>14</v>
      </c>
      <c r="AK2" s="1" t="s">
        <v>3</v>
      </c>
      <c r="AL2" s="1"/>
      <c r="AM2" s="1" t="s">
        <v>15</v>
      </c>
      <c r="AN2" s="1"/>
      <c r="AO2" s="1"/>
      <c r="AP2" s="1"/>
      <c r="AQ2" s="1" t="s">
        <v>5</v>
      </c>
      <c r="AR2" s="1"/>
      <c r="AS2" s="1" t="s">
        <v>16</v>
      </c>
      <c r="AT2" s="1"/>
      <c r="AU2" s="1"/>
      <c r="AV2" s="1"/>
      <c r="AW2" s="1" t="s">
        <v>7</v>
      </c>
      <c r="AX2" s="1"/>
      <c r="AY2" s="1" t="s">
        <v>17</v>
      </c>
      <c r="AZ2" s="1"/>
      <c r="BA2" s="1"/>
      <c r="BB2" s="1"/>
      <c r="BC2" s="1" t="s">
        <v>9</v>
      </c>
      <c r="BD2" s="1"/>
      <c r="BE2" s="1" t="s">
        <v>18</v>
      </c>
      <c r="BF2" s="1"/>
      <c r="BG2" s="1"/>
      <c r="BH2" s="1"/>
      <c r="BI2" s="1" t="s">
        <v>11</v>
      </c>
      <c r="BJ2" s="1"/>
      <c r="BK2" t="s">
        <v>19</v>
      </c>
      <c r="BO2" s="1" t="s">
        <v>20</v>
      </c>
      <c r="BQ2" t="s">
        <v>21</v>
      </c>
      <c r="BU2" s="1" t="s">
        <v>3</v>
      </c>
      <c r="BV2" s="1"/>
      <c r="BW2" s="1" t="s">
        <v>22</v>
      </c>
      <c r="BX2" s="1"/>
      <c r="BY2" s="1"/>
      <c r="BZ2" s="1"/>
      <c r="CA2" s="1" t="s">
        <v>5</v>
      </c>
      <c r="CB2" s="1"/>
      <c r="CC2" s="1" t="s">
        <v>23</v>
      </c>
      <c r="CD2" s="1"/>
      <c r="CE2" s="1"/>
      <c r="CF2" s="1"/>
      <c r="CG2" s="1" t="s">
        <v>7</v>
      </c>
      <c r="CH2" s="1"/>
      <c r="CI2" s="1" t="s">
        <v>15</v>
      </c>
      <c r="CJ2" s="1"/>
      <c r="CK2" s="1"/>
      <c r="CL2" s="1"/>
      <c r="CM2" s="1" t="s">
        <v>9</v>
      </c>
      <c r="CN2" s="1"/>
      <c r="CO2" s="1" t="s">
        <v>24</v>
      </c>
      <c r="CP2" s="1"/>
      <c r="CQ2" s="1"/>
      <c r="CR2" s="1"/>
      <c r="CS2" s="1" t="s">
        <v>11</v>
      </c>
      <c r="CT2" s="1"/>
      <c r="CU2" t="s">
        <v>24</v>
      </c>
      <c r="CX2" s="1" t="s">
        <v>25</v>
      </c>
      <c r="CY2" s="1"/>
      <c r="CZ2" s="1" t="s">
        <v>26</v>
      </c>
    </row>
    <row r="3" spans="1:105" x14ac:dyDescent="0.35">
      <c r="A3" t="s">
        <v>27</v>
      </c>
      <c r="B3" t="s">
        <v>28</v>
      </c>
      <c r="C3" t="s">
        <v>29</v>
      </c>
      <c r="D3" t="s">
        <v>30</v>
      </c>
      <c r="G3" t="s">
        <v>27</v>
      </c>
      <c r="H3" t="s">
        <v>31</v>
      </c>
      <c r="I3" t="s">
        <v>29</v>
      </c>
      <c r="J3" t="s">
        <v>30</v>
      </c>
      <c r="M3" t="s">
        <v>32</v>
      </c>
      <c r="N3" t="s">
        <v>33</v>
      </c>
      <c r="O3" t="s">
        <v>29</v>
      </c>
      <c r="P3" t="s">
        <v>30</v>
      </c>
      <c r="S3" t="s">
        <v>32</v>
      </c>
      <c r="T3" t="s">
        <v>34</v>
      </c>
      <c r="U3" t="s">
        <v>29</v>
      </c>
      <c r="V3" t="s">
        <v>30</v>
      </c>
      <c r="Y3" t="s">
        <v>27</v>
      </c>
      <c r="Z3" t="s">
        <v>35</v>
      </c>
      <c r="AA3" t="s">
        <v>29</v>
      </c>
      <c r="AB3" t="s">
        <v>30</v>
      </c>
      <c r="AE3" t="s">
        <v>36</v>
      </c>
      <c r="AF3" t="s">
        <v>37</v>
      </c>
      <c r="AG3" t="s">
        <v>29</v>
      </c>
      <c r="AH3" t="s">
        <v>30</v>
      </c>
      <c r="AK3" t="s">
        <v>38</v>
      </c>
      <c r="AL3" t="s">
        <v>28</v>
      </c>
      <c r="AM3" t="s">
        <v>29</v>
      </c>
      <c r="AN3" t="s">
        <v>30</v>
      </c>
      <c r="AQ3" t="s">
        <v>39</v>
      </c>
      <c r="AR3" t="s">
        <v>31</v>
      </c>
      <c r="AS3" t="s">
        <v>29</v>
      </c>
      <c r="AT3" t="s">
        <v>30</v>
      </c>
      <c r="AW3" t="s">
        <v>39</v>
      </c>
      <c r="AX3" t="s">
        <v>40</v>
      </c>
      <c r="AY3" t="s">
        <v>29</v>
      </c>
      <c r="AZ3" t="s">
        <v>30</v>
      </c>
      <c r="BC3" t="s">
        <v>39</v>
      </c>
      <c r="BD3" t="s">
        <v>41</v>
      </c>
      <c r="BE3" t="s">
        <v>29</v>
      </c>
      <c r="BF3" t="s">
        <v>30</v>
      </c>
      <c r="BI3" t="s">
        <v>39</v>
      </c>
      <c r="BJ3" t="s">
        <v>35</v>
      </c>
      <c r="BK3" t="s">
        <v>29</v>
      </c>
      <c r="BL3" t="s">
        <v>30</v>
      </c>
      <c r="BO3" t="s">
        <v>42</v>
      </c>
      <c r="BP3" t="s">
        <v>43</v>
      </c>
      <c r="BQ3" t="s">
        <v>29</v>
      </c>
      <c r="BR3" t="s">
        <v>30</v>
      </c>
      <c r="BU3" t="s">
        <v>38</v>
      </c>
      <c r="BV3" t="s">
        <v>28</v>
      </c>
      <c r="BW3" t="s">
        <v>29</v>
      </c>
      <c r="BX3" t="s">
        <v>30</v>
      </c>
      <c r="CA3" t="s">
        <v>39</v>
      </c>
      <c r="CB3" t="s">
        <v>31</v>
      </c>
      <c r="CC3" t="s">
        <v>29</v>
      </c>
      <c r="CD3" t="s">
        <v>30</v>
      </c>
      <c r="CG3" t="s">
        <v>39</v>
      </c>
      <c r="CH3" t="s">
        <v>40</v>
      </c>
      <c r="CI3" t="s">
        <v>29</v>
      </c>
      <c r="CJ3" t="s">
        <v>30</v>
      </c>
      <c r="CM3" t="s">
        <v>39</v>
      </c>
      <c r="CN3" t="s">
        <v>41</v>
      </c>
      <c r="CO3" t="s">
        <v>29</v>
      </c>
      <c r="CP3" t="s">
        <v>30</v>
      </c>
      <c r="CS3" t="s">
        <v>39</v>
      </c>
      <c r="CT3" t="s">
        <v>35</v>
      </c>
      <c r="CU3" t="s">
        <v>29</v>
      </c>
      <c r="CV3" t="s">
        <v>30</v>
      </c>
      <c r="CX3" t="s">
        <v>44</v>
      </c>
      <c r="CY3" t="s">
        <v>45</v>
      </c>
      <c r="CZ3" t="s">
        <v>29</v>
      </c>
      <c r="DA3" t="s">
        <v>30</v>
      </c>
    </row>
    <row r="4" spans="1:105" x14ac:dyDescent="0.35">
      <c r="A4" s="2">
        <v>33.1</v>
      </c>
      <c r="B4" s="2">
        <v>210.8</v>
      </c>
      <c r="C4" s="2">
        <f>B4-A4</f>
        <v>177.70000000000002</v>
      </c>
      <c r="D4" s="2">
        <f>AVERAGE(A4:B4)</f>
        <v>121.95</v>
      </c>
      <c r="E4" s="2"/>
      <c r="G4" s="2">
        <v>33.1</v>
      </c>
      <c r="H4" s="2">
        <v>37.01247537754432</v>
      </c>
      <c r="I4" s="2">
        <f>H4-G4</f>
        <v>3.9124753775443182</v>
      </c>
      <c r="J4" s="2">
        <f>AVERAGE(G4:H4)</f>
        <v>35.056237688772157</v>
      </c>
      <c r="K4" s="2"/>
      <c r="M4" s="2">
        <v>33.1</v>
      </c>
      <c r="N4" s="2">
        <v>10.24</v>
      </c>
      <c r="O4" s="2">
        <f>N4-M4</f>
        <v>-22.86</v>
      </c>
      <c r="P4" s="2">
        <f>AVERAGE(M4:N4)</f>
        <v>21.67</v>
      </c>
      <c r="Q4" s="2"/>
      <c r="S4" s="3">
        <v>33.1</v>
      </c>
      <c r="T4" s="3">
        <v>26.64</v>
      </c>
      <c r="U4" s="2">
        <f>T4-S4</f>
        <v>-6.4600000000000009</v>
      </c>
      <c r="V4" s="2">
        <f>AVERAGE(S4:T4)</f>
        <v>29.87</v>
      </c>
      <c r="W4" s="2"/>
      <c r="Y4" s="2">
        <v>33.1</v>
      </c>
      <c r="Z4" s="2">
        <v>1.56</v>
      </c>
      <c r="AA4" s="2">
        <f>Z4-Y4</f>
        <v>-31.540000000000003</v>
      </c>
      <c r="AB4" s="2">
        <f>AVERAGE(Y4:Z4)</f>
        <v>17.330000000000002</v>
      </c>
      <c r="AC4" s="2"/>
      <c r="AE4" s="2">
        <v>33.1</v>
      </c>
      <c r="AF4" s="2">
        <v>22.899999999999995</v>
      </c>
      <c r="AG4" s="2">
        <f>AF4-AE4</f>
        <v>-10.200000000000006</v>
      </c>
      <c r="AH4" s="2">
        <f>AVERAGE(AE4:AF4)</f>
        <v>28</v>
      </c>
      <c r="AK4" s="3">
        <v>22.899999999999995</v>
      </c>
      <c r="AL4" s="3">
        <v>135.69999999999999</v>
      </c>
      <c r="AM4" s="2">
        <f>AL4-AK4</f>
        <v>112.8</v>
      </c>
      <c r="AN4" s="2">
        <f>AVERAGE(AK4:AL4)</f>
        <v>79.3</v>
      </c>
      <c r="AQ4" s="3">
        <v>22.899999999999995</v>
      </c>
      <c r="AR4" s="3">
        <v>85.306323415629166</v>
      </c>
      <c r="AS4" s="2">
        <f>AR4-AQ4</f>
        <v>62.406323415629174</v>
      </c>
      <c r="AT4" s="2">
        <f>AVERAGE(AQ4:AR4)</f>
        <v>54.103161707814579</v>
      </c>
      <c r="AW4" s="3">
        <v>22.899999999999995</v>
      </c>
      <c r="AX4" s="3">
        <v>11.36</v>
      </c>
      <c r="AY4" s="2">
        <f>AX4-AW4</f>
        <v>-11.539999999999996</v>
      </c>
      <c r="AZ4" s="2">
        <f>AVERAGE(AW4:AX4)</f>
        <v>17.129999999999995</v>
      </c>
      <c r="BC4" s="3">
        <v>22.899999999999995</v>
      </c>
      <c r="BD4" s="3">
        <v>21.32</v>
      </c>
      <c r="BE4" s="2">
        <f>BD4-BC4</f>
        <v>-1.5799999999999947</v>
      </c>
      <c r="BF4" s="2">
        <f>AVERAGE(BC4:BD4)</f>
        <v>22.11</v>
      </c>
      <c r="BI4" s="3">
        <v>22.899999999999995</v>
      </c>
      <c r="BJ4" s="3">
        <v>1.92</v>
      </c>
      <c r="BK4" s="2">
        <f>BJ4-BI4</f>
        <v>-20.979999999999997</v>
      </c>
      <c r="BL4" s="2">
        <f>AVERAGE(BI4:BJ4)</f>
        <v>12.409999999999997</v>
      </c>
      <c r="BO4" s="3">
        <v>22.899999999999995</v>
      </c>
      <c r="BP4" s="3">
        <v>14</v>
      </c>
      <c r="BQ4" s="2">
        <f>BP4-BO4</f>
        <v>-8.899999999999995</v>
      </c>
      <c r="BR4" s="2">
        <f>AVERAGE(BO4:BP4)</f>
        <v>18.449999999999996</v>
      </c>
      <c r="BU4" s="3">
        <v>20.5</v>
      </c>
      <c r="BV4" s="3">
        <v>249.9</v>
      </c>
      <c r="BW4" s="2">
        <f>BV4-BU4</f>
        <v>229.4</v>
      </c>
      <c r="BX4" s="2">
        <f>AVERAGE(BU4:BV4)</f>
        <v>135.19999999999999</v>
      </c>
      <c r="CA4" s="3">
        <v>20.5</v>
      </c>
      <c r="CB4" s="3">
        <v>25.18</v>
      </c>
      <c r="CC4" s="2">
        <f t="shared" ref="CC4:CC67" si="0">CB4-CA4</f>
        <v>4.68</v>
      </c>
      <c r="CD4" s="2">
        <f t="shared" ref="CD4:CD67" si="1">AVERAGE(CA4:CB4)</f>
        <v>22.84</v>
      </c>
      <c r="CG4" s="3">
        <v>14</v>
      </c>
      <c r="CH4" s="3">
        <v>13.72</v>
      </c>
      <c r="CI4" s="2">
        <f>CH4-CG4</f>
        <v>-0.27999999999999936</v>
      </c>
      <c r="CJ4">
        <f>AVEDEV(CG4:CH4)</f>
        <v>0.13999999999999968</v>
      </c>
      <c r="CM4" s="3">
        <v>14</v>
      </c>
      <c r="CN4" s="3">
        <v>10.96</v>
      </c>
      <c r="CO4" s="2">
        <f>CN4-CM4</f>
        <v>-3.0399999999999991</v>
      </c>
      <c r="CP4" s="2">
        <f>AVERAGE(CM4:CN4)</f>
        <v>12.48</v>
      </c>
      <c r="CS4" s="3">
        <v>14</v>
      </c>
      <c r="CT4" s="3">
        <v>8.16</v>
      </c>
      <c r="CU4" s="2">
        <f>CT4-CS4</f>
        <v>-5.84</v>
      </c>
      <c r="CV4" s="2">
        <f>AVERAGE(CS4:CT4)</f>
        <v>11.08</v>
      </c>
      <c r="CX4" s="3">
        <v>33.1</v>
      </c>
      <c r="CY4" s="3">
        <v>14</v>
      </c>
      <c r="CZ4" s="2">
        <f>CY4-CX4</f>
        <v>-19.100000000000001</v>
      </c>
      <c r="DA4" s="2">
        <f>AVERAGE(CX4:CY4)</f>
        <v>23.55</v>
      </c>
    </row>
    <row r="5" spans="1:105" x14ac:dyDescent="0.35">
      <c r="A5" s="2">
        <v>39.5</v>
      </c>
      <c r="B5" s="2">
        <v>655.1</v>
      </c>
      <c r="C5" s="2">
        <f t="shared" ref="C5:C25" si="2">B5-A5</f>
        <v>615.6</v>
      </c>
      <c r="D5" s="2">
        <f t="shared" ref="D5:D25" si="3">AVERAGE(A5:B5)</f>
        <v>347.3</v>
      </c>
      <c r="E5" s="2"/>
      <c r="G5" s="2">
        <v>39.5</v>
      </c>
      <c r="H5" s="2">
        <v>90.531845042678924</v>
      </c>
      <c r="I5" s="2">
        <f t="shared" ref="I5:I53" si="4">H5-G5</f>
        <v>51.031845042678924</v>
      </c>
      <c r="J5" s="2">
        <f t="shared" ref="J5:J53" si="5">AVERAGE(G5:H5)</f>
        <v>65.015922521339462</v>
      </c>
      <c r="K5" s="2"/>
      <c r="M5" s="2">
        <v>39.5</v>
      </c>
      <c r="N5" s="2">
        <v>12.32</v>
      </c>
      <c r="O5" s="2">
        <f t="shared" ref="O5:O54" si="6">N5-M5</f>
        <v>-27.18</v>
      </c>
      <c r="P5" s="2">
        <f t="shared" ref="P5:P54" si="7">AVERAGE(M5:N5)</f>
        <v>25.91</v>
      </c>
      <c r="Q5" s="2"/>
      <c r="S5" s="3">
        <v>39.5</v>
      </c>
      <c r="T5" s="3">
        <v>34.520000000000003</v>
      </c>
      <c r="U5" s="2">
        <f t="shared" ref="U5:U53" si="8">T5-S5</f>
        <v>-4.9799999999999969</v>
      </c>
      <c r="V5" s="2">
        <f t="shared" ref="V5:V53" si="9">AVERAGE(S5:T5)</f>
        <v>37.010000000000005</v>
      </c>
      <c r="W5" s="2"/>
      <c r="Y5" s="2">
        <v>39.5</v>
      </c>
      <c r="Z5" s="2">
        <v>1.1599999999999999</v>
      </c>
      <c r="AA5" s="2">
        <f t="shared" ref="AA5:AA51" si="10">Z5-Y5</f>
        <v>-38.340000000000003</v>
      </c>
      <c r="AB5" s="2">
        <f t="shared" ref="AB5:AB51" si="11">AVERAGE(Y5:Z5)</f>
        <v>20.329999999999998</v>
      </c>
      <c r="AC5" s="2"/>
      <c r="AE5" s="2">
        <v>39.5</v>
      </c>
      <c r="AF5" s="2">
        <v>33.299999999999997</v>
      </c>
      <c r="AG5" s="2">
        <f t="shared" ref="AG5:AG48" si="12">AF5-AE5</f>
        <v>-6.2000000000000028</v>
      </c>
      <c r="AH5" s="2">
        <f t="shared" ref="AH5:AH48" si="13">AVERAGE(AE5:AF5)</f>
        <v>36.4</v>
      </c>
      <c r="AK5" s="3">
        <v>33.299999999999997</v>
      </c>
      <c r="AL5" s="3">
        <v>264.3</v>
      </c>
      <c r="AM5" s="2">
        <f t="shared" ref="AM5:AM60" si="14">AL5-AK5</f>
        <v>231</v>
      </c>
      <c r="AN5" s="2">
        <f t="shared" ref="AN5:AN60" si="15">AVERAGE(AK5:AL5)</f>
        <v>148.80000000000001</v>
      </c>
      <c r="AQ5" s="3">
        <v>33.299999999999997</v>
      </c>
      <c r="AR5" s="3">
        <v>110.52261377224451</v>
      </c>
      <c r="AS5" s="2">
        <f t="shared" ref="AS5:AS57" si="16">AR5-AQ5</f>
        <v>77.222613772244515</v>
      </c>
      <c r="AT5" s="2">
        <f t="shared" ref="AT5:AT57" si="17">AVERAGE(AQ5:AR5)</f>
        <v>71.911306886122247</v>
      </c>
      <c r="AW5" s="3">
        <v>29.733333333333334</v>
      </c>
      <c r="AX5" s="3">
        <v>10.92</v>
      </c>
      <c r="AY5" s="2">
        <f t="shared" ref="AY5:AY30" si="18">AX5-AW5</f>
        <v>-18.813333333333333</v>
      </c>
      <c r="AZ5" s="2">
        <f t="shared" ref="AZ5:AZ30" si="19">AVERAGE(AW5:AX5)</f>
        <v>20.326666666666668</v>
      </c>
      <c r="BC5" s="3">
        <v>29.733333333333334</v>
      </c>
      <c r="BD5" s="3">
        <v>26.92</v>
      </c>
      <c r="BE5" s="2">
        <f t="shared" ref="BE5:BE30" si="20">BD5-BC5</f>
        <v>-2.8133333333333326</v>
      </c>
      <c r="BF5" s="2">
        <f t="shared" ref="BF5:BF30" si="21">AVERAGE(BC5:BD5)</f>
        <v>28.326666666666668</v>
      </c>
      <c r="BI5" s="3">
        <v>29.733333333333334</v>
      </c>
      <c r="BJ5" s="3">
        <v>3.96</v>
      </c>
      <c r="BK5" s="2">
        <f t="shared" ref="BK5:BK31" si="22">BJ5-BI5</f>
        <v>-25.773333333333333</v>
      </c>
      <c r="BL5" s="2">
        <f t="shared" ref="BL5:BL31" si="23">AVERAGE(BI5:BJ5)</f>
        <v>16.846666666666668</v>
      </c>
      <c r="BO5" s="3">
        <v>33.299999999999997</v>
      </c>
      <c r="BP5" s="3">
        <v>20.5</v>
      </c>
      <c r="BQ5" s="2">
        <f t="shared" ref="BQ5:BQ67" si="24">BP5-BO5</f>
        <v>-12.799999999999997</v>
      </c>
      <c r="BR5" s="2">
        <f t="shared" ref="BR5:BR67" si="25">AVERAGE(BO5:BP5)</f>
        <v>26.9</v>
      </c>
      <c r="BU5" s="3">
        <v>21.8</v>
      </c>
      <c r="BV5" s="3">
        <v>287.5</v>
      </c>
      <c r="BW5" s="2">
        <f t="shared" ref="BW5:BW68" si="26">BV5-BU5</f>
        <v>265.7</v>
      </c>
      <c r="BX5" s="2">
        <f t="shared" ref="BX5:BX68" si="27">AVERAGE(BU5:BV5)</f>
        <v>154.65</v>
      </c>
      <c r="CA5" s="3">
        <v>21.8</v>
      </c>
      <c r="CB5" s="3">
        <v>30.06</v>
      </c>
      <c r="CC5" s="2">
        <f t="shared" si="0"/>
        <v>8.259999999999998</v>
      </c>
      <c r="CD5" s="2">
        <f t="shared" si="1"/>
        <v>25.93</v>
      </c>
      <c r="CG5" s="3">
        <v>20.5</v>
      </c>
      <c r="CH5" s="3">
        <v>10.64</v>
      </c>
      <c r="CI5" s="2">
        <f t="shared" ref="CI5:CI60" si="28">CH5-CG5</f>
        <v>-9.86</v>
      </c>
      <c r="CJ5">
        <f t="shared" ref="CJ5:CJ60" si="29">AVEDEV(CG5:CH5)</f>
        <v>4.93</v>
      </c>
      <c r="CM5" s="3">
        <v>20.5</v>
      </c>
      <c r="CN5" s="3">
        <v>12.24</v>
      </c>
      <c r="CO5" s="2">
        <f t="shared" ref="CO5:CO59" si="30">CN5-CM5</f>
        <v>-8.26</v>
      </c>
      <c r="CP5" s="2">
        <f t="shared" ref="CP5:CP59" si="31">AVERAGE(CM5:CN5)</f>
        <v>16.37</v>
      </c>
      <c r="CS5" s="3">
        <v>20.5</v>
      </c>
      <c r="CT5" s="3">
        <v>4.4800000000000004</v>
      </c>
      <c r="CU5" s="2">
        <f t="shared" ref="CU5:CU59" si="32">CT5-CS5</f>
        <v>-16.02</v>
      </c>
      <c r="CV5" s="2">
        <f t="shared" ref="CV5:CV59" si="33">AVERAGE(CS5:CT5)</f>
        <v>12.49</v>
      </c>
      <c r="CX5" s="3">
        <v>39.5</v>
      </c>
      <c r="CY5" s="3">
        <v>20.5</v>
      </c>
      <c r="CZ5" s="2">
        <f t="shared" ref="CZ5:CZ47" si="34">CY5-CX5</f>
        <v>-19</v>
      </c>
      <c r="DA5" s="2">
        <f t="shared" ref="DA5:DA47" si="35">AVERAGE(CX5:CY5)</f>
        <v>30</v>
      </c>
    </row>
    <row r="6" spans="1:105" x14ac:dyDescent="0.35">
      <c r="A6" s="2">
        <v>40.800000000000004</v>
      </c>
      <c r="B6" s="2">
        <v>195</v>
      </c>
      <c r="C6" s="2">
        <f t="shared" si="2"/>
        <v>154.19999999999999</v>
      </c>
      <c r="D6" s="2">
        <f t="shared" si="3"/>
        <v>117.9</v>
      </c>
      <c r="E6" s="2"/>
      <c r="G6" s="2">
        <v>40.800000000000004</v>
      </c>
      <c r="H6" s="2">
        <v>40.420223243598166</v>
      </c>
      <c r="I6" s="2">
        <f t="shared" si="4"/>
        <v>-0.37977675640183861</v>
      </c>
      <c r="J6" s="2">
        <f t="shared" si="5"/>
        <v>40.610111621799085</v>
      </c>
      <c r="K6" s="2"/>
      <c r="M6" s="2">
        <v>40.800000000000004</v>
      </c>
      <c r="N6" s="2">
        <v>14.88</v>
      </c>
      <c r="O6" s="2">
        <f t="shared" si="6"/>
        <v>-25.92</v>
      </c>
      <c r="P6" s="2">
        <f t="shared" si="7"/>
        <v>27.840000000000003</v>
      </c>
      <c r="Q6" s="2"/>
      <c r="S6" s="3">
        <v>40.800000000000004</v>
      </c>
      <c r="T6" s="3">
        <v>18.12</v>
      </c>
      <c r="U6" s="2">
        <f t="shared" si="8"/>
        <v>-22.680000000000003</v>
      </c>
      <c r="V6" s="2">
        <f t="shared" si="9"/>
        <v>29.46</v>
      </c>
      <c r="W6" s="2"/>
      <c r="Y6" s="2">
        <v>40.800000000000004</v>
      </c>
      <c r="Z6" s="2">
        <v>0.44</v>
      </c>
      <c r="AA6" s="2">
        <f t="shared" si="10"/>
        <v>-40.360000000000007</v>
      </c>
      <c r="AB6" s="2">
        <f t="shared" si="11"/>
        <v>20.62</v>
      </c>
      <c r="AC6" s="2"/>
      <c r="AE6" s="2">
        <v>30.666666666666668</v>
      </c>
      <c r="AF6" s="2">
        <v>29.733333333333334</v>
      </c>
      <c r="AG6" s="2">
        <f t="shared" si="12"/>
        <v>-0.93333333333333357</v>
      </c>
      <c r="AH6" s="2">
        <f t="shared" si="13"/>
        <v>30.200000000000003</v>
      </c>
      <c r="AK6" s="3">
        <v>29.733333333333334</v>
      </c>
      <c r="AL6" s="3">
        <v>200.6</v>
      </c>
      <c r="AM6" s="2">
        <f t="shared" si="14"/>
        <v>170.86666666666667</v>
      </c>
      <c r="AN6" s="2">
        <f t="shared" si="15"/>
        <v>115.16666666666666</v>
      </c>
      <c r="AQ6" s="3">
        <v>29.733333333333334</v>
      </c>
      <c r="AR6" s="3">
        <v>82.183301681086036</v>
      </c>
      <c r="AS6" s="2">
        <f t="shared" si="16"/>
        <v>52.449968347752701</v>
      </c>
      <c r="AT6" s="2">
        <f t="shared" si="17"/>
        <v>55.958317507209685</v>
      </c>
      <c r="AW6" s="3">
        <v>19.900000000000002</v>
      </c>
      <c r="AX6" s="3">
        <v>17.64</v>
      </c>
      <c r="AY6" s="2">
        <f t="shared" si="18"/>
        <v>-2.2600000000000016</v>
      </c>
      <c r="AZ6" s="2">
        <f t="shared" si="19"/>
        <v>18.770000000000003</v>
      </c>
      <c r="BC6" s="3">
        <v>31.533333333333331</v>
      </c>
      <c r="BD6" s="3">
        <v>19.920000000000002</v>
      </c>
      <c r="BE6" s="2">
        <f t="shared" si="20"/>
        <v>-11.61333333333333</v>
      </c>
      <c r="BF6" s="2">
        <f t="shared" si="21"/>
        <v>25.726666666666667</v>
      </c>
      <c r="BI6" s="3">
        <v>19.900000000000002</v>
      </c>
      <c r="BJ6" s="3">
        <v>3.36</v>
      </c>
      <c r="BK6" s="2">
        <f t="shared" si="22"/>
        <v>-16.540000000000003</v>
      </c>
      <c r="BL6" s="2">
        <f t="shared" si="23"/>
        <v>11.63</v>
      </c>
      <c r="BO6" s="3">
        <v>29.733333333333334</v>
      </c>
      <c r="BP6" s="3">
        <v>23.333333333333332</v>
      </c>
      <c r="BQ6" s="2">
        <f t="shared" si="24"/>
        <v>-6.4000000000000021</v>
      </c>
      <c r="BR6" s="2">
        <f t="shared" si="25"/>
        <v>26.533333333333331</v>
      </c>
      <c r="BU6" s="3">
        <v>23.333333333333332</v>
      </c>
      <c r="BV6" s="3">
        <v>280.5</v>
      </c>
      <c r="BW6" s="2">
        <f t="shared" si="26"/>
        <v>257.16666666666669</v>
      </c>
      <c r="BX6" s="2">
        <f t="shared" si="27"/>
        <v>151.91666666666666</v>
      </c>
      <c r="CA6" s="3">
        <v>18.2</v>
      </c>
      <c r="CB6" s="3">
        <v>33.5</v>
      </c>
      <c r="CC6" s="2">
        <f t="shared" si="0"/>
        <v>15.3</v>
      </c>
      <c r="CD6" s="2">
        <f t="shared" si="1"/>
        <v>25.85</v>
      </c>
      <c r="CG6" s="3">
        <v>21.8</v>
      </c>
      <c r="CH6" s="3">
        <v>11.24</v>
      </c>
      <c r="CI6" s="2">
        <f t="shared" si="28"/>
        <v>-10.56</v>
      </c>
      <c r="CJ6">
        <f t="shared" si="29"/>
        <v>5.28</v>
      </c>
      <c r="CM6" s="3">
        <v>21.8</v>
      </c>
      <c r="CN6" s="3">
        <v>11</v>
      </c>
      <c r="CO6" s="2">
        <f t="shared" si="30"/>
        <v>-10.8</v>
      </c>
      <c r="CP6" s="2">
        <f t="shared" si="31"/>
        <v>16.399999999999999</v>
      </c>
      <c r="CS6" s="3">
        <v>21.8</v>
      </c>
      <c r="CT6" s="3">
        <v>3.48</v>
      </c>
      <c r="CU6" s="2">
        <f t="shared" si="32"/>
        <v>-18.32</v>
      </c>
      <c r="CV6" s="2">
        <f t="shared" si="33"/>
        <v>12.64</v>
      </c>
      <c r="CX6" s="3">
        <v>40.800000000000004</v>
      </c>
      <c r="CY6" s="3">
        <v>21.8</v>
      </c>
      <c r="CZ6" s="2">
        <f t="shared" si="34"/>
        <v>-19.000000000000004</v>
      </c>
      <c r="DA6" s="2">
        <f t="shared" si="35"/>
        <v>31.300000000000004</v>
      </c>
    </row>
    <row r="7" spans="1:105" x14ac:dyDescent="0.35">
      <c r="A7" s="2">
        <v>30.666666666666668</v>
      </c>
      <c r="B7" s="2">
        <v>706.7</v>
      </c>
      <c r="C7" s="2">
        <f t="shared" si="2"/>
        <v>676.03333333333342</v>
      </c>
      <c r="D7" s="2">
        <f t="shared" si="3"/>
        <v>368.68333333333334</v>
      </c>
      <c r="E7" s="2"/>
      <c r="G7" s="2">
        <v>30.666666666666668</v>
      </c>
      <c r="H7" s="2">
        <v>41.582403151674328</v>
      </c>
      <c r="I7" s="2">
        <f t="shared" si="4"/>
        <v>10.91573648500766</v>
      </c>
      <c r="J7" s="2">
        <f t="shared" si="5"/>
        <v>36.124534909170499</v>
      </c>
      <c r="K7" s="2"/>
      <c r="M7" s="2">
        <v>30.666666666666668</v>
      </c>
      <c r="N7" s="2">
        <v>6.4</v>
      </c>
      <c r="O7" s="2">
        <f t="shared" si="6"/>
        <v>-24.266666666666666</v>
      </c>
      <c r="P7" s="2">
        <f t="shared" si="7"/>
        <v>18.533333333333335</v>
      </c>
      <c r="Q7" s="2"/>
      <c r="S7" s="3">
        <v>30.666666666666668</v>
      </c>
      <c r="T7" s="3">
        <v>22.96</v>
      </c>
      <c r="U7" s="2">
        <f t="shared" si="8"/>
        <v>-7.706666666666667</v>
      </c>
      <c r="V7" s="2">
        <f t="shared" si="9"/>
        <v>26.813333333333333</v>
      </c>
      <c r="W7" s="2"/>
      <c r="Y7" s="2">
        <v>30.666666666666668</v>
      </c>
      <c r="Z7" s="2">
        <v>3.16</v>
      </c>
      <c r="AA7" s="2">
        <f t="shared" si="10"/>
        <v>-27.506666666666668</v>
      </c>
      <c r="AB7" s="2">
        <f t="shared" si="11"/>
        <v>16.913333333333334</v>
      </c>
      <c r="AC7" s="2"/>
      <c r="AE7" s="2">
        <v>32.199999999999996</v>
      </c>
      <c r="AF7" s="2">
        <v>19.900000000000002</v>
      </c>
      <c r="AG7" s="2">
        <f t="shared" si="12"/>
        <v>-12.299999999999994</v>
      </c>
      <c r="AH7" s="2">
        <f t="shared" si="13"/>
        <v>26.049999999999997</v>
      </c>
      <c r="AK7" s="3">
        <v>19.900000000000002</v>
      </c>
      <c r="AL7" s="3">
        <v>239.2</v>
      </c>
      <c r="AM7" s="2">
        <f t="shared" si="14"/>
        <v>219.29999999999998</v>
      </c>
      <c r="AN7" s="2">
        <f t="shared" si="15"/>
        <v>129.54999999999998</v>
      </c>
      <c r="AQ7" s="3">
        <v>19.900000000000002</v>
      </c>
      <c r="AR7" s="3">
        <v>115.94569881128227</v>
      </c>
      <c r="AS7" s="2">
        <f t="shared" si="16"/>
        <v>96.045698811282264</v>
      </c>
      <c r="AT7" s="2">
        <f t="shared" si="17"/>
        <v>67.922849405641131</v>
      </c>
      <c r="AW7" s="3">
        <v>31.533333333333331</v>
      </c>
      <c r="AX7" s="3">
        <v>10.08</v>
      </c>
      <c r="AY7" s="2">
        <f t="shared" si="18"/>
        <v>-21.453333333333333</v>
      </c>
      <c r="AZ7" s="2">
        <f t="shared" si="19"/>
        <v>20.806666666666665</v>
      </c>
      <c r="BC7" s="3">
        <v>32.06666666666667</v>
      </c>
      <c r="BD7" s="3">
        <v>28.92</v>
      </c>
      <c r="BE7" s="2">
        <f t="shared" si="20"/>
        <v>-3.1466666666666683</v>
      </c>
      <c r="BF7" s="2">
        <f t="shared" si="21"/>
        <v>30.493333333333336</v>
      </c>
      <c r="BI7" s="3">
        <v>31.533333333333331</v>
      </c>
      <c r="BJ7" s="3">
        <v>1.96</v>
      </c>
      <c r="BK7" s="2">
        <f t="shared" si="22"/>
        <v>-29.573333333333331</v>
      </c>
      <c r="BL7" s="2">
        <f t="shared" si="23"/>
        <v>16.746666666666666</v>
      </c>
      <c r="BO7" s="3">
        <v>19.900000000000002</v>
      </c>
      <c r="BP7" s="3">
        <v>18.2</v>
      </c>
      <c r="BQ7" s="2">
        <f t="shared" si="24"/>
        <v>-1.7000000000000028</v>
      </c>
      <c r="BR7" s="2">
        <f t="shared" si="25"/>
        <v>19.05</v>
      </c>
      <c r="BU7" s="3">
        <v>18.2</v>
      </c>
      <c r="BV7" s="3">
        <v>270.60000000000002</v>
      </c>
      <c r="BW7" s="2">
        <f t="shared" si="26"/>
        <v>252.40000000000003</v>
      </c>
      <c r="BX7" s="2">
        <f t="shared" si="27"/>
        <v>144.4</v>
      </c>
      <c r="CA7" s="3">
        <v>14.166666666666666</v>
      </c>
      <c r="CB7" s="3">
        <v>11.37</v>
      </c>
      <c r="CC7" s="2">
        <f t="shared" si="0"/>
        <v>-2.7966666666666669</v>
      </c>
      <c r="CD7" s="2">
        <f t="shared" si="1"/>
        <v>12.768333333333333</v>
      </c>
      <c r="CG7" s="3">
        <v>23.333333333333332</v>
      </c>
      <c r="CH7" s="3">
        <v>4.28</v>
      </c>
      <c r="CI7" s="2">
        <f t="shared" si="28"/>
        <v>-19.053333333333331</v>
      </c>
      <c r="CJ7">
        <f t="shared" si="29"/>
        <v>9.5266666666666673</v>
      </c>
      <c r="CM7" s="3">
        <v>23.333333333333332</v>
      </c>
      <c r="CN7" s="3">
        <v>16.04</v>
      </c>
      <c r="CO7" s="2">
        <f t="shared" si="30"/>
        <v>-7.293333333333333</v>
      </c>
      <c r="CP7" s="2">
        <f t="shared" si="31"/>
        <v>19.686666666666667</v>
      </c>
      <c r="CS7" s="3">
        <v>23.333333333333332</v>
      </c>
      <c r="CT7" s="3">
        <v>3.72</v>
      </c>
      <c r="CU7" s="2">
        <f t="shared" si="32"/>
        <v>-19.613333333333333</v>
      </c>
      <c r="CV7" s="2">
        <f t="shared" si="33"/>
        <v>13.526666666666666</v>
      </c>
      <c r="CX7" s="3">
        <v>30.666666666666668</v>
      </c>
      <c r="CY7" s="3">
        <v>23.333333333333332</v>
      </c>
      <c r="CZ7" s="2">
        <f t="shared" si="34"/>
        <v>-7.3333333333333357</v>
      </c>
      <c r="DA7" s="2">
        <f t="shared" si="35"/>
        <v>27</v>
      </c>
    </row>
    <row r="8" spans="1:105" x14ac:dyDescent="0.35">
      <c r="A8" s="2">
        <v>32.199999999999996</v>
      </c>
      <c r="B8" s="2">
        <v>725.2</v>
      </c>
      <c r="C8" s="2">
        <f t="shared" si="2"/>
        <v>693</v>
      </c>
      <c r="D8" s="2">
        <f t="shared" si="3"/>
        <v>378.70000000000005</v>
      </c>
      <c r="E8" s="2"/>
      <c r="G8" s="2">
        <v>32.199999999999996</v>
      </c>
      <c r="H8" s="2">
        <v>71.9768820391227</v>
      </c>
      <c r="I8" s="2">
        <f t="shared" si="4"/>
        <v>39.776882039122704</v>
      </c>
      <c r="J8" s="2">
        <f t="shared" si="5"/>
        <v>52.088441019561344</v>
      </c>
      <c r="K8" s="2"/>
      <c r="M8" s="2">
        <v>32.199999999999996</v>
      </c>
      <c r="N8" s="2">
        <v>11.56</v>
      </c>
      <c r="O8" s="2">
        <f t="shared" si="6"/>
        <v>-20.639999999999993</v>
      </c>
      <c r="P8" s="2">
        <f t="shared" si="7"/>
        <v>21.88</v>
      </c>
      <c r="Q8" s="2"/>
      <c r="S8" s="3">
        <v>32.199999999999996</v>
      </c>
      <c r="T8" s="3">
        <v>24.16</v>
      </c>
      <c r="U8" s="2">
        <f t="shared" si="8"/>
        <v>-8.0399999999999956</v>
      </c>
      <c r="V8" s="2">
        <f t="shared" si="9"/>
        <v>28.18</v>
      </c>
      <c r="W8" s="2"/>
      <c r="Y8" s="2">
        <v>32.199999999999996</v>
      </c>
      <c r="Z8" s="2">
        <v>1.64</v>
      </c>
      <c r="AA8" s="2">
        <f t="shared" si="10"/>
        <v>-30.559999999999995</v>
      </c>
      <c r="AB8" s="2">
        <f t="shared" si="11"/>
        <v>16.919999999999998</v>
      </c>
      <c r="AC8" s="2"/>
      <c r="AE8" s="2">
        <v>36.56666666666667</v>
      </c>
      <c r="AF8" s="2">
        <v>18.5</v>
      </c>
      <c r="AG8" s="2">
        <f t="shared" si="12"/>
        <v>-18.06666666666667</v>
      </c>
      <c r="AH8" s="2">
        <f t="shared" si="13"/>
        <v>27.533333333333335</v>
      </c>
      <c r="AK8" s="3">
        <v>18.5</v>
      </c>
      <c r="AL8" s="3">
        <v>506.1</v>
      </c>
      <c r="AM8" s="2">
        <f t="shared" si="14"/>
        <v>487.6</v>
      </c>
      <c r="AN8" s="2">
        <f t="shared" si="15"/>
        <v>262.3</v>
      </c>
      <c r="AQ8" s="3">
        <v>18.5</v>
      </c>
      <c r="AR8" s="3">
        <v>38.777519870577486</v>
      </c>
      <c r="AS8" s="2">
        <f t="shared" si="16"/>
        <v>20.277519870577486</v>
      </c>
      <c r="AT8" s="2">
        <f t="shared" si="17"/>
        <v>28.638759935288743</v>
      </c>
      <c r="AW8" s="3">
        <v>32.06666666666667</v>
      </c>
      <c r="AX8" s="3">
        <v>34.24</v>
      </c>
      <c r="AY8" s="2">
        <f t="shared" si="18"/>
        <v>2.173333333333332</v>
      </c>
      <c r="AZ8" s="2">
        <f t="shared" si="19"/>
        <v>33.153333333333336</v>
      </c>
      <c r="BC8" s="3">
        <v>27.049999999999997</v>
      </c>
      <c r="BD8" s="3">
        <v>18.440000000000001</v>
      </c>
      <c r="BE8" s="2">
        <f t="shared" si="20"/>
        <v>-8.6099999999999959</v>
      </c>
      <c r="BF8" s="2">
        <f t="shared" si="21"/>
        <v>22.744999999999997</v>
      </c>
      <c r="BI8" s="3">
        <v>32.06666666666667</v>
      </c>
      <c r="BJ8" s="3">
        <v>0.68</v>
      </c>
      <c r="BK8" s="2">
        <f t="shared" si="22"/>
        <v>-31.38666666666667</v>
      </c>
      <c r="BL8" s="2">
        <f t="shared" si="23"/>
        <v>16.373333333333335</v>
      </c>
      <c r="BO8" s="3">
        <v>18.5</v>
      </c>
      <c r="BP8" s="3">
        <v>14.166666666666666</v>
      </c>
      <c r="BQ8" s="2">
        <f t="shared" si="24"/>
        <v>-4.3333333333333339</v>
      </c>
      <c r="BR8" s="2">
        <f t="shared" si="25"/>
        <v>16.333333333333332</v>
      </c>
      <c r="BU8" s="3">
        <v>22.5</v>
      </c>
      <c r="BV8" s="3">
        <v>236.3</v>
      </c>
      <c r="BW8" s="2">
        <f t="shared" si="26"/>
        <v>213.8</v>
      </c>
      <c r="BX8" s="2">
        <f t="shared" si="27"/>
        <v>129.4</v>
      </c>
      <c r="CA8" s="3">
        <v>22.5</v>
      </c>
      <c r="CB8" s="3">
        <v>28.17</v>
      </c>
      <c r="CC8" s="2">
        <f t="shared" si="0"/>
        <v>5.6700000000000017</v>
      </c>
      <c r="CD8" s="2">
        <f t="shared" si="1"/>
        <v>25.335000000000001</v>
      </c>
      <c r="CG8" s="3">
        <v>18.2</v>
      </c>
      <c r="CH8" s="3">
        <v>11.08</v>
      </c>
      <c r="CI8" s="2">
        <f t="shared" si="28"/>
        <v>-7.1199999999999992</v>
      </c>
      <c r="CJ8">
        <f t="shared" si="29"/>
        <v>3.5599999999999996</v>
      </c>
      <c r="CM8" s="3">
        <v>18.2</v>
      </c>
      <c r="CN8" s="3">
        <v>12.6</v>
      </c>
      <c r="CO8" s="2">
        <f t="shared" si="30"/>
        <v>-5.6</v>
      </c>
      <c r="CP8" s="2">
        <f t="shared" si="31"/>
        <v>15.399999999999999</v>
      </c>
      <c r="CS8" s="3">
        <v>18.2</v>
      </c>
      <c r="CT8" s="3">
        <v>4.5599999999999996</v>
      </c>
      <c r="CU8" s="2">
        <f t="shared" si="32"/>
        <v>-13.64</v>
      </c>
      <c r="CV8" s="2">
        <f t="shared" si="33"/>
        <v>11.379999999999999</v>
      </c>
      <c r="CX8" s="3">
        <v>32.199999999999996</v>
      </c>
      <c r="CY8" s="3">
        <v>18.2</v>
      </c>
      <c r="CZ8" s="2">
        <f t="shared" si="34"/>
        <v>-13.999999999999996</v>
      </c>
      <c r="DA8" s="2">
        <f t="shared" si="35"/>
        <v>25.199999999999996</v>
      </c>
    </row>
    <row r="9" spans="1:105" x14ac:dyDescent="0.35">
      <c r="A9" s="2">
        <v>36.56666666666667</v>
      </c>
      <c r="B9" s="2">
        <v>199.8</v>
      </c>
      <c r="C9" s="2">
        <f t="shared" si="2"/>
        <v>163.23333333333335</v>
      </c>
      <c r="D9" s="2">
        <f t="shared" si="3"/>
        <v>118.18333333333334</v>
      </c>
      <c r="E9" s="2"/>
      <c r="G9" s="2">
        <v>36.56666666666667</v>
      </c>
      <c r="H9" s="2">
        <v>77.525192649673997</v>
      </c>
      <c r="I9" s="2">
        <f t="shared" si="4"/>
        <v>40.958525983007327</v>
      </c>
      <c r="J9" s="2">
        <f t="shared" si="5"/>
        <v>57.045929658170337</v>
      </c>
      <c r="K9" s="2"/>
      <c r="M9" s="2">
        <v>36.56666666666667</v>
      </c>
      <c r="N9" s="2">
        <v>6.84</v>
      </c>
      <c r="O9" s="2">
        <f t="shared" si="6"/>
        <v>-29.72666666666667</v>
      </c>
      <c r="P9" s="2">
        <f t="shared" si="7"/>
        <v>21.703333333333333</v>
      </c>
      <c r="Q9" s="2"/>
      <c r="S9" s="3">
        <v>36.56666666666667</v>
      </c>
      <c r="T9" s="3">
        <v>25.64</v>
      </c>
      <c r="U9" s="2">
        <f t="shared" si="8"/>
        <v>-10.926666666666669</v>
      </c>
      <c r="V9" s="2">
        <f t="shared" si="9"/>
        <v>31.103333333333335</v>
      </c>
      <c r="W9" s="2"/>
      <c r="Y9" s="2">
        <v>36.56666666666667</v>
      </c>
      <c r="Z9" s="2">
        <v>1.44</v>
      </c>
      <c r="AA9" s="2">
        <f t="shared" si="10"/>
        <v>-35.126666666666672</v>
      </c>
      <c r="AB9" s="2">
        <f t="shared" si="11"/>
        <v>19.003333333333334</v>
      </c>
      <c r="AC9" s="2"/>
      <c r="AE9" s="2">
        <v>23.099999999999998</v>
      </c>
      <c r="AF9" s="2">
        <v>31.533333333333331</v>
      </c>
      <c r="AG9" s="2">
        <f t="shared" si="12"/>
        <v>8.4333333333333336</v>
      </c>
      <c r="AH9" s="2">
        <f t="shared" si="13"/>
        <v>27.316666666666663</v>
      </c>
      <c r="AK9" s="3">
        <v>32.06666666666667</v>
      </c>
      <c r="AL9" s="3">
        <v>335.2</v>
      </c>
      <c r="AM9" s="2">
        <f t="shared" si="14"/>
        <v>303.13333333333333</v>
      </c>
      <c r="AN9" s="2">
        <f t="shared" si="15"/>
        <v>183.63333333333333</v>
      </c>
      <c r="AQ9" s="3">
        <v>31.533333333333331</v>
      </c>
      <c r="AR9" s="3">
        <v>52.079114351289313</v>
      </c>
      <c r="AS9" s="2">
        <f t="shared" si="16"/>
        <v>20.545781017955981</v>
      </c>
      <c r="AT9" s="2">
        <f t="shared" si="17"/>
        <v>41.806223842311326</v>
      </c>
      <c r="AW9" s="3">
        <v>27.049999999999997</v>
      </c>
      <c r="AX9" s="3">
        <v>13.64</v>
      </c>
      <c r="AY9" s="2">
        <f t="shared" si="18"/>
        <v>-13.409999999999997</v>
      </c>
      <c r="AZ9" s="2">
        <f t="shared" si="19"/>
        <v>20.344999999999999</v>
      </c>
      <c r="BC9" s="4">
        <v>35.133333333333333</v>
      </c>
      <c r="BD9" s="4">
        <v>21.12</v>
      </c>
      <c r="BE9" s="2">
        <f t="shared" si="20"/>
        <v>-14.013333333333332</v>
      </c>
      <c r="BF9" s="2">
        <f t="shared" si="21"/>
        <v>28.126666666666665</v>
      </c>
      <c r="BI9" s="3">
        <v>27.049999999999997</v>
      </c>
      <c r="BJ9" s="3">
        <v>2.12</v>
      </c>
      <c r="BK9" s="2">
        <f t="shared" si="22"/>
        <v>-24.929999999999996</v>
      </c>
      <c r="BL9" s="2">
        <f t="shared" si="23"/>
        <v>14.584999999999999</v>
      </c>
      <c r="BO9" s="3">
        <v>31.533333333333331</v>
      </c>
      <c r="BP9" s="3">
        <v>22.5</v>
      </c>
      <c r="BQ9" s="2">
        <f t="shared" si="24"/>
        <v>-9.0333333333333314</v>
      </c>
      <c r="BR9" s="2">
        <f t="shared" si="25"/>
        <v>27.016666666666666</v>
      </c>
      <c r="BU9" s="3">
        <v>23.366666666666664</v>
      </c>
      <c r="BV9" s="3">
        <v>293.10000000000002</v>
      </c>
      <c r="BW9" s="2">
        <f t="shared" si="26"/>
        <v>269.73333333333335</v>
      </c>
      <c r="BX9" s="2">
        <f t="shared" si="27"/>
        <v>158.23333333333335</v>
      </c>
      <c r="CA9" s="3">
        <v>23.366666666666664</v>
      </c>
      <c r="CB9" s="3">
        <v>34.52154789200317</v>
      </c>
      <c r="CC9" s="2">
        <f t="shared" si="0"/>
        <v>11.154881225336506</v>
      </c>
      <c r="CD9" s="2">
        <f t="shared" si="1"/>
        <v>28.944107279334915</v>
      </c>
      <c r="CG9" s="3">
        <v>14.166666666666666</v>
      </c>
      <c r="CH9" s="3">
        <v>5.56</v>
      </c>
      <c r="CI9" s="2">
        <f t="shared" si="28"/>
        <v>-8.6066666666666656</v>
      </c>
      <c r="CJ9">
        <f t="shared" si="29"/>
        <v>4.3033333333333328</v>
      </c>
      <c r="CM9" s="3">
        <v>14.166666666666666</v>
      </c>
      <c r="CN9" s="3">
        <v>6.8</v>
      </c>
      <c r="CO9" s="2">
        <f t="shared" si="30"/>
        <v>-7.3666666666666663</v>
      </c>
      <c r="CP9" s="2">
        <f t="shared" si="31"/>
        <v>10.483333333333333</v>
      </c>
      <c r="CS9" s="3">
        <v>14.166666666666666</v>
      </c>
      <c r="CT9" s="3">
        <v>5.52</v>
      </c>
      <c r="CU9" s="2">
        <f t="shared" si="32"/>
        <v>-8.6466666666666665</v>
      </c>
      <c r="CV9" s="2">
        <f t="shared" si="33"/>
        <v>9.8433333333333337</v>
      </c>
      <c r="CX9" s="3">
        <v>36.56666666666667</v>
      </c>
      <c r="CY9" s="3">
        <v>14.166666666666666</v>
      </c>
      <c r="CZ9" s="2">
        <f t="shared" si="34"/>
        <v>-22.400000000000006</v>
      </c>
      <c r="DA9" s="2">
        <f t="shared" si="35"/>
        <v>25.366666666666667</v>
      </c>
    </row>
    <row r="10" spans="1:105" x14ac:dyDescent="0.35">
      <c r="A10" s="2">
        <v>23.099999999999998</v>
      </c>
      <c r="B10" s="2">
        <v>700.5</v>
      </c>
      <c r="C10" s="2">
        <f t="shared" si="2"/>
        <v>677.4</v>
      </c>
      <c r="D10" s="2">
        <f t="shared" si="3"/>
        <v>361.8</v>
      </c>
      <c r="E10" s="2"/>
      <c r="G10" s="2">
        <v>23.099999999999998</v>
      </c>
      <c r="H10" s="2">
        <v>59.231779382797122</v>
      </c>
      <c r="I10" s="2">
        <f t="shared" si="4"/>
        <v>36.13177938279712</v>
      </c>
      <c r="J10" s="2">
        <f t="shared" si="5"/>
        <v>41.165889691398561</v>
      </c>
      <c r="K10" s="2"/>
      <c r="M10" s="2">
        <v>23.099999999999998</v>
      </c>
      <c r="N10" s="2">
        <v>16.84</v>
      </c>
      <c r="O10" s="2">
        <f t="shared" si="6"/>
        <v>-6.259999999999998</v>
      </c>
      <c r="P10" s="2">
        <f t="shared" si="7"/>
        <v>19.97</v>
      </c>
      <c r="Q10" s="2"/>
      <c r="S10" s="3">
        <v>35.6</v>
      </c>
      <c r="T10" s="3">
        <v>22.12</v>
      </c>
      <c r="U10" s="2">
        <f t="shared" si="8"/>
        <v>-13.48</v>
      </c>
      <c r="V10" s="2">
        <f t="shared" si="9"/>
        <v>28.86</v>
      </c>
      <c r="W10" s="2"/>
      <c r="Y10" s="2">
        <v>23.099999999999998</v>
      </c>
      <c r="Z10" s="2">
        <v>3.84</v>
      </c>
      <c r="AA10" s="2">
        <f t="shared" si="10"/>
        <v>-19.259999999999998</v>
      </c>
      <c r="AB10" s="2">
        <f t="shared" si="11"/>
        <v>13.469999999999999</v>
      </c>
      <c r="AC10" s="2"/>
      <c r="AE10" s="2">
        <v>35.6</v>
      </c>
      <c r="AF10" s="2">
        <v>32.06666666666667</v>
      </c>
      <c r="AG10" s="2">
        <f t="shared" si="12"/>
        <v>-3.5333333333333314</v>
      </c>
      <c r="AH10" s="2">
        <f t="shared" si="13"/>
        <v>33.833333333333336</v>
      </c>
      <c r="AK10" s="3">
        <v>35.266666666666659</v>
      </c>
      <c r="AL10" s="3">
        <v>264.89999999999998</v>
      </c>
      <c r="AM10" s="2">
        <f t="shared" si="14"/>
        <v>229.63333333333333</v>
      </c>
      <c r="AN10" s="2">
        <f t="shared" si="15"/>
        <v>150.08333333333331</v>
      </c>
      <c r="AQ10" s="3">
        <v>32.06666666666667</v>
      </c>
      <c r="AR10" s="3">
        <v>49.122451734845427</v>
      </c>
      <c r="AS10" s="2">
        <f t="shared" si="16"/>
        <v>17.055785068178757</v>
      </c>
      <c r="AT10" s="2">
        <f t="shared" si="17"/>
        <v>40.594559200756052</v>
      </c>
      <c r="AW10" s="4">
        <v>35.133333333333333</v>
      </c>
      <c r="AX10" s="4">
        <v>14.68</v>
      </c>
      <c r="AY10" s="2">
        <f t="shared" si="18"/>
        <v>-20.453333333333333</v>
      </c>
      <c r="AZ10" s="2">
        <f t="shared" si="19"/>
        <v>24.906666666666666</v>
      </c>
      <c r="BC10" s="4">
        <v>22.766666666666666</v>
      </c>
      <c r="BD10" s="4">
        <v>18</v>
      </c>
      <c r="BE10" s="2">
        <f t="shared" si="20"/>
        <v>-4.7666666666666657</v>
      </c>
      <c r="BF10" s="2">
        <f t="shared" si="21"/>
        <v>20.383333333333333</v>
      </c>
      <c r="BI10" s="4">
        <v>35.133333333333333</v>
      </c>
      <c r="BJ10" s="4">
        <v>0.76</v>
      </c>
      <c r="BK10" s="2">
        <f t="shared" si="22"/>
        <v>-34.373333333333335</v>
      </c>
      <c r="BL10" s="2">
        <f t="shared" si="23"/>
        <v>17.946666666666665</v>
      </c>
      <c r="BO10" s="3">
        <v>31.533333333333331</v>
      </c>
      <c r="BP10" s="3">
        <v>23.366666666666664</v>
      </c>
      <c r="BQ10" s="2">
        <f t="shared" si="24"/>
        <v>-8.1666666666666679</v>
      </c>
      <c r="BR10" s="2">
        <f t="shared" si="25"/>
        <v>27.449999999999996</v>
      </c>
      <c r="BU10" s="3">
        <v>27</v>
      </c>
      <c r="BV10" s="3">
        <v>240.8</v>
      </c>
      <c r="BW10" s="2">
        <f t="shared" si="26"/>
        <v>213.8</v>
      </c>
      <c r="BX10" s="2">
        <f t="shared" si="27"/>
        <v>133.9</v>
      </c>
      <c r="CA10" s="3">
        <v>27</v>
      </c>
      <c r="CB10" s="3">
        <v>31.023349398717887</v>
      </c>
      <c r="CC10" s="2">
        <f t="shared" si="0"/>
        <v>4.0233493987178868</v>
      </c>
      <c r="CD10" s="2">
        <f t="shared" si="1"/>
        <v>29.011674699358942</v>
      </c>
      <c r="CG10" s="3">
        <v>22.5</v>
      </c>
      <c r="CH10" s="3">
        <v>15.44</v>
      </c>
      <c r="CI10" s="2">
        <f t="shared" si="28"/>
        <v>-7.0600000000000005</v>
      </c>
      <c r="CJ10">
        <f t="shared" si="29"/>
        <v>3.5300000000000002</v>
      </c>
      <c r="CM10" s="3">
        <v>22.5</v>
      </c>
      <c r="CN10" s="3">
        <v>16.760000000000002</v>
      </c>
      <c r="CO10" s="2">
        <f t="shared" si="30"/>
        <v>-5.7399999999999984</v>
      </c>
      <c r="CP10" s="2">
        <f t="shared" si="31"/>
        <v>19.630000000000003</v>
      </c>
      <c r="CS10" s="3">
        <v>22.5</v>
      </c>
      <c r="CT10" s="3">
        <v>4.12</v>
      </c>
      <c r="CU10" s="2">
        <f t="shared" si="32"/>
        <v>-18.38</v>
      </c>
      <c r="CV10" s="2">
        <f t="shared" si="33"/>
        <v>13.31</v>
      </c>
      <c r="CX10" s="3">
        <v>23.099999999999998</v>
      </c>
      <c r="CY10" s="3">
        <v>22.5</v>
      </c>
      <c r="CZ10" s="2">
        <f t="shared" si="34"/>
        <v>-0.59999999999999787</v>
      </c>
      <c r="DA10" s="2">
        <f t="shared" si="35"/>
        <v>22.799999999999997</v>
      </c>
    </row>
    <row r="11" spans="1:105" x14ac:dyDescent="0.35">
      <c r="A11" s="2">
        <v>37.133333333333333</v>
      </c>
      <c r="B11" s="2">
        <v>502.6</v>
      </c>
      <c r="C11" s="2">
        <f t="shared" si="2"/>
        <v>465.4666666666667</v>
      </c>
      <c r="D11" s="2">
        <f t="shared" si="3"/>
        <v>269.86666666666667</v>
      </c>
      <c r="E11" s="2"/>
      <c r="G11" s="2">
        <v>35.6</v>
      </c>
      <c r="H11" s="2">
        <v>60.590938936309925</v>
      </c>
      <c r="I11" s="2">
        <f t="shared" si="4"/>
        <v>24.990938936309924</v>
      </c>
      <c r="J11" s="2">
        <f t="shared" si="5"/>
        <v>48.09546946815496</v>
      </c>
      <c r="K11" s="2"/>
      <c r="M11" s="2">
        <v>35.6</v>
      </c>
      <c r="N11" s="2">
        <v>15.56</v>
      </c>
      <c r="O11" s="2">
        <f t="shared" si="6"/>
        <v>-20.04</v>
      </c>
      <c r="P11" s="2">
        <f t="shared" si="7"/>
        <v>25.580000000000002</v>
      </c>
      <c r="Q11" s="2"/>
      <c r="S11" s="3">
        <v>37.133333333333333</v>
      </c>
      <c r="T11" s="3">
        <v>26.04</v>
      </c>
      <c r="U11" s="2">
        <f t="shared" si="8"/>
        <v>-11.093333333333334</v>
      </c>
      <c r="V11" s="2">
        <f t="shared" si="9"/>
        <v>31.586666666666666</v>
      </c>
      <c r="W11" s="2"/>
      <c r="Y11" s="2">
        <v>35.6</v>
      </c>
      <c r="Z11" s="2">
        <v>2.12</v>
      </c>
      <c r="AA11" s="2">
        <f t="shared" si="10"/>
        <v>-33.480000000000004</v>
      </c>
      <c r="AB11" s="2">
        <f t="shared" si="11"/>
        <v>18.86</v>
      </c>
      <c r="AC11" s="2"/>
      <c r="AE11" s="2">
        <v>37.133333333333333</v>
      </c>
      <c r="AF11" s="2">
        <v>35.266666666666659</v>
      </c>
      <c r="AG11" s="2">
        <f t="shared" si="12"/>
        <v>-1.8666666666666742</v>
      </c>
      <c r="AH11" s="2">
        <f t="shared" si="13"/>
        <v>36.199999999999996</v>
      </c>
      <c r="AK11" s="3">
        <v>30.866666666666664</v>
      </c>
      <c r="AL11" s="3">
        <v>215.4</v>
      </c>
      <c r="AM11" s="2">
        <f t="shared" si="14"/>
        <v>184.53333333333333</v>
      </c>
      <c r="AN11" s="2">
        <f t="shared" si="15"/>
        <v>123.13333333333334</v>
      </c>
      <c r="AQ11" s="3">
        <v>35.266666666666659</v>
      </c>
      <c r="AR11" s="3">
        <v>59.29301111561135</v>
      </c>
      <c r="AS11" s="2">
        <f t="shared" si="16"/>
        <v>24.026344448944691</v>
      </c>
      <c r="AT11" s="2">
        <f t="shared" si="17"/>
        <v>47.279838891139008</v>
      </c>
      <c r="AW11" s="4">
        <v>22.766666666666666</v>
      </c>
      <c r="AX11" s="4">
        <v>9.6</v>
      </c>
      <c r="AY11" s="2">
        <f t="shared" si="18"/>
        <v>-13.166666666666666</v>
      </c>
      <c r="AZ11" s="2">
        <f t="shared" si="19"/>
        <v>16.183333333333334</v>
      </c>
      <c r="BC11" s="4">
        <v>25.366666666666664</v>
      </c>
      <c r="BD11" s="4">
        <v>16.440000000000001</v>
      </c>
      <c r="BE11" s="2">
        <f t="shared" si="20"/>
        <v>-8.9266666666666623</v>
      </c>
      <c r="BF11" s="2">
        <f t="shared" si="21"/>
        <v>20.903333333333332</v>
      </c>
      <c r="BI11" s="4">
        <v>22.766666666666666</v>
      </c>
      <c r="BJ11" s="4">
        <v>3.6</v>
      </c>
      <c r="BK11" s="2">
        <f t="shared" si="22"/>
        <v>-19.166666666666664</v>
      </c>
      <c r="BL11" s="2">
        <f t="shared" si="23"/>
        <v>13.183333333333334</v>
      </c>
      <c r="BO11" s="3">
        <v>32.06666666666667</v>
      </c>
      <c r="BP11" s="3">
        <v>27</v>
      </c>
      <c r="BQ11" s="2">
        <f t="shared" si="24"/>
        <v>-5.06666666666667</v>
      </c>
      <c r="BR11" s="2">
        <f t="shared" si="25"/>
        <v>29.533333333333335</v>
      </c>
      <c r="BU11" s="3">
        <v>14.199999999999998</v>
      </c>
      <c r="BV11" s="3">
        <v>228.4</v>
      </c>
      <c r="BW11" s="2">
        <f t="shared" si="26"/>
        <v>214.20000000000002</v>
      </c>
      <c r="BX11" s="2">
        <f t="shared" si="27"/>
        <v>121.3</v>
      </c>
      <c r="CA11" s="3">
        <v>14.199999999999998</v>
      </c>
      <c r="CB11" s="3">
        <v>22.039212016283749</v>
      </c>
      <c r="CC11" s="2">
        <f t="shared" si="0"/>
        <v>7.8392120162837511</v>
      </c>
      <c r="CD11" s="2">
        <f t="shared" si="1"/>
        <v>18.119606008141872</v>
      </c>
      <c r="CG11" s="3">
        <v>23.366666666666664</v>
      </c>
      <c r="CH11" s="3">
        <v>4.92</v>
      </c>
      <c r="CI11" s="2">
        <f t="shared" si="28"/>
        <v>-18.446666666666665</v>
      </c>
      <c r="CJ11">
        <f t="shared" si="29"/>
        <v>9.2233333333333327</v>
      </c>
      <c r="CM11" s="3">
        <v>23.366666666666664</v>
      </c>
      <c r="CN11" s="3">
        <v>14.88</v>
      </c>
      <c r="CO11" s="2">
        <f t="shared" si="30"/>
        <v>-8.4866666666666628</v>
      </c>
      <c r="CP11" s="2">
        <f t="shared" si="31"/>
        <v>19.123333333333331</v>
      </c>
      <c r="CS11" s="3">
        <v>23.366666666666664</v>
      </c>
      <c r="CT11" s="3">
        <v>4.4000000000000004</v>
      </c>
      <c r="CU11" s="2">
        <f t="shared" si="32"/>
        <v>-18.966666666666661</v>
      </c>
      <c r="CV11" s="2">
        <f t="shared" si="33"/>
        <v>13.883333333333333</v>
      </c>
      <c r="CX11" s="3">
        <v>35.6</v>
      </c>
      <c r="CY11" s="3">
        <v>27</v>
      </c>
      <c r="CZ11" s="2">
        <f t="shared" si="34"/>
        <v>-8.6000000000000014</v>
      </c>
      <c r="DA11" s="2">
        <f t="shared" si="35"/>
        <v>31.3</v>
      </c>
    </row>
    <row r="12" spans="1:105" x14ac:dyDescent="0.35">
      <c r="A12" s="2">
        <v>31.033333333333331</v>
      </c>
      <c r="B12" s="2">
        <v>477.9</v>
      </c>
      <c r="C12" s="2">
        <f t="shared" si="2"/>
        <v>446.86666666666667</v>
      </c>
      <c r="D12" s="2">
        <f t="shared" si="3"/>
        <v>254.46666666666664</v>
      </c>
      <c r="E12" s="2"/>
      <c r="G12" s="2">
        <v>37.133333333333333</v>
      </c>
      <c r="H12" s="2">
        <v>24.312388855957323</v>
      </c>
      <c r="I12" s="2">
        <f t="shared" si="4"/>
        <v>-12.82094447737601</v>
      </c>
      <c r="J12" s="2">
        <f t="shared" si="5"/>
        <v>30.722861094645328</v>
      </c>
      <c r="K12" s="2"/>
      <c r="M12" s="2">
        <v>37.133333333333333</v>
      </c>
      <c r="N12" s="2">
        <v>16.04</v>
      </c>
      <c r="O12" s="2">
        <f t="shared" si="6"/>
        <v>-21.093333333333334</v>
      </c>
      <c r="P12" s="2">
        <f t="shared" si="7"/>
        <v>26.586666666666666</v>
      </c>
      <c r="Q12" s="2"/>
      <c r="S12" s="3">
        <v>31.033333333333331</v>
      </c>
      <c r="T12" s="3">
        <v>27.68</v>
      </c>
      <c r="U12" s="2">
        <f t="shared" si="8"/>
        <v>-3.3533333333333317</v>
      </c>
      <c r="V12" s="2">
        <f t="shared" si="9"/>
        <v>29.356666666666666</v>
      </c>
      <c r="W12" s="2"/>
      <c r="Y12" s="2">
        <v>37.133333333333333</v>
      </c>
      <c r="Z12" s="2">
        <v>1.64</v>
      </c>
      <c r="AA12" s="2">
        <f t="shared" si="10"/>
        <v>-35.493333333333332</v>
      </c>
      <c r="AB12" s="2">
        <f t="shared" si="11"/>
        <v>19.386666666666667</v>
      </c>
      <c r="AC12" s="2"/>
      <c r="AE12" s="2">
        <v>31.033333333333331</v>
      </c>
      <c r="AF12" s="2">
        <v>30.866666666666664</v>
      </c>
      <c r="AG12" s="2">
        <f t="shared" si="12"/>
        <v>-0.16666666666666785</v>
      </c>
      <c r="AH12" s="2">
        <f t="shared" si="13"/>
        <v>30.949999999999996</v>
      </c>
      <c r="AK12" s="3">
        <v>39</v>
      </c>
      <c r="AL12" s="3">
        <v>360.6</v>
      </c>
      <c r="AM12" s="2">
        <f t="shared" si="14"/>
        <v>321.60000000000002</v>
      </c>
      <c r="AN12" s="2">
        <f t="shared" si="15"/>
        <v>199.8</v>
      </c>
      <c r="AQ12" s="3">
        <v>30.866666666666664</v>
      </c>
      <c r="AR12" s="3">
        <v>28.385311192115566</v>
      </c>
      <c r="AS12" s="2">
        <f t="shared" si="16"/>
        <v>-2.4813554745510977</v>
      </c>
      <c r="AT12" s="2">
        <f t="shared" si="17"/>
        <v>29.625988929391113</v>
      </c>
      <c r="AW12" s="4">
        <v>25.366666666666664</v>
      </c>
      <c r="AX12" s="4">
        <v>4.88</v>
      </c>
      <c r="AY12" s="2">
        <f t="shared" si="18"/>
        <v>-20.486666666666665</v>
      </c>
      <c r="AZ12" s="2">
        <f t="shared" si="19"/>
        <v>15.123333333333331</v>
      </c>
      <c r="BC12" s="4">
        <v>26.533333333333331</v>
      </c>
      <c r="BD12" s="4">
        <v>21.8</v>
      </c>
      <c r="BE12" s="2">
        <f t="shared" si="20"/>
        <v>-4.7333333333333307</v>
      </c>
      <c r="BF12" s="2">
        <f t="shared" si="21"/>
        <v>24.166666666666664</v>
      </c>
      <c r="BI12" s="4">
        <v>25.366666666666664</v>
      </c>
      <c r="BJ12" s="4">
        <v>3.08</v>
      </c>
      <c r="BK12" s="2">
        <f t="shared" si="22"/>
        <v>-22.286666666666662</v>
      </c>
      <c r="BL12" s="2">
        <f t="shared" si="23"/>
        <v>14.223333333333333</v>
      </c>
      <c r="BO12" s="3">
        <v>35.266666666666659</v>
      </c>
      <c r="BP12" s="3">
        <v>14.199999999999998</v>
      </c>
      <c r="BQ12" s="2">
        <f t="shared" si="24"/>
        <v>-21.066666666666663</v>
      </c>
      <c r="BR12" s="2">
        <f t="shared" si="25"/>
        <v>24.733333333333327</v>
      </c>
      <c r="BU12" s="3">
        <v>26.633333333333336</v>
      </c>
      <c r="BV12" s="3">
        <v>278.8</v>
      </c>
      <c r="BW12" s="2">
        <f t="shared" si="26"/>
        <v>252.16666666666669</v>
      </c>
      <c r="BX12" s="2">
        <f t="shared" si="27"/>
        <v>152.71666666666667</v>
      </c>
      <c r="CA12" s="3">
        <v>26.633333333333336</v>
      </c>
      <c r="CB12" s="3">
        <v>21.64</v>
      </c>
      <c r="CC12" s="2">
        <f t="shared" si="0"/>
        <v>-4.9933333333333358</v>
      </c>
      <c r="CD12" s="2">
        <f t="shared" si="1"/>
        <v>24.13666666666667</v>
      </c>
      <c r="CG12" s="3">
        <v>27</v>
      </c>
      <c r="CH12" s="3">
        <v>14.76</v>
      </c>
      <c r="CI12" s="2">
        <f t="shared" si="28"/>
        <v>-12.24</v>
      </c>
      <c r="CJ12">
        <f t="shared" si="29"/>
        <v>6.12</v>
      </c>
      <c r="CM12" s="3">
        <v>27</v>
      </c>
      <c r="CN12" s="3">
        <v>15.84</v>
      </c>
      <c r="CO12" s="2">
        <f t="shared" si="30"/>
        <v>-11.16</v>
      </c>
      <c r="CP12" s="2">
        <f t="shared" si="31"/>
        <v>21.42</v>
      </c>
      <c r="CS12" s="3">
        <v>27</v>
      </c>
      <c r="CT12" s="3">
        <v>3.28</v>
      </c>
      <c r="CU12" s="2">
        <f t="shared" si="32"/>
        <v>-23.72</v>
      </c>
      <c r="CV12" s="2">
        <f t="shared" si="33"/>
        <v>15.14</v>
      </c>
      <c r="CX12" s="3">
        <v>37.133333333333333</v>
      </c>
      <c r="CY12" s="3">
        <v>14.199999999999998</v>
      </c>
      <c r="CZ12" s="2">
        <f t="shared" si="34"/>
        <v>-22.933333333333337</v>
      </c>
      <c r="DA12" s="2">
        <f t="shared" si="35"/>
        <v>25.666666666666664</v>
      </c>
    </row>
    <row r="13" spans="1:105" x14ac:dyDescent="0.35">
      <c r="A13" s="2">
        <v>35.6</v>
      </c>
      <c r="B13" s="2">
        <v>187.1</v>
      </c>
      <c r="C13" s="2">
        <f t="shared" si="2"/>
        <v>151.5</v>
      </c>
      <c r="D13" s="2">
        <f t="shared" si="3"/>
        <v>111.35</v>
      </c>
      <c r="E13" s="2"/>
      <c r="G13" s="2">
        <v>31.033333333333331</v>
      </c>
      <c r="H13" s="2">
        <v>63.771464036962968</v>
      </c>
      <c r="I13" s="2">
        <f t="shared" si="4"/>
        <v>32.738130703629636</v>
      </c>
      <c r="J13" s="2">
        <f t="shared" si="5"/>
        <v>47.40239868514815</v>
      </c>
      <c r="K13" s="2"/>
      <c r="M13" s="2">
        <v>31.033333333333331</v>
      </c>
      <c r="N13" s="2">
        <v>10.08</v>
      </c>
      <c r="O13" s="2">
        <f t="shared" si="6"/>
        <v>-20.953333333333333</v>
      </c>
      <c r="P13" s="2">
        <f t="shared" si="7"/>
        <v>20.556666666666665</v>
      </c>
      <c r="Q13" s="2"/>
      <c r="S13" s="3">
        <v>35.6</v>
      </c>
      <c r="T13" s="3">
        <v>0.23</v>
      </c>
      <c r="U13" s="2">
        <f t="shared" si="8"/>
        <v>-35.370000000000005</v>
      </c>
      <c r="V13" s="2">
        <f t="shared" si="9"/>
        <v>17.914999999999999</v>
      </c>
      <c r="W13" s="2"/>
      <c r="Y13" s="2">
        <v>31.033333333333331</v>
      </c>
      <c r="Z13" s="2">
        <v>3.28</v>
      </c>
      <c r="AA13" s="2">
        <f t="shared" si="10"/>
        <v>-27.75333333333333</v>
      </c>
      <c r="AB13" s="2">
        <f t="shared" si="11"/>
        <v>17.156666666666666</v>
      </c>
      <c r="AC13" s="2"/>
      <c r="AE13" s="2">
        <v>35.333333333333336</v>
      </c>
      <c r="AF13" s="2">
        <v>39</v>
      </c>
      <c r="AG13" s="2">
        <f t="shared" si="12"/>
        <v>3.6666666666666643</v>
      </c>
      <c r="AH13" s="2">
        <f t="shared" si="13"/>
        <v>37.166666666666671</v>
      </c>
      <c r="AK13" s="3">
        <v>24.599999999999998</v>
      </c>
      <c r="AL13" s="3">
        <v>420.5</v>
      </c>
      <c r="AM13" s="2">
        <f t="shared" si="14"/>
        <v>395.9</v>
      </c>
      <c r="AN13" s="2">
        <f t="shared" si="15"/>
        <v>222.55</v>
      </c>
      <c r="AQ13" s="3">
        <v>39</v>
      </c>
      <c r="AR13" s="3">
        <v>64.627308707124016</v>
      </c>
      <c r="AS13" s="2">
        <f t="shared" si="16"/>
        <v>25.627308707124016</v>
      </c>
      <c r="AT13" s="2">
        <f t="shared" si="17"/>
        <v>51.813654353562008</v>
      </c>
      <c r="AW13" s="4">
        <v>26.533333333333331</v>
      </c>
      <c r="AX13" s="4">
        <v>15.4</v>
      </c>
      <c r="AY13" s="2">
        <f t="shared" si="18"/>
        <v>-11.133333333333331</v>
      </c>
      <c r="AZ13" s="2">
        <f t="shared" si="19"/>
        <v>20.966666666666665</v>
      </c>
      <c r="BC13" s="4">
        <v>25.933333333333334</v>
      </c>
      <c r="BD13" s="4">
        <v>8.08</v>
      </c>
      <c r="BE13" s="2">
        <f t="shared" si="20"/>
        <v>-17.853333333333332</v>
      </c>
      <c r="BF13" s="2">
        <f t="shared" si="21"/>
        <v>17.006666666666668</v>
      </c>
      <c r="BI13" s="4">
        <v>26.533333333333331</v>
      </c>
      <c r="BJ13" s="4">
        <v>3.56</v>
      </c>
      <c r="BK13" s="2">
        <f t="shared" si="22"/>
        <v>-22.973333333333333</v>
      </c>
      <c r="BL13" s="2">
        <f t="shared" si="23"/>
        <v>15.046666666666665</v>
      </c>
      <c r="BO13" s="3">
        <v>39</v>
      </c>
      <c r="BP13" s="3">
        <v>25.833333333333332</v>
      </c>
      <c r="BQ13" s="2">
        <f t="shared" si="24"/>
        <v>-13.166666666666668</v>
      </c>
      <c r="BR13" s="2">
        <f t="shared" si="25"/>
        <v>32.416666666666664</v>
      </c>
      <c r="BU13" s="3">
        <v>25.833333333333332</v>
      </c>
      <c r="BV13" s="3">
        <v>258.8</v>
      </c>
      <c r="BW13" s="2">
        <f t="shared" si="26"/>
        <v>232.96666666666667</v>
      </c>
      <c r="BX13" s="2">
        <f t="shared" si="27"/>
        <v>142.31666666666666</v>
      </c>
      <c r="CA13" s="3">
        <v>25.833333333333332</v>
      </c>
      <c r="CB13" s="3">
        <v>44.94701882018029</v>
      </c>
      <c r="CC13" s="2">
        <f t="shared" si="0"/>
        <v>19.113685486846958</v>
      </c>
      <c r="CD13" s="2">
        <f t="shared" si="1"/>
        <v>35.390176076756809</v>
      </c>
      <c r="CG13" s="3">
        <v>14.199999999999998</v>
      </c>
      <c r="CH13" s="3">
        <v>8.2799999999999994</v>
      </c>
      <c r="CI13" s="2">
        <f t="shared" si="28"/>
        <v>-5.9199999999999982</v>
      </c>
      <c r="CJ13">
        <f t="shared" si="29"/>
        <v>2.9599999999999991</v>
      </c>
      <c r="CM13" s="3">
        <v>14.199999999999998</v>
      </c>
      <c r="CN13" s="3">
        <v>7.96</v>
      </c>
      <c r="CO13" s="2">
        <f t="shared" si="30"/>
        <v>-6.2399999999999975</v>
      </c>
      <c r="CP13" s="2">
        <f t="shared" si="31"/>
        <v>11.079999999999998</v>
      </c>
      <c r="CS13" s="3">
        <v>14.199999999999998</v>
      </c>
      <c r="CT13" s="3">
        <v>5.36</v>
      </c>
      <c r="CU13" s="2">
        <f t="shared" si="32"/>
        <v>-8.8399999999999963</v>
      </c>
      <c r="CV13" s="2">
        <f t="shared" si="33"/>
        <v>9.7799999999999994</v>
      </c>
      <c r="CX13" s="3">
        <v>35.6</v>
      </c>
      <c r="CY13" s="3">
        <v>26.633333333333336</v>
      </c>
      <c r="CZ13" s="2">
        <f t="shared" si="34"/>
        <v>-8.966666666666665</v>
      </c>
      <c r="DA13" s="2">
        <f t="shared" si="35"/>
        <v>31.116666666666667</v>
      </c>
    </row>
    <row r="14" spans="1:105" x14ac:dyDescent="0.35">
      <c r="A14" s="2">
        <v>35.333333333333336</v>
      </c>
      <c r="B14" s="2">
        <v>85.3</v>
      </c>
      <c r="C14" s="2">
        <f t="shared" si="2"/>
        <v>49.966666666666661</v>
      </c>
      <c r="D14" s="2">
        <f t="shared" si="3"/>
        <v>60.316666666666663</v>
      </c>
      <c r="E14" s="2"/>
      <c r="G14" s="2">
        <v>35.6</v>
      </c>
      <c r="H14" s="2">
        <v>35.697538100820644</v>
      </c>
      <c r="I14" s="2">
        <f t="shared" si="4"/>
        <v>9.7538100820642626E-2</v>
      </c>
      <c r="J14" s="2">
        <f t="shared" si="5"/>
        <v>35.648769050410323</v>
      </c>
      <c r="K14" s="2"/>
      <c r="M14" s="2">
        <v>35.6</v>
      </c>
      <c r="N14" s="2">
        <v>26.52</v>
      </c>
      <c r="O14" s="2">
        <f t="shared" si="6"/>
        <v>-9.0800000000000018</v>
      </c>
      <c r="P14" s="2">
        <f t="shared" si="7"/>
        <v>31.060000000000002</v>
      </c>
      <c r="Q14" s="2"/>
      <c r="S14" s="3">
        <v>35.333333333333336</v>
      </c>
      <c r="T14" s="3">
        <v>29.84</v>
      </c>
      <c r="U14" s="2">
        <f t="shared" si="8"/>
        <v>-5.4933333333333358</v>
      </c>
      <c r="V14" s="2">
        <f t="shared" si="9"/>
        <v>32.586666666666666</v>
      </c>
      <c r="W14" s="2"/>
      <c r="Y14" s="2">
        <v>35.6</v>
      </c>
      <c r="Z14" s="2">
        <v>0.92</v>
      </c>
      <c r="AA14" s="2">
        <f t="shared" si="10"/>
        <v>-34.68</v>
      </c>
      <c r="AB14" s="2">
        <f t="shared" si="11"/>
        <v>18.260000000000002</v>
      </c>
      <c r="AC14" s="2"/>
      <c r="AE14" s="2">
        <v>25.566666666666666</v>
      </c>
      <c r="AF14" s="2">
        <v>24.599999999999998</v>
      </c>
      <c r="AG14" s="2">
        <f t="shared" si="12"/>
        <v>-0.96666666666666856</v>
      </c>
      <c r="AH14" s="2">
        <f t="shared" si="13"/>
        <v>25.083333333333332</v>
      </c>
      <c r="AK14" s="3">
        <v>27.049999999999997</v>
      </c>
      <c r="AL14" s="3">
        <v>411.1</v>
      </c>
      <c r="AM14" s="2">
        <f t="shared" si="14"/>
        <v>384.05</v>
      </c>
      <c r="AN14" s="2">
        <f t="shared" si="15"/>
        <v>219.07500000000002</v>
      </c>
      <c r="AQ14" s="3">
        <v>24.599999999999998</v>
      </c>
      <c r="AR14" s="3">
        <v>59.39423922603342</v>
      </c>
      <c r="AS14" s="2">
        <f t="shared" si="16"/>
        <v>34.794239226033426</v>
      </c>
      <c r="AT14" s="2">
        <f t="shared" si="17"/>
        <v>41.997119613016707</v>
      </c>
      <c r="AW14" s="4">
        <v>25.933333333333334</v>
      </c>
      <c r="AX14" s="4">
        <v>5</v>
      </c>
      <c r="AY14" s="2">
        <f t="shared" si="18"/>
        <v>-20.933333333333334</v>
      </c>
      <c r="AZ14" s="2">
        <f t="shared" si="19"/>
        <v>15.466666666666667</v>
      </c>
      <c r="BC14" s="4">
        <v>30.966666666666669</v>
      </c>
      <c r="BD14" s="4">
        <v>10.039999999999999</v>
      </c>
      <c r="BE14" s="2">
        <f t="shared" si="20"/>
        <v>-20.926666666666669</v>
      </c>
      <c r="BF14" s="2">
        <f t="shared" si="21"/>
        <v>20.503333333333334</v>
      </c>
      <c r="BI14" s="4">
        <v>25.933333333333334</v>
      </c>
      <c r="BJ14" s="4">
        <v>1.44</v>
      </c>
      <c r="BK14" s="2">
        <f t="shared" si="22"/>
        <v>-24.493333333333332</v>
      </c>
      <c r="BL14" s="2">
        <f t="shared" si="23"/>
        <v>13.686666666666667</v>
      </c>
      <c r="BO14" s="3">
        <v>24.599999999999998</v>
      </c>
      <c r="BP14" s="3">
        <v>16.7</v>
      </c>
      <c r="BQ14" s="2">
        <f t="shared" si="24"/>
        <v>-7.8999999999999986</v>
      </c>
      <c r="BR14" s="2">
        <f t="shared" si="25"/>
        <v>20.65</v>
      </c>
      <c r="BU14" s="3">
        <v>16.7</v>
      </c>
      <c r="BV14" s="3">
        <v>196</v>
      </c>
      <c r="BW14" s="2">
        <f t="shared" si="26"/>
        <v>179.3</v>
      </c>
      <c r="BX14" s="2">
        <f t="shared" si="27"/>
        <v>106.35</v>
      </c>
      <c r="CA14" s="3">
        <v>16.7</v>
      </c>
      <c r="CB14" s="3">
        <v>24.42722336443672</v>
      </c>
      <c r="CC14" s="2">
        <f t="shared" si="0"/>
        <v>7.7272233644367212</v>
      </c>
      <c r="CD14" s="2">
        <f t="shared" si="1"/>
        <v>20.563611682218358</v>
      </c>
      <c r="CG14" s="3">
        <v>26.633333333333336</v>
      </c>
      <c r="CH14" s="3">
        <v>18.559999999999999</v>
      </c>
      <c r="CI14" s="2">
        <f t="shared" si="28"/>
        <v>-8.0733333333333377</v>
      </c>
      <c r="CJ14">
        <f t="shared" si="29"/>
        <v>4.0366666666666688</v>
      </c>
      <c r="CM14" s="3">
        <v>26.633333333333336</v>
      </c>
      <c r="CN14" s="3">
        <v>14.28</v>
      </c>
      <c r="CO14" s="2">
        <f t="shared" si="30"/>
        <v>-12.353333333333337</v>
      </c>
      <c r="CP14" s="2">
        <f t="shared" si="31"/>
        <v>20.456666666666667</v>
      </c>
      <c r="CS14" s="3">
        <v>26.633333333333336</v>
      </c>
      <c r="CT14" s="3">
        <v>2.68</v>
      </c>
      <c r="CU14" s="2">
        <f t="shared" si="32"/>
        <v>-23.953333333333337</v>
      </c>
      <c r="CV14" s="2">
        <f t="shared" si="33"/>
        <v>14.656666666666668</v>
      </c>
      <c r="CX14" s="3">
        <v>35.333333333333336</v>
      </c>
      <c r="CY14" s="3">
        <v>25.833333333333332</v>
      </c>
      <c r="CZ14" s="2">
        <f t="shared" si="34"/>
        <v>-9.5000000000000036</v>
      </c>
      <c r="DA14" s="2">
        <f t="shared" si="35"/>
        <v>30.583333333333336</v>
      </c>
    </row>
    <row r="15" spans="1:105" x14ac:dyDescent="0.35">
      <c r="A15" s="2">
        <v>25.566666666666666</v>
      </c>
      <c r="B15" s="2">
        <v>433.1</v>
      </c>
      <c r="C15" s="2">
        <f t="shared" si="2"/>
        <v>407.53333333333336</v>
      </c>
      <c r="D15" s="2">
        <f t="shared" si="3"/>
        <v>229.33333333333334</v>
      </c>
      <c r="E15" s="2"/>
      <c r="G15" s="2">
        <v>35.333333333333336</v>
      </c>
      <c r="H15" s="2">
        <v>35.409010077059868</v>
      </c>
      <c r="I15" s="2">
        <f t="shared" si="4"/>
        <v>7.5676743726532436E-2</v>
      </c>
      <c r="J15" s="2">
        <f t="shared" si="5"/>
        <v>35.371171705196602</v>
      </c>
      <c r="K15" s="2"/>
      <c r="M15" s="2">
        <v>35.333333333333336</v>
      </c>
      <c r="N15" s="2">
        <v>12.36</v>
      </c>
      <c r="O15" s="2">
        <f t="shared" si="6"/>
        <v>-22.973333333333336</v>
      </c>
      <c r="P15" s="2">
        <f t="shared" si="7"/>
        <v>23.846666666666668</v>
      </c>
      <c r="Q15" s="2"/>
      <c r="S15" s="3">
        <v>25.566666666666666</v>
      </c>
      <c r="T15" s="3">
        <v>17.760000000000002</v>
      </c>
      <c r="U15" s="2">
        <f t="shared" si="8"/>
        <v>-7.8066666666666649</v>
      </c>
      <c r="V15" s="2">
        <f t="shared" si="9"/>
        <v>21.663333333333334</v>
      </c>
      <c r="W15" s="2"/>
      <c r="Y15" s="2">
        <v>35.333333333333336</v>
      </c>
      <c r="Z15" s="2">
        <v>0.72</v>
      </c>
      <c r="AA15" s="2">
        <f t="shared" si="10"/>
        <v>-34.613333333333337</v>
      </c>
      <c r="AB15" s="2">
        <f t="shared" si="11"/>
        <v>18.026666666666667</v>
      </c>
      <c r="AC15" s="2"/>
      <c r="AE15" s="2">
        <v>40.866666666666667</v>
      </c>
      <c r="AF15" s="2">
        <v>27.049999999999997</v>
      </c>
      <c r="AG15" s="2">
        <f t="shared" si="12"/>
        <v>-13.81666666666667</v>
      </c>
      <c r="AH15" s="2">
        <f t="shared" si="13"/>
        <v>33.958333333333329</v>
      </c>
      <c r="AK15" s="3">
        <v>41</v>
      </c>
      <c r="AL15" s="3">
        <v>193.3</v>
      </c>
      <c r="AM15" s="2">
        <f t="shared" si="14"/>
        <v>152.30000000000001</v>
      </c>
      <c r="AN15" s="2">
        <f t="shared" si="15"/>
        <v>117.15</v>
      </c>
      <c r="AQ15" s="3">
        <v>27.049999999999997</v>
      </c>
      <c r="AR15" s="3">
        <v>82.849604221635886</v>
      </c>
      <c r="AS15" s="2">
        <f t="shared" si="16"/>
        <v>55.799604221635889</v>
      </c>
      <c r="AT15" s="2">
        <f t="shared" si="17"/>
        <v>54.949802110817942</v>
      </c>
      <c r="AW15" s="4">
        <v>30.966666666666669</v>
      </c>
      <c r="AX15" s="4">
        <v>5.12</v>
      </c>
      <c r="AY15" s="2">
        <f t="shared" si="18"/>
        <v>-25.846666666666668</v>
      </c>
      <c r="AZ15" s="2">
        <f t="shared" si="19"/>
        <v>18.043333333333333</v>
      </c>
      <c r="BC15" s="4">
        <v>25.333333333333332</v>
      </c>
      <c r="BD15" s="4">
        <v>11.6</v>
      </c>
      <c r="BE15" s="2">
        <f t="shared" si="20"/>
        <v>-13.733333333333333</v>
      </c>
      <c r="BF15" s="2">
        <f t="shared" si="21"/>
        <v>18.466666666666665</v>
      </c>
      <c r="BI15" s="4">
        <v>30.966666666666669</v>
      </c>
      <c r="BJ15" s="4">
        <v>1.92</v>
      </c>
      <c r="BK15" s="2">
        <f t="shared" si="22"/>
        <v>-29.046666666666667</v>
      </c>
      <c r="BL15" s="2">
        <f t="shared" si="23"/>
        <v>16.443333333333335</v>
      </c>
      <c r="BO15" s="3">
        <v>27.049999999999997</v>
      </c>
      <c r="BP15" s="3">
        <v>12.4</v>
      </c>
      <c r="BQ15" s="2">
        <f t="shared" si="24"/>
        <v>-14.649999999999997</v>
      </c>
      <c r="BR15" s="2">
        <f t="shared" si="25"/>
        <v>19.724999999999998</v>
      </c>
      <c r="BU15" s="3">
        <v>12.4</v>
      </c>
      <c r="BV15" s="3">
        <v>224.83333333333334</v>
      </c>
      <c r="BW15" s="2">
        <f t="shared" si="26"/>
        <v>212.43333333333334</v>
      </c>
      <c r="BX15" s="2">
        <f t="shared" si="27"/>
        <v>118.61666666666667</v>
      </c>
      <c r="CA15" s="3">
        <v>12.4</v>
      </c>
      <c r="CB15" s="3">
        <v>12.736570193473561</v>
      </c>
      <c r="CC15" s="2">
        <f t="shared" si="0"/>
        <v>0.33657019347356076</v>
      </c>
      <c r="CD15" s="2">
        <f t="shared" si="1"/>
        <v>12.56828509673678</v>
      </c>
      <c r="CG15" s="3">
        <v>25.833333333333332</v>
      </c>
      <c r="CH15" s="3">
        <v>11.8</v>
      </c>
      <c r="CI15" s="2">
        <f t="shared" si="28"/>
        <v>-14.033333333333331</v>
      </c>
      <c r="CJ15">
        <f t="shared" si="29"/>
        <v>7.0166666666666657</v>
      </c>
      <c r="CM15" s="3">
        <v>25.833333333333332</v>
      </c>
      <c r="CN15" s="3">
        <v>19.72</v>
      </c>
      <c r="CO15" s="2">
        <f t="shared" si="30"/>
        <v>-6.1133333333333333</v>
      </c>
      <c r="CP15" s="2">
        <f t="shared" si="31"/>
        <v>22.776666666666664</v>
      </c>
      <c r="CS15" s="3">
        <v>25.833333333333332</v>
      </c>
      <c r="CT15" s="3">
        <v>3.68</v>
      </c>
      <c r="CU15" s="2">
        <f t="shared" si="32"/>
        <v>-22.153333333333332</v>
      </c>
      <c r="CV15" s="2">
        <f t="shared" si="33"/>
        <v>14.756666666666666</v>
      </c>
      <c r="CX15" s="3">
        <v>25.566666666666666</v>
      </c>
      <c r="CY15" s="3">
        <v>16.7</v>
      </c>
      <c r="CZ15" s="2">
        <f t="shared" si="34"/>
        <v>-8.8666666666666671</v>
      </c>
      <c r="DA15" s="2">
        <f t="shared" si="35"/>
        <v>21.133333333333333</v>
      </c>
    </row>
    <row r="16" spans="1:105" x14ac:dyDescent="0.35">
      <c r="A16" s="2">
        <v>40.866666666666667</v>
      </c>
      <c r="B16" s="2">
        <v>135.4</v>
      </c>
      <c r="C16" s="2">
        <f t="shared" si="2"/>
        <v>94.533333333333331</v>
      </c>
      <c r="D16" s="2">
        <f t="shared" si="3"/>
        <v>88.13333333333334</v>
      </c>
      <c r="E16" s="2"/>
      <c r="G16" s="2">
        <v>25.566666666666666</v>
      </c>
      <c r="H16" s="2">
        <v>52.860106698280973</v>
      </c>
      <c r="I16" s="2">
        <f t="shared" si="4"/>
        <v>27.293440031614306</v>
      </c>
      <c r="J16" s="2">
        <f t="shared" si="5"/>
        <v>39.213386682473818</v>
      </c>
      <c r="K16" s="2"/>
      <c r="M16" s="2">
        <v>25.566666666666666</v>
      </c>
      <c r="N16" s="2">
        <v>7.36</v>
      </c>
      <c r="O16" s="2">
        <f t="shared" si="6"/>
        <v>-18.206666666666667</v>
      </c>
      <c r="P16" s="2">
        <f t="shared" si="7"/>
        <v>16.463333333333335</v>
      </c>
      <c r="Q16" s="2"/>
      <c r="S16" s="3">
        <v>40.866666666666667</v>
      </c>
      <c r="T16" s="3">
        <v>27.24</v>
      </c>
      <c r="U16" s="2">
        <f t="shared" si="8"/>
        <v>-13.626666666666669</v>
      </c>
      <c r="V16" s="2">
        <f t="shared" si="9"/>
        <v>34.053333333333335</v>
      </c>
      <c r="W16" s="2"/>
      <c r="Y16" s="2">
        <v>25.566666666666666</v>
      </c>
      <c r="Z16" s="2">
        <v>3.52</v>
      </c>
      <c r="AA16" s="2">
        <f t="shared" si="10"/>
        <v>-22.046666666666667</v>
      </c>
      <c r="AB16" s="2">
        <f t="shared" si="11"/>
        <v>14.543333333333333</v>
      </c>
      <c r="AC16" s="2"/>
      <c r="AE16" s="2">
        <v>28.766666666666669</v>
      </c>
      <c r="AF16" s="2">
        <v>23</v>
      </c>
      <c r="AG16" s="2">
        <f t="shared" si="12"/>
        <v>-5.7666666666666693</v>
      </c>
      <c r="AH16" s="2">
        <f t="shared" si="13"/>
        <v>25.883333333333333</v>
      </c>
      <c r="AK16" s="3">
        <v>29.866666666666664</v>
      </c>
      <c r="AL16" s="3">
        <v>127.2</v>
      </c>
      <c r="AM16" s="2">
        <f t="shared" si="14"/>
        <v>97.333333333333343</v>
      </c>
      <c r="AN16" s="2">
        <f t="shared" si="15"/>
        <v>78.533333333333331</v>
      </c>
      <c r="AQ16" s="3">
        <v>41</v>
      </c>
      <c r="AR16" s="3">
        <v>18.559610495928304</v>
      </c>
      <c r="AS16" s="2">
        <f t="shared" si="16"/>
        <v>-22.440389504071696</v>
      </c>
      <c r="AT16" s="2">
        <f t="shared" si="17"/>
        <v>29.779805247964152</v>
      </c>
      <c r="AW16" s="4">
        <v>25.333333333333332</v>
      </c>
      <c r="AX16" s="4">
        <v>9.64</v>
      </c>
      <c r="AY16" s="2">
        <f t="shared" si="18"/>
        <v>-15.693333333333332</v>
      </c>
      <c r="AZ16" s="2">
        <f t="shared" si="19"/>
        <v>17.486666666666665</v>
      </c>
      <c r="BC16" s="4">
        <v>32.5</v>
      </c>
      <c r="BD16" s="4">
        <v>24.92</v>
      </c>
      <c r="BE16" s="2">
        <f t="shared" si="20"/>
        <v>-7.5799999999999983</v>
      </c>
      <c r="BF16" s="2">
        <f t="shared" si="21"/>
        <v>28.71</v>
      </c>
      <c r="BI16" s="4">
        <v>25.333333333333332</v>
      </c>
      <c r="BJ16" s="4">
        <v>2.76</v>
      </c>
      <c r="BK16" s="2">
        <f t="shared" si="22"/>
        <v>-22.573333333333331</v>
      </c>
      <c r="BL16" s="2">
        <f t="shared" si="23"/>
        <v>14.046666666666667</v>
      </c>
      <c r="BO16" s="3">
        <v>23</v>
      </c>
      <c r="BP16" s="3">
        <v>16.566666666666666</v>
      </c>
      <c r="BQ16" s="2">
        <f t="shared" si="24"/>
        <v>-6.4333333333333336</v>
      </c>
      <c r="BR16" s="2">
        <f t="shared" si="25"/>
        <v>19.783333333333331</v>
      </c>
      <c r="BU16" s="3">
        <v>16.566666666666666</v>
      </c>
      <c r="BV16" s="3">
        <v>277.10000000000002</v>
      </c>
      <c r="BW16" s="2">
        <f t="shared" si="26"/>
        <v>260.53333333333336</v>
      </c>
      <c r="BX16" s="2">
        <f t="shared" si="27"/>
        <v>146.83333333333334</v>
      </c>
      <c r="CA16" s="3">
        <v>16.566666666666666</v>
      </c>
      <c r="CB16" s="3">
        <v>30.978965680847701</v>
      </c>
      <c r="CC16" s="2">
        <f t="shared" si="0"/>
        <v>14.412299014181034</v>
      </c>
      <c r="CD16" s="2">
        <f t="shared" si="1"/>
        <v>23.772816173757185</v>
      </c>
      <c r="CG16" s="3">
        <v>16.7</v>
      </c>
      <c r="CH16" s="3">
        <v>12.16</v>
      </c>
      <c r="CI16" s="2">
        <f t="shared" si="28"/>
        <v>-4.5399999999999991</v>
      </c>
      <c r="CJ16">
        <f t="shared" si="29"/>
        <v>2.2699999999999996</v>
      </c>
      <c r="CM16" s="3">
        <v>16.7</v>
      </c>
      <c r="CN16" s="3">
        <v>9.76</v>
      </c>
      <c r="CO16" s="2">
        <f t="shared" si="30"/>
        <v>-6.9399999999999995</v>
      </c>
      <c r="CP16" s="2">
        <f t="shared" si="31"/>
        <v>13.23</v>
      </c>
      <c r="CS16" s="3">
        <v>16.7</v>
      </c>
      <c r="CT16" s="3">
        <v>5.24</v>
      </c>
      <c r="CU16" s="2">
        <f t="shared" si="32"/>
        <v>-11.459999999999999</v>
      </c>
      <c r="CV16" s="2">
        <f t="shared" si="33"/>
        <v>10.969999999999999</v>
      </c>
      <c r="CX16" s="3">
        <v>40.866666666666667</v>
      </c>
      <c r="CY16" s="3">
        <v>12.4</v>
      </c>
      <c r="CZ16" s="2">
        <f t="shared" si="34"/>
        <v>-28.466666666666669</v>
      </c>
      <c r="DA16" s="2">
        <f t="shared" si="35"/>
        <v>26.633333333333333</v>
      </c>
    </row>
    <row r="17" spans="1:105" x14ac:dyDescent="0.35">
      <c r="A17" s="2">
        <v>28.766666666666669</v>
      </c>
      <c r="B17" s="2">
        <v>382</v>
      </c>
      <c r="C17" s="2">
        <f t="shared" si="2"/>
        <v>353.23333333333335</v>
      </c>
      <c r="D17" s="2">
        <f t="shared" si="3"/>
        <v>205.38333333333333</v>
      </c>
      <c r="E17" s="2"/>
      <c r="G17" s="2">
        <v>40.866666666666667</v>
      </c>
      <c r="H17" s="2">
        <v>102.5618922832908</v>
      </c>
      <c r="I17" s="2">
        <f t="shared" si="4"/>
        <v>61.695225616624136</v>
      </c>
      <c r="J17" s="2">
        <f t="shared" si="5"/>
        <v>71.714279474978738</v>
      </c>
      <c r="K17" s="2"/>
      <c r="M17" s="2">
        <v>40.866666666666667</v>
      </c>
      <c r="N17" s="2">
        <v>19.920000000000002</v>
      </c>
      <c r="O17" s="2">
        <f t="shared" si="6"/>
        <v>-20.946666666666665</v>
      </c>
      <c r="P17" s="2">
        <f t="shared" si="7"/>
        <v>30.393333333333334</v>
      </c>
      <c r="Q17" s="2"/>
      <c r="S17" s="3">
        <v>28.766666666666669</v>
      </c>
      <c r="T17" s="3">
        <v>24.12</v>
      </c>
      <c r="U17" s="2">
        <f t="shared" si="8"/>
        <v>-4.6466666666666683</v>
      </c>
      <c r="V17" s="2">
        <f t="shared" si="9"/>
        <v>26.443333333333335</v>
      </c>
      <c r="W17" s="2"/>
      <c r="Y17" s="2">
        <v>40.866666666666667</v>
      </c>
      <c r="Z17" s="2">
        <v>0.88</v>
      </c>
      <c r="AA17" s="2">
        <f t="shared" si="10"/>
        <v>-39.986666666666665</v>
      </c>
      <c r="AB17" s="2">
        <f t="shared" si="11"/>
        <v>20.873333333333335</v>
      </c>
      <c r="AC17" s="2"/>
      <c r="AE17" s="2">
        <v>25.333333333333332</v>
      </c>
      <c r="AF17" s="2">
        <v>29.866666666666664</v>
      </c>
      <c r="AG17" s="2">
        <f t="shared" si="12"/>
        <v>4.5333333333333314</v>
      </c>
      <c r="AH17" s="2">
        <f t="shared" si="13"/>
        <v>27.599999999999998</v>
      </c>
      <c r="AK17" s="3">
        <v>45.266666666666673</v>
      </c>
      <c r="AL17" s="3">
        <v>94.12</v>
      </c>
      <c r="AM17" s="2">
        <f t="shared" si="14"/>
        <v>48.853333333333332</v>
      </c>
      <c r="AN17" s="2">
        <f t="shared" si="15"/>
        <v>69.693333333333342</v>
      </c>
      <c r="AQ17" s="3">
        <v>29.866666666666664</v>
      </c>
      <c r="AR17" s="3">
        <v>57.617734499547588</v>
      </c>
      <c r="AS17" s="2">
        <f t="shared" si="16"/>
        <v>27.751067832880924</v>
      </c>
      <c r="AT17" s="2">
        <f t="shared" si="17"/>
        <v>43.742200583107127</v>
      </c>
      <c r="AW17" s="4">
        <v>32.5</v>
      </c>
      <c r="AX17" s="4">
        <v>9.24</v>
      </c>
      <c r="AY17" s="2">
        <f t="shared" si="18"/>
        <v>-23.259999999999998</v>
      </c>
      <c r="AZ17" s="2">
        <f t="shared" si="19"/>
        <v>20.87</v>
      </c>
      <c r="BC17" s="5">
        <v>34.6</v>
      </c>
      <c r="BD17" s="5">
        <v>17</v>
      </c>
      <c r="BE17" s="2">
        <f t="shared" si="20"/>
        <v>-17.600000000000001</v>
      </c>
      <c r="BF17" s="2">
        <f t="shared" si="21"/>
        <v>25.8</v>
      </c>
      <c r="BI17" s="4">
        <v>32.5</v>
      </c>
      <c r="BJ17" s="4">
        <v>1.24</v>
      </c>
      <c r="BK17" s="2">
        <f t="shared" si="22"/>
        <v>-31.26</v>
      </c>
      <c r="BL17" s="2">
        <f t="shared" si="23"/>
        <v>16.87</v>
      </c>
      <c r="BO17" s="3">
        <v>41</v>
      </c>
      <c r="BP17" s="3">
        <v>18.2</v>
      </c>
      <c r="BQ17" s="2">
        <f t="shared" si="24"/>
        <v>-22.8</v>
      </c>
      <c r="BR17" s="2">
        <f t="shared" si="25"/>
        <v>29.6</v>
      </c>
      <c r="BU17" s="3">
        <v>18.2</v>
      </c>
      <c r="BV17" s="3">
        <v>277.3</v>
      </c>
      <c r="BW17" s="2">
        <f t="shared" si="26"/>
        <v>259.10000000000002</v>
      </c>
      <c r="BX17" s="2">
        <f t="shared" si="27"/>
        <v>147.75</v>
      </c>
      <c r="CA17" s="3">
        <v>18.366666666666664</v>
      </c>
      <c r="CB17" s="3">
        <v>16.93</v>
      </c>
      <c r="CC17" s="2">
        <f t="shared" si="0"/>
        <v>-1.4366666666666639</v>
      </c>
      <c r="CD17" s="2">
        <f t="shared" si="1"/>
        <v>17.648333333333333</v>
      </c>
      <c r="CG17" s="3">
        <v>12.4</v>
      </c>
      <c r="CH17" s="3">
        <v>3.12</v>
      </c>
      <c r="CI17" s="2">
        <f t="shared" si="28"/>
        <v>-9.2800000000000011</v>
      </c>
      <c r="CJ17">
        <f t="shared" si="29"/>
        <v>4.6400000000000006</v>
      </c>
      <c r="CM17" s="3">
        <v>12.4</v>
      </c>
      <c r="CN17" s="3">
        <v>4.8</v>
      </c>
      <c r="CO17" s="2">
        <f t="shared" si="30"/>
        <v>-7.6000000000000005</v>
      </c>
      <c r="CP17" s="2">
        <f t="shared" si="31"/>
        <v>8.6</v>
      </c>
      <c r="CS17" s="3">
        <v>12.4</v>
      </c>
      <c r="CT17" s="3">
        <v>4.04</v>
      </c>
      <c r="CU17" s="2">
        <f t="shared" si="32"/>
        <v>-8.36</v>
      </c>
      <c r="CV17" s="2">
        <f t="shared" si="33"/>
        <v>8.2200000000000006</v>
      </c>
      <c r="CX17" s="3">
        <v>28.766666666666669</v>
      </c>
      <c r="CY17" s="3">
        <v>16.566666666666666</v>
      </c>
      <c r="CZ17" s="2">
        <f t="shared" si="34"/>
        <v>-12.200000000000003</v>
      </c>
      <c r="DA17" s="2">
        <f t="shared" si="35"/>
        <v>22.666666666666668</v>
      </c>
    </row>
    <row r="18" spans="1:105" x14ac:dyDescent="0.35">
      <c r="A18" s="2">
        <v>25.333333333333332</v>
      </c>
      <c r="B18" s="2">
        <v>491.7</v>
      </c>
      <c r="C18" s="2">
        <f t="shared" si="2"/>
        <v>466.36666666666667</v>
      </c>
      <c r="D18" s="2">
        <f t="shared" si="3"/>
        <v>258.51666666666665</v>
      </c>
      <c r="E18" s="2"/>
      <c r="G18" s="2">
        <v>28.766666666666669</v>
      </c>
      <c r="H18" s="2">
        <v>62.399144886559554</v>
      </c>
      <c r="I18" s="2">
        <f t="shared" si="4"/>
        <v>33.632478219892889</v>
      </c>
      <c r="J18" s="2">
        <f t="shared" si="5"/>
        <v>45.58290577661311</v>
      </c>
      <c r="K18" s="2"/>
      <c r="M18" s="2">
        <v>28.766666666666669</v>
      </c>
      <c r="N18" s="2">
        <v>12.64</v>
      </c>
      <c r="O18" s="2">
        <f t="shared" si="6"/>
        <v>-16.126666666666669</v>
      </c>
      <c r="P18" s="2">
        <f t="shared" si="7"/>
        <v>20.703333333333333</v>
      </c>
      <c r="Q18" s="2"/>
      <c r="S18" s="3">
        <v>35.56666666666667</v>
      </c>
      <c r="T18" s="3">
        <v>4.2</v>
      </c>
      <c r="U18" s="2">
        <f t="shared" si="8"/>
        <v>-31.366666666666671</v>
      </c>
      <c r="V18" s="2">
        <f t="shared" si="9"/>
        <v>19.883333333333336</v>
      </c>
      <c r="W18" s="2"/>
      <c r="Y18" s="2">
        <v>28.766666666666669</v>
      </c>
      <c r="Z18" s="2">
        <v>4.3600000000000003</v>
      </c>
      <c r="AA18" s="2">
        <f t="shared" si="10"/>
        <v>-24.40666666666667</v>
      </c>
      <c r="AB18" s="2">
        <f t="shared" si="11"/>
        <v>16.563333333333336</v>
      </c>
      <c r="AC18" s="2"/>
      <c r="AE18" s="2">
        <v>44</v>
      </c>
      <c r="AF18" s="2">
        <v>45.266666666666673</v>
      </c>
      <c r="AG18" s="2">
        <f t="shared" si="12"/>
        <v>1.2666666666666728</v>
      </c>
      <c r="AH18" s="2">
        <f t="shared" si="13"/>
        <v>44.63333333333334</v>
      </c>
      <c r="AK18" s="3">
        <v>34.266666666666666</v>
      </c>
      <c r="AL18" s="3">
        <v>197.1</v>
      </c>
      <c r="AM18" s="2">
        <f t="shared" si="14"/>
        <v>162.83333333333331</v>
      </c>
      <c r="AN18" s="2">
        <f t="shared" si="15"/>
        <v>115.68333333333334</v>
      </c>
      <c r="AQ18" s="3">
        <v>45.266666666666673</v>
      </c>
      <c r="AR18" s="3">
        <v>58.63027273902366</v>
      </c>
      <c r="AS18" s="2">
        <f t="shared" si="16"/>
        <v>13.363606072356987</v>
      </c>
      <c r="AT18" s="2">
        <f t="shared" si="17"/>
        <v>51.948469702845166</v>
      </c>
      <c r="AW18" s="5">
        <v>34.6</v>
      </c>
      <c r="AX18" s="5">
        <v>10.92</v>
      </c>
      <c r="AY18" s="2">
        <f t="shared" si="18"/>
        <v>-23.68</v>
      </c>
      <c r="AZ18" s="2">
        <f t="shared" si="19"/>
        <v>22.76</v>
      </c>
      <c r="BC18" s="5">
        <v>29.7</v>
      </c>
      <c r="BD18" s="5">
        <v>19.64</v>
      </c>
      <c r="BE18" s="2">
        <f t="shared" si="20"/>
        <v>-10.059999999999999</v>
      </c>
      <c r="BF18" s="2">
        <f t="shared" si="21"/>
        <v>24.67</v>
      </c>
      <c r="BI18" s="5">
        <v>34.6</v>
      </c>
      <c r="BJ18" s="5">
        <v>1.28</v>
      </c>
      <c r="BK18" s="2">
        <f t="shared" si="22"/>
        <v>-33.32</v>
      </c>
      <c r="BL18" s="2">
        <f t="shared" si="23"/>
        <v>17.940000000000001</v>
      </c>
      <c r="BO18" s="3">
        <v>29.866666666666664</v>
      </c>
      <c r="BP18" s="3">
        <v>14.433333333333332</v>
      </c>
      <c r="BQ18" s="2">
        <f t="shared" si="24"/>
        <v>-15.433333333333332</v>
      </c>
      <c r="BR18" s="2">
        <f t="shared" si="25"/>
        <v>22.15</v>
      </c>
      <c r="BU18" s="3">
        <v>14.433333333333332</v>
      </c>
      <c r="BV18" s="3">
        <v>201.9</v>
      </c>
      <c r="BW18" s="2">
        <f t="shared" si="26"/>
        <v>187.46666666666667</v>
      </c>
      <c r="BX18" s="2">
        <f t="shared" si="27"/>
        <v>108.16666666666667</v>
      </c>
      <c r="CA18" s="3">
        <v>14.433333333333332</v>
      </c>
      <c r="CB18" s="3">
        <v>7.7442772671389246</v>
      </c>
      <c r="CC18" s="2">
        <f t="shared" si="0"/>
        <v>-6.6890560661944072</v>
      </c>
      <c r="CD18" s="2">
        <f t="shared" si="1"/>
        <v>11.088805300236128</v>
      </c>
      <c r="CG18" s="3">
        <v>18.366666666666664</v>
      </c>
      <c r="CH18" s="3">
        <v>9.44</v>
      </c>
      <c r="CI18" s="2">
        <f t="shared" si="28"/>
        <v>-8.9266666666666641</v>
      </c>
      <c r="CJ18">
        <f t="shared" si="29"/>
        <v>4.463333333333332</v>
      </c>
      <c r="CM18" s="3">
        <v>14.433333333333332</v>
      </c>
      <c r="CN18" s="3">
        <v>8.24</v>
      </c>
      <c r="CO18" s="2">
        <f t="shared" si="30"/>
        <v>-6.1933333333333316</v>
      </c>
      <c r="CP18" s="2">
        <f t="shared" si="31"/>
        <v>11.336666666666666</v>
      </c>
      <c r="CS18" s="3">
        <v>14.433333333333332</v>
      </c>
      <c r="CT18" s="3">
        <v>4.04</v>
      </c>
      <c r="CU18" s="2">
        <f t="shared" si="32"/>
        <v>-10.393333333333331</v>
      </c>
      <c r="CV18" s="2">
        <f t="shared" si="33"/>
        <v>9.2366666666666664</v>
      </c>
      <c r="CX18" s="3">
        <v>35.56666666666667</v>
      </c>
      <c r="CY18" s="3">
        <v>18.366666666666664</v>
      </c>
      <c r="CZ18" s="2">
        <f t="shared" si="34"/>
        <v>-17.200000000000006</v>
      </c>
      <c r="DA18" s="2">
        <f t="shared" si="35"/>
        <v>26.966666666666669</v>
      </c>
    </row>
    <row r="19" spans="1:105" x14ac:dyDescent="0.35">
      <c r="A19" s="2">
        <v>44</v>
      </c>
      <c r="B19" s="2">
        <v>91.8</v>
      </c>
      <c r="C19" s="2">
        <f t="shared" si="2"/>
        <v>47.8</v>
      </c>
      <c r="D19" s="2">
        <f t="shared" si="3"/>
        <v>67.900000000000006</v>
      </c>
      <c r="E19" s="2"/>
      <c r="G19" s="2">
        <v>35.56666666666667</v>
      </c>
      <c r="H19" s="2">
        <v>67.97</v>
      </c>
      <c r="I19" s="2">
        <f t="shared" si="4"/>
        <v>32.403333333333329</v>
      </c>
      <c r="J19" s="2">
        <f t="shared" si="5"/>
        <v>51.768333333333331</v>
      </c>
      <c r="K19" s="2"/>
      <c r="M19" s="2">
        <v>35.56666666666667</v>
      </c>
      <c r="N19" s="2">
        <v>1.52</v>
      </c>
      <c r="O19" s="2">
        <f t="shared" si="6"/>
        <v>-34.046666666666667</v>
      </c>
      <c r="P19" s="2">
        <f t="shared" si="7"/>
        <v>18.543333333333337</v>
      </c>
      <c r="Q19" s="2"/>
      <c r="S19" s="3">
        <v>25.333333333333332</v>
      </c>
      <c r="T19" s="3">
        <v>21</v>
      </c>
      <c r="U19" s="2">
        <f t="shared" si="8"/>
        <v>-4.3333333333333321</v>
      </c>
      <c r="V19" s="2">
        <f t="shared" si="9"/>
        <v>23.166666666666664</v>
      </c>
      <c r="W19" s="2"/>
      <c r="Y19" s="2">
        <v>35.56666666666667</v>
      </c>
      <c r="Z19" s="2">
        <v>0.64</v>
      </c>
      <c r="AA19" s="2">
        <f t="shared" si="10"/>
        <v>-34.926666666666669</v>
      </c>
      <c r="AB19" s="2">
        <f t="shared" si="11"/>
        <v>18.103333333333335</v>
      </c>
      <c r="AC19" s="2"/>
      <c r="AE19" s="2">
        <v>31.533333333333331</v>
      </c>
      <c r="AF19" s="2">
        <v>34.266666666666666</v>
      </c>
      <c r="AG19" s="2">
        <f t="shared" si="12"/>
        <v>2.7333333333333343</v>
      </c>
      <c r="AH19" s="2">
        <f t="shared" si="13"/>
        <v>32.9</v>
      </c>
      <c r="AK19" s="3">
        <v>31.833333333333332</v>
      </c>
      <c r="AL19" s="3">
        <v>473.5</v>
      </c>
      <c r="AM19" s="2">
        <f t="shared" si="14"/>
        <v>441.66666666666669</v>
      </c>
      <c r="AN19" s="2">
        <f t="shared" si="15"/>
        <v>252.66666666666666</v>
      </c>
      <c r="AQ19" s="3">
        <v>34.266666666666666</v>
      </c>
      <c r="AR19" s="3">
        <v>55.6185100607523</v>
      </c>
      <c r="AS19" s="2">
        <f t="shared" si="16"/>
        <v>21.351843394085634</v>
      </c>
      <c r="AT19" s="2">
        <f t="shared" si="17"/>
        <v>44.942588363709483</v>
      </c>
      <c r="AW19" s="5">
        <v>29.7</v>
      </c>
      <c r="AX19" s="5">
        <v>19</v>
      </c>
      <c r="AY19" s="2">
        <f t="shared" si="18"/>
        <v>-10.7</v>
      </c>
      <c r="AZ19" s="2">
        <f t="shared" si="19"/>
        <v>24.35</v>
      </c>
      <c r="BC19" s="5">
        <v>35</v>
      </c>
      <c r="BD19" s="5">
        <v>24.08</v>
      </c>
      <c r="BE19" s="2">
        <f t="shared" si="20"/>
        <v>-10.920000000000002</v>
      </c>
      <c r="BF19" s="2">
        <f t="shared" si="21"/>
        <v>29.54</v>
      </c>
      <c r="BI19" s="5">
        <v>29.7</v>
      </c>
      <c r="BJ19" s="5">
        <v>2.48</v>
      </c>
      <c r="BK19" s="2">
        <f t="shared" si="22"/>
        <v>-27.22</v>
      </c>
      <c r="BL19" s="2">
        <f t="shared" si="23"/>
        <v>16.09</v>
      </c>
      <c r="BO19" s="3">
        <v>45.266666666666673</v>
      </c>
      <c r="BP19" s="3">
        <v>22.3</v>
      </c>
      <c r="BQ19" s="2">
        <f t="shared" si="24"/>
        <v>-22.966666666666672</v>
      </c>
      <c r="BR19" s="2">
        <f t="shared" si="25"/>
        <v>33.783333333333339</v>
      </c>
      <c r="BU19" s="3">
        <v>22.3</v>
      </c>
      <c r="BV19" s="3">
        <v>205</v>
      </c>
      <c r="BW19" s="2">
        <f t="shared" si="26"/>
        <v>182.7</v>
      </c>
      <c r="BX19" s="2">
        <f t="shared" si="27"/>
        <v>113.65</v>
      </c>
      <c r="CA19" s="3">
        <v>22.3</v>
      </c>
      <c r="CB19" s="3">
        <v>9.5240325507874246</v>
      </c>
      <c r="CC19" s="2">
        <f t="shared" si="0"/>
        <v>-12.775967449212576</v>
      </c>
      <c r="CD19" s="2">
        <f t="shared" si="1"/>
        <v>15.912016275393713</v>
      </c>
      <c r="CG19" s="3">
        <v>14.433333333333332</v>
      </c>
      <c r="CH19" s="3">
        <v>7.28</v>
      </c>
      <c r="CI19" s="2">
        <f t="shared" si="28"/>
        <v>-7.1533333333333315</v>
      </c>
      <c r="CJ19">
        <f t="shared" si="29"/>
        <v>3.5766666666666658</v>
      </c>
      <c r="CM19" s="3">
        <v>22.3</v>
      </c>
      <c r="CN19" s="3">
        <v>10.28</v>
      </c>
      <c r="CO19" s="2">
        <f t="shared" si="30"/>
        <v>-12.020000000000001</v>
      </c>
      <c r="CP19" s="2">
        <f t="shared" si="31"/>
        <v>16.29</v>
      </c>
      <c r="CS19" s="3">
        <v>22.3</v>
      </c>
      <c r="CT19" s="3">
        <v>3.8</v>
      </c>
      <c r="CU19" s="2">
        <f t="shared" si="32"/>
        <v>-18.5</v>
      </c>
      <c r="CV19" s="2">
        <f t="shared" si="33"/>
        <v>13.05</v>
      </c>
      <c r="CX19" s="3">
        <v>25.333333333333332</v>
      </c>
      <c r="CY19" s="3">
        <v>14.433333333333332</v>
      </c>
      <c r="CZ19" s="2">
        <f t="shared" si="34"/>
        <v>-10.9</v>
      </c>
      <c r="DA19" s="2">
        <f t="shared" si="35"/>
        <v>19.883333333333333</v>
      </c>
    </row>
    <row r="20" spans="1:105" x14ac:dyDescent="0.35">
      <c r="A20" s="2">
        <v>31.533333333333331</v>
      </c>
      <c r="B20" s="2">
        <v>438.5</v>
      </c>
      <c r="C20" s="2">
        <f t="shared" si="2"/>
        <v>406.9666666666667</v>
      </c>
      <c r="D20" s="2">
        <f t="shared" si="3"/>
        <v>235.01666666666665</v>
      </c>
      <c r="E20" s="2"/>
      <c r="G20" s="2">
        <v>39.699999999999996</v>
      </c>
      <c r="H20" s="2">
        <v>67.97</v>
      </c>
      <c r="I20" s="2">
        <f t="shared" si="4"/>
        <v>28.270000000000003</v>
      </c>
      <c r="J20" s="2">
        <f t="shared" si="5"/>
        <v>53.834999999999994</v>
      </c>
      <c r="K20" s="2"/>
      <c r="M20" s="2">
        <v>25.333333333333332</v>
      </c>
      <c r="N20" s="2">
        <v>10.52</v>
      </c>
      <c r="O20" s="2">
        <f t="shared" si="6"/>
        <v>-14.813333333333333</v>
      </c>
      <c r="P20" s="2">
        <f t="shared" si="7"/>
        <v>17.926666666666666</v>
      </c>
      <c r="Q20" s="2"/>
      <c r="S20" s="3">
        <v>44</v>
      </c>
      <c r="T20" s="3">
        <v>29.24</v>
      </c>
      <c r="U20" s="2">
        <f t="shared" si="8"/>
        <v>-14.760000000000002</v>
      </c>
      <c r="V20" s="2">
        <f t="shared" si="9"/>
        <v>36.619999999999997</v>
      </c>
      <c r="W20" s="2"/>
      <c r="Y20" s="2">
        <v>25.333333333333332</v>
      </c>
      <c r="Z20" s="2">
        <v>2.36</v>
      </c>
      <c r="AA20" s="2">
        <f t="shared" si="10"/>
        <v>-22.973333333333333</v>
      </c>
      <c r="AB20" s="2">
        <f t="shared" si="11"/>
        <v>13.846666666666666</v>
      </c>
      <c r="AC20" s="2"/>
      <c r="AE20" s="2">
        <v>31.399999999999995</v>
      </c>
      <c r="AF20" s="2">
        <v>31.833333333333332</v>
      </c>
      <c r="AG20" s="2">
        <f t="shared" si="12"/>
        <v>0.43333333333333712</v>
      </c>
      <c r="AH20" s="2">
        <f t="shared" si="13"/>
        <v>31.616666666666664</v>
      </c>
      <c r="AK20" s="3">
        <v>35.666666666666664</v>
      </c>
      <c r="AL20" s="3">
        <v>408.4</v>
      </c>
      <c r="AM20" s="2">
        <f t="shared" si="14"/>
        <v>372.73333333333329</v>
      </c>
      <c r="AN20" s="2">
        <f t="shared" si="15"/>
        <v>222.03333333333333</v>
      </c>
      <c r="AQ20" s="3">
        <v>31.833333333333332</v>
      </c>
      <c r="AR20" s="3">
        <v>33.536559093455118</v>
      </c>
      <c r="AS20" s="2">
        <f t="shared" si="16"/>
        <v>1.7032257601217857</v>
      </c>
      <c r="AT20" s="2">
        <f t="shared" si="17"/>
        <v>32.684946213394227</v>
      </c>
      <c r="AW20" s="5">
        <v>35</v>
      </c>
      <c r="AX20" s="5">
        <v>11.08</v>
      </c>
      <c r="AY20" s="2">
        <f t="shared" si="18"/>
        <v>-23.92</v>
      </c>
      <c r="AZ20" s="2">
        <f t="shared" si="19"/>
        <v>23.04</v>
      </c>
      <c r="BC20" s="5">
        <v>37</v>
      </c>
      <c r="BD20" s="5">
        <v>21.56</v>
      </c>
      <c r="BE20" s="2">
        <f t="shared" si="20"/>
        <v>-15.440000000000001</v>
      </c>
      <c r="BF20" s="2">
        <f t="shared" si="21"/>
        <v>29.28</v>
      </c>
      <c r="BI20" s="5">
        <v>35</v>
      </c>
      <c r="BJ20" s="5">
        <v>1.28</v>
      </c>
      <c r="BK20" s="2">
        <f t="shared" si="22"/>
        <v>-33.72</v>
      </c>
      <c r="BL20" s="2">
        <f t="shared" si="23"/>
        <v>18.14</v>
      </c>
      <c r="BO20" s="3">
        <v>34.266666666666666</v>
      </c>
      <c r="BP20" s="3">
        <v>21.066666666666666</v>
      </c>
      <c r="BQ20" s="2">
        <f t="shared" si="24"/>
        <v>-13.2</v>
      </c>
      <c r="BR20" s="2">
        <f t="shared" si="25"/>
        <v>27.666666666666664</v>
      </c>
      <c r="BU20" s="3">
        <v>21.066666666666666</v>
      </c>
      <c r="BV20" s="3">
        <v>290</v>
      </c>
      <c r="BW20" s="2">
        <f t="shared" si="26"/>
        <v>268.93333333333334</v>
      </c>
      <c r="BX20" s="2">
        <f t="shared" si="27"/>
        <v>155.53333333333333</v>
      </c>
      <c r="CA20" s="3">
        <v>21.066666666666666</v>
      </c>
      <c r="CB20" s="3">
        <v>18.449739476611438</v>
      </c>
      <c r="CC20" s="2">
        <f t="shared" si="0"/>
        <v>-2.6169271900552289</v>
      </c>
      <c r="CD20" s="2">
        <f t="shared" si="1"/>
        <v>19.758203071639052</v>
      </c>
      <c r="CG20" s="3">
        <v>22.3</v>
      </c>
      <c r="CH20" s="3">
        <v>10.8</v>
      </c>
      <c r="CI20" s="2">
        <f t="shared" si="28"/>
        <v>-11.5</v>
      </c>
      <c r="CJ20">
        <f t="shared" si="29"/>
        <v>5.75</v>
      </c>
      <c r="CM20" s="3">
        <v>21.066666666666666</v>
      </c>
      <c r="CN20" s="3">
        <v>15.4</v>
      </c>
      <c r="CO20" s="2">
        <f t="shared" si="30"/>
        <v>-5.6666666666666661</v>
      </c>
      <c r="CP20" s="2">
        <f t="shared" si="31"/>
        <v>18.233333333333334</v>
      </c>
      <c r="CS20" s="3">
        <v>21.066666666666666</v>
      </c>
      <c r="CT20" s="3">
        <v>3.36</v>
      </c>
      <c r="CU20" s="2">
        <f t="shared" si="32"/>
        <v>-17.706666666666667</v>
      </c>
      <c r="CV20" s="2">
        <f t="shared" si="33"/>
        <v>12.213333333333333</v>
      </c>
      <c r="CX20" s="3">
        <v>44</v>
      </c>
      <c r="CY20" s="3">
        <v>22.3</v>
      </c>
      <c r="CZ20" s="2">
        <f t="shared" si="34"/>
        <v>-21.7</v>
      </c>
      <c r="DA20" s="2">
        <f t="shared" si="35"/>
        <v>33.15</v>
      </c>
    </row>
    <row r="21" spans="1:105" x14ac:dyDescent="0.35">
      <c r="A21" s="2">
        <v>31.399999999999995</v>
      </c>
      <c r="B21" s="2">
        <v>269.7</v>
      </c>
      <c r="C21" s="2">
        <f t="shared" si="2"/>
        <v>238.29999999999998</v>
      </c>
      <c r="D21" s="2">
        <f t="shared" si="3"/>
        <v>150.54999999999998</v>
      </c>
      <c r="E21" s="2"/>
      <c r="G21" s="2">
        <v>25.333333333333332</v>
      </c>
      <c r="H21" s="2">
        <v>37.03</v>
      </c>
      <c r="I21" s="2">
        <f t="shared" si="4"/>
        <v>11.696666666666669</v>
      </c>
      <c r="J21" s="2">
        <f t="shared" si="5"/>
        <v>31.181666666666665</v>
      </c>
      <c r="K21" s="2"/>
      <c r="M21" s="2">
        <v>44</v>
      </c>
      <c r="N21" s="2">
        <v>22.6</v>
      </c>
      <c r="O21" s="2">
        <f t="shared" si="6"/>
        <v>-21.4</v>
      </c>
      <c r="P21" s="2">
        <f t="shared" si="7"/>
        <v>33.299999999999997</v>
      </c>
      <c r="Q21" s="2"/>
      <c r="S21" s="3">
        <v>31.533333333333331</v>
      </c>
      <c r="T21" s="3">
        <v>19.36</v>
      </c>
      <c r="U21" s="2">
        <f t="shared" si="8"/>
        <v>-12.173333333333332</v>
      </c>
      <c r="V21" s="2">
        <f t="shared" si="9"/>
        <v>25.446666666666665</v>
      </c>
      <c r="W21" s="2"/>
      <c r="Y21" s="2">
        <v>44</v>
      </c>
      <c r="Z21" s="2">
        <v>0</v>
      </c>
      <c r="AA21" s="2">
        <f t="shared" si="10"/>
        <v>-44</v>
      </c>
      <c r="AB21" s="2">
        <f t="shared" si="11"/>
        <v>22</v>
      </c>
      <c r="AC21" s="2"/>
      <c r="AE21" s="2">
        <v>34.6</v>
      </c>
      <c r="AF21" s="2">
        <v>35.666666666666664</v>
      </c>
      <c r="AG21" s="2">
        <f t="shared" si="12"/>
        <v>1.0666666666666629</v>
      </c>
      <c r="AH21" s="2">
        <f t="shared" si="13"/>
        <v>35.133333333333333</v>
      </c>
      <c r="AK21" s="3">
        <v>29.8</v>
      </c>
      <c r="AL21" s="3">
        <v>442.6</v>
      </c>
      <c r="AM21" s="2">
        <f t="shared" si="14"/>
        <v>412.8</v>
      </c>
      <c r="AN21" s="2">
        <f t="shared" si="15"/>
        <v>236.20000000000002</v>
      </c>
      <c r="AQ21" s="3">
        <v>35.666666666666664</v>
      </c>
      <c r="AR21" s="3">
        <v>46.900064399039877</v>
      </c>
      <c r="AS21" s="2">
        <f t="shared" si="16"/>
        <v>11.233397732373213</v>
      </c>
      <c r="AT21" s="2">
        <f t="shared" si="17"/>
        <v>41.283365532853267</v>
      </c>
      <c r="AW21" s="5">
        <v>37</v>
      </c>
      <c r="AX21" s="5">
        <v>21.08</v>
      </c>
      <c r="AY21" s="2">
        <f t="shared" si="18"/>
        <v>-15.920000000000002</v>
      </c>
      <c r="AZ21" s="2">
        <f t="shared" si="19"/>
        <v>29.04</v>
      </c>
      <c r="BC21" s="5">
        <v>34.1</v>
      </c>
      <c r="BD21" s="5">
        <v>18.52</v>
      </c>
      <c r="BE21" s="2">
        <f t="shared" si="20"/>
        <v>-15.580000000000002</v>
      </c>
      <c r="BF21" s="2">
        <f t="shared" si="21"/>
        <v>26.310000000000002</v>
      </c>
      <c r="BI21" s="5">
        <v>37</v>
      </c>
      <c r="BJ21" s="5">
        <v>1.44</v>
      </c>
      <c r="BK21" s="2">
        <f t="shared" si="22"/>
        <v>-35.56</v>
      </c>
      <c r="BL21" s="2">
        <f t="shared" si="23"/>
        <v>19.22</v>
      </c>
      <c r="BO21" s="3">
        <v>31.833333333333332</v>
      </c>
      <c r="BP21" s="3">
        <v>21.599999999999998</v>
      </c>
      <c r="BQ21" s="2">
        <f t="shared" si="24"/>
        <v>-10.233333333333334</v>
      </c>
      <c r="BR21" s="2">
        <f t="shared" si="25"/>
        <v>26.716666666666665</v>
      </c>
      <c r="BU21" s="3">
        <v>11.6</v>
      </c>
      <c r="BV21" s="3">
        <v>55.39</v>
      </c>
      <c r="BW21" s="2">
        <f t="shared" si="26"/>
        <v>43.79</v>
      </c>
      <c r="BX21" s="2">
        <f t="shared" si="27"/>
        <v>33.494999999999997</v>
      </c>
      <c r="CA21" s="3">
        <v>23.166666666666668</v>
      </c>
      <c r="CB21" s="3">
        <v>35.450000000000003</v>
      </c>
      <c r="CC21" s="2">
        <f t="shared" si="0"/>
        <v>12.283333333333335</v>
      </c>
      <c r="CD21" s="2">
        <f t="shared" si="1"/>
        <v>29.308333333333337</v>
      </c>
      <c r="CG21" s="3">
        <v>21.066666666666666</v>
      </c>
      <c r="CH21" s="3">
        <v>8.44</v>
      </c>
      <c r="CI21" s="2">
        <f t="shared" si="28"/>
        <v>-12.626666666666667</v>
      </c>
      <c r="CJ21">
        <f t="shared" si="29"/>
        <v>6.3133333333333335</v>
      </c>
      <c r="CM21" s="3">
        <v>11.6</v>
      </c>
      <c r="CN21" s="3">
        <v>7.96</v>
      </c>
      <c r="CO21" s="2">
        <f t="shared" si="30"/>
        <v>-3.6399999999999997</v>
      </c>
      <c r="CP21" s="2">
        <f t="shared" si="31"/>
        <v>9.7799999999999994</v>
      </c>
      <c r="CS21" s="3">
        <v>11.6</v>
      </c>
      <c r="CT21" s="3">
        <v>6</v>
      </c>
      <c r="CU21" s="2">
        <f t="shared" si="32"/>
        <v>-5.6</v>
      </c>
      <c r="CV21" s="2">
        <f t="shared" si="33"/>
        <v>8.8000000000000007</v>
      </c>
      <c r="CX21" s="3">
        <v>31.533333333333331</v>
      </c>
      <c r="CY21" s="3">
        <v>21.066666666666666</v>
      </c>
      <c r="CZ21" s="2">
        <f t="shared" si="34"/>
        <v>-10.466666666666665</v>
      </c>
      <c r="DA21" s="2">
        <f t="shared" si="35"/>
        <v>26.299999999999997</v>
      </c>
    </row>
    <row r="22" spans="1:105" x14ac:dyDescent="0.35">
      <c r="A22" s="2">
        <v>34.6</v>
      </c>
      <c r="B22" s="2">
        <v>140.1</v>
      </c>
      <c r="C22" s="2">
        <f t="shared" si="2"/>
        <v>105.5</v>
      </c>
      <c r="D22" s="2">
        <f t="shared" si="3"/>
        <v>87.35</v>
      </c>
      <c r="E22" s="2"/>
      <c r="G22" s="2">
        <v>44</v>
      </c>
      <c r="H22" s="2">
        <v>26.72</v>
      </c>
      <c r="I22" s="2">
        <f t="shared" si="4"/>
        <v>-17.28</v>
      </c>
      <c r="J22" s="2">
        <f t="shared" si="5"/>
        <v>35.36</v>
      </c>
      <c r="K22" s="2"/>
      <c r="M22" s="2">
        <v>31.533333333333331</v>
      </c>
      <c r="N22" s="2">
        <v>15.12</v>
      </c>
      <c r="O22" s="2">
        <f t="shared" si="6"/>
        <v>-16.413333333333334</v>
      </c>
      <c r="P22" s="2">
        <f t="shared" si="7"/>
        <v>23.326666666666664</v>
      </c>
      <c r="Q22" s="2"/>
      <c r="S22" s="3">
        <v>31.399999999999995</v>
      </c>
      <c r="T22" s="3">
        <v>24.08</v>
      </c>
      <c r="U22" s="2">
        <f t="shared" si="8"/>
        <v>-7.3199999999999967</v>
      </c>
      <c r="V22" s="2">
        <f t="shared" si="9"/>
        <v>27.739999999999995</v>
      </c>
      <c r="W22" s="2"/>
      <c r="Y22" s="2">
        <v>31.533333333333331</v>
      </c>
      <c r="Z22" s="2">
        <v>2.2000000000000002</v>
      </c>
      <c r="AA22" s="2">
        <f t="shared" si="10"/>
        <v>-29.333333333333332</v>
      </c>
      <c r="AB22" s="2">
        <f t="shared" si="11"/>
        <v>16.866666666666667</v>
      </c>
      <c r="AC22" s="2"/>
      <c r="AE22" s="2">
        <v>31.966666666666669</v>
      </c>
      <c r="AF22" s="2">
        <v>29.8</v>
      </c>
      <c r="AG22" s="2">
        <f t="shared" si="12"/>
        <v>-2.1666666666666679</v>
      </c>
      <c r="AH22" s="2">
        <f t="shared" si="13"/>
        <v>30.883333333333333</v>
      </c>
      <c r="AK22" s="3">
        <v>26.100000000000005</v>
      </c>
      <c r="AL22" s="3">
        <v>480</v>
      </c>
      <c r="AM22" s="2">
        <f t="shared" si="14"/>
        <v>453.9</v>
      </c>
      <c r="AN22" s="2">
        <f t="shared" si="15"/>
        <v>253.05</v>
      </c>
      <c r="AQ22" s="3">
        <v>29.8</v>
      </c>
      <c r="AR22" s="3">
        <v>47.68163456472103</v>
      </c>
      <c r="AS22" s="2">
        <f t="shared" si="16"/>
        <v>17.881634564721029</v>
      </c>
      <c r="AT22" s="2">
        <f t="shared" si="17"/>
        <v>38.740817282360517</v>
      </c>
      <c r="AW22" s="5">
        <v>43.1</v>
      </c>
      <c r="AX22" s="5">
        <v>19.760000000000002</v>
      </c>
      <c r="AY22" s="2">
        <f t="shared" si="18"/>
        <v>-23.34</v>
      </c>
      <c r="AZ22" s="2">
        <f t="shared" si="19"/>
        <v>31.43</v>
      </c>
      <c r="BC22" s="5">
        <v>43.1</v>
      </c>
      <c r="BD22" s="5">
        <v>27.4</v>
      </c>
      <c r="BE22" s="2">
        <f t="shared" si="20"/>
        <v>-15.700000000000003</v>
      </c>
      <c r="BF22" s="2">
        <f t="shared" si="21"/>
        <v>35.25</v>
      </c>
      <c r="BI22" s="5">
        <v>34.1</v>
      </c>
      <c r="BJ22" s="5">
        <v>0.88</v>
      </c>
      <c r="BK22" s="2">
        <f t="shared" si="22"/>
        <v>-33.22</v>
      </c>
      <c r="BL22" s="2">
        <f t="shared" si="23"/>
        <v>17.490000000000002</v>
      </c>
      <c r="BO22" s="3">
        <v>29.8</v>
      </c>
      <c r="BP22" s="3">
        <v>11.6</v>
      </c>
      <c r="BQ22" s="2">
        <f t="shared" si="24"/>
        <v>-18.200000000000003</v>
      </c>
      <c r="BR22" s="2">
        <f t="shared" si="25"/>
        <v>20.7</v>
      </c>
      <c r="BU22" s="3">
        <v>23.166666666666668</v>
      </c>
      <c r="BV22" s="3">
        <v>172.7</v>
      </c>
      <c r="BW22" s="2">
        <f t="shared" si="26"/>
        <v>149.53333333333333</v>
      </c>
      <c r="BX22" s="2">
        <f t="shared" si="27"/>
        <v>97.933333333333323</v>
      </c>
      <c r="CA22" s="3">
        <v>15.633333333333333</v>
      </c>
      <c r="CB22" s="3">
        <v>13.84</v>
      </c>
      <c r="CC22" s="2">
        <f t="shared" si="0"/>
        <v>-1.793333333333333</v>
      </c>
      <c r="CD22" s="2">
        <f t="shared" si="1"/>
        <v>14.736666666666666</v>
      </c>
      <c r="CG22" s="3">
        <v>11.6</v>
      </c>
      <c r="CH22" s="3">
        <v>10.72</v>
      </c>
      <c r="CI22" s="2">
        <f t="shared" si="28"/>
        <v>-0.87999999999999901</v>
      </c>
      <c r="CJ22">
        <f t="shared" si="29"/>
        <v>0.4399999999999995</v>
      </c>
      <c r="CM22" s="3">
        <v>23.166666666666668</v>
      </c>
      <c r="CN22" s="3">
        <v>17.84</v>
      </c>
      <c r="CO22" s="2">
        <f t="shared" si="30"/>
        <v>-5.326666666666668</v>
      </c>
      <c r="CP22" s="2">
        <f t="shared" si="31"/>
        <v>20.503333333333334</v>
      </c>
      <c r="CS22" s="3">
        <v>23.166666666666668</v>
      </c>
      <c r="CT22" s="3">
        <v>3.88</v>
      </c>
      <c r="CU22" s="2">
        <f t="shared" si="32"/>
        <v>-19.286666666666669</v>
      </c>
      <c r="CV22" s="2">
        <f t="shared" si="33"/>
        <v>13.523333333333333</v>
      </c>
      <c r="CX22" s="3">
        <v>31.399999999999995</v>
      </c>
      <c r="CY22" s="3">
        <v>21.599999999999998</v>
      </c>
      <c r="CZ22" s="2">
        <f t="shared" si="34"/>
        <v>-9.7999999999999972</v>
      </c>
      <c r="DA22" s="2">
        <f t="shared" si="35"/>
        <v>26.499999999999996</v>
      </c>
    </row>
    <row r="23" spans="1:105" x14ac:dyDescent="0.35">
      <c r="A23" s="2">
        <v>31.966666666666669</v>
      </c>
      <c r="B23" s="2">
        <v>194.3</v>
      </c>
      <c r="C23" s="2">
        <f t="shared" si="2"/>
        <v>162.33333333333334</v>
      </c>
      <c r="D23" s="2">
        <f t="shared" si="3"/>
        <v>113.13333333333334</v>
      </c>
      <c r="E23" s="2"/>
      <c r="G23" s="2">
        <v>34.6</v>
      </c>
      <c r="H23" s="2">
        <v>10.56</v>
      </c>
      <c r="I23" s="2">
        <f t="shared" si="4"/>
        <v>-24.04</v>
      </c>
      <c r="J23" s="2">
        <f t="shared" si="5"/>
        <v>22.580000000000002</v>
      </c>
      <c r="K23" s="2"/>
      <c r="M23" s="2">
        <v>31.399999999999995</v>
      </c>
      <c r="N23" s="2">
        <v>13.92</v>
      </c>
      <c r="O23" s="2">
        <f t="shared" si="6"/>
        <v>-17.479999999999997</v>
      </c>
      <c r="P23" s="2">
        <f t="shared" si="7"/>
        <v>22.659999999999997</v>
      </c>
      <c r="Q23" s="2"/>
      <c r="S23" s="3">
        <v>34.6</v>
      </c>
      <c r="T23" s="3">
        <v>0.84</v>
      </c>
      <c r="U23" s="2">
        <f t="shared" si="8"/>
        <v>-33.76</v>
      </c>
      <c r="V23" s="2">
        <f t="shared" si="9"/>
        <v>17.720000000000002</v>
      </c>
      <c r="W23" s="2"/>
      <c r="Y23" s="2">
        <v>31.399999999999995</v>
      </c>
      <c r="Z23" s="2">
        <v>0.72</v>
      </c>
      <c r="AA23" s="2">
        <f t="shared" si="10"/>
        <v>-30.679999999999996</v>
      </c>
      <c r="AB23" s="2">
        <f t="shared" si="11"/>
        <v>16.059999999999999</v>
      </c>
      <c r="AC23" s="2"/>
      <c r="AE23" s="2">
        <v>28.033333333333331</v>
      </c>
      <c r="AF23" s="2">
        <v>26.100000000000005</v>
      </c>
      <c r="AG23" s="2">
        <f t="shared" si="12"/>
        <v>-1.9333333333333265</v>
      </c>
      <c r="AH23" s="2">
        <f t="shared" si="13"/>
        <v>27.06666666666667</v>
      </c>
      <c r="AK23" s="3">
        <v>28.100000000000005</v>
      </c>
      <c r="AL23" s="3">
        <v>330.8</v>
      </c>
      <c r="AM23" s="2">
        <f t="shared" si="14"/>
        <v>302.7</v>
      </c>
      <c r="AN23" s="2">
        <f t="shared" si="15"/>
        <v>179.45000000000002</v>
      </c>
      <c r="AQ23" s="3">
        <v>26.100000000000005</v>
      </c>
      <c r="AR23" s="3">
        <v>31.186698671037995</v>
      </c>
      <c r="AS23" s="2">
        <f t="shared" si="16"/>
        <v>5.0866986710379898</v>
      </c>
      <c r="AT23" s="2">
        <f t="shared" si="17"/>
        <v>28.643349335518998</v>
      </c>
      <c r="AW23" s="5">
        <v>42</v>
      </c>
      <c r="AX23" s="5">
        <v>20.440000000000001</v>
      </c>
      <c r="AY23" s="2">
        <f t="shared" si="18"/>
        <v>-21.56</v>
      </c>
      <c r="AZ23" s="2">
        <f t="shared" si="19"/>
        <v>31.22</v>
      </c>
      <c r="BC23" s="5">
        <v>42</v>
      </c>
      <c r="BD23" s="5">
        <v>25.84</v>
      </c>
      <c r="BE23" s="2">
        <f t="shared" si="20"/>
        <v>-16.16</v>
      </c>
      <c r="BF23" s="2">
        <f t="shared" si="21"/>
        <v>33.92</v>
      </c>
      <c r="BI23" s="5">
        <v>43.1</v>
      </c>
      <c r="BJ23" s="5">
        <v>0.28000000000000003</v>
      </c>
      <c r="BK23" s="2">
        <f t="shared" si="22"/>
        <v>-42.82</v>
      </c>
      <c r="BL23" s="2">
        <f t="shared" si="23"/>
        <v>21.69</v>
      </c>
      <c r="BO23" s="3">
        <v>26.100000000000005</v>
      </c>
      <c r="BP23" s="3">
        <v>23.166666666666668</v>
      </c>
      <c r="BQ23" s="2">
        <f t="shared" si="24"/>
        <v>-2.9333333333333371</v>
      </c>
      <c r="BR23" s="2">
        <f t="shared" si="25"/>
        <v>24.633333333333336</v>
      </c>
      <c r="BU23" s="3">
        <v>15.633333333333333</v>
      </c>
      <c r="BV23" s="3">
        <v>42.38</v>
      </c>
      <c r="BW23" s="2">
        <f t="shared" si="26"/>
        <v>26.74666666666667</v>
      </c>
      <c r="BX23" s="2">
        <f t="shared" si="27"/>
        <v>29.006666666666668</v>
      </c>
      <c r="CA23" s="4">
        <v>22.100000000000005</v>
      </c>
      <c r="CB23" s="4">
        <v>27.5</v>
      </c>
      <c r="CC23" s="2">
        <f t="shared" si="0"/>
        <v>5.399999999999995</v>
      </c>
      <c r="CD23" s="2">
        <f t="shared" si="1"/>
        <v>24.800000000000004</v>
      </c>
      <c r="CG23" s="3">
        <v>23.166666666666668</v>
      </c>
      <c r="CH23" s="3">
        <v>7.92</v>
      </c>
      <c r="CI23" s="2">
        <f t="shared" si="28"/>
        <v>-15.246666666666668</v>
      </c>
      <c r="CJ23">
        <f t="shared" si="29"/>
        <v>7.623333333333334</v>
      </c>
      <c r="CM23" s="3">
        <v>15.633333333333333</v>
      </c>
      <c r="CN23" s="3">
        <v>7.88</v>
      </c>
      <c r="CO23" s="2">
        <f t="shared" si="30"/>
        <v>-7.753333333333333</v>
      </c>
      <c r="CP23" s="2">
        <f t="shared" si="31"/>
        <v>11.756666666666666</v>
      </c>
      <c r="CS23" s="3">
        <v>15.633333333333333</v>
      </c>
      <c r="CT23" s="3">
        <v>4.68</v>
      </c>
      <c r="CU23" s="2">
        <f t="shared" si="32"/>
        <v>-10.953333333333333</v>
      </c>
      <c r="CV23" s="2">
        <f t="shared" si="33"/>
        <v>10.156666666666666</v>
      </c>
      <c r="CX23" s="3">
        <v>32.466666666666669</v>
      </c>
      <c r="CY23" s="3">
        <v>23.633333333333336</v>
      </c>
      <c r="CZ23" s="2">
        <f t="shared" si="34"/>
        <v>-8.8333333333333321</v>
      </c>
      <c r="DA23" s="2">
        <f t="shared" si="35"/>
        <v>28.050000000000004</v>
      </c>
    </row>
    <row r="24" spans="1:105" x14ac:dyDescent="0.35">
      <c r="A24" s="2">
        <v>28.033333333333331</v>
      </c>
      <c r="B24" s="2">
        <v>97.58</v>
      </c>
      <c r="C24" s="2">
        <f t="shared" si="2"/>
        <v>69.546666666666667</v>
      </c>
      <c r="D24" s="2">
        <f t="shared" si="3"/>
        <v>62.806666666666665</v>
      </c>
      <c r="E24" s="2"/>
      <c r="G24" s="2">
        <v>31.966666666666669</v>
      </c>
      <c r="H24" s="2">
        <v>8.68</v>
      </c>
      <c r="I24" s="2">
        <f t="shared" si="4"/>
        <v>-23.286666666666669</v>
      </c>
      <c r="J24" s="2">
        <f t="shared" si="5"/>
        <v>20.323333333333334</v>
      </c>
      <c r="K24" s="2"/>
      <c r="M24" s="2">
        <v>34.6</v>
      </c>
      <c r="N24" s="2">
        <v>19.600000000000001</v>
      </c>
      <c r="O24" s="2">
        <f t="shared" si="6"/>
        <v>-15</v>
      </c>
      <c r="P24" s="2">
        <f t="shared" si="7"/>
        <v>27.1</v>
      </c>
      <c r="Q24" s="2"/>
      <c r="S24" s="3">
        <v>31.966666666666669</v>
      </c>
      <c r="T24" s="3">
        <v>2.04</v>
      </c>
      <c r="U24" s="2">
        <f t="shared" si="8"/>
        <v>-29.926666666666669</v>
      </c>
      <c r="V24" s="2">
        <f t="shared" si="9"/>
        <v>17.003333333333334</v>
      </c>
      <c r="W24" s="2"/>
      <c r="Y24" s="2">
        <v>34.6</v>
      </c>
      <c r="Z24" s="2">
        <v>0.84</v>
      </c>
      <c r="AA24" s="2">
        <f t="shared" si="10"/>
        <v>-33.76</v>
      </c>
      <c r="AB24" s="2">
        <f t="shared" si="11"/>
        <v>17.720000000000002</v>
      </c>
      <c r="AC24" s="2"/>
      <c r="AE24" s="2">
        <v>30.7</v>
      </c>
      <c r="AF24" s="2">
        <v>28.100000000000005</v>
      </c>
      <c r="AG24" s="2">
        <f t="shared" si="12"/>
        <v>-2.5999999999999943</v>
      </c>
      <c r="AH24" s="2">
        <f t="shared" si="13"/>
        <v>29.400000000000002</v>
      </c>
      <c r="AK24" s="4">
        <v>34.533333333333331</v>
      </c>
      <c r="AL24" s="4">
        <v>375.7</v>
      </c>
      <c r="AM24" s="2">
        <f t="shared" si="14"/>
        <v>341.16666666666663</v>
      </c>
      <c r="AN24" s="2">
        <f t="shared" si="15"/>
        <v>205.11666666666667</v>
      </c>
      <c r="AQ24" s="4">
        <v>34.533333333333331</v>
      </c>
      <c r="AR24" s="4">
        <v>121.74</v>
      </c>
      <c r="AS24" s="2">
        <f t="shared" si="16"/>
        <v>87.206666666666663</v>
      </c>
      <c r="AT24" s="2">
        <f t="shared" si="17"/>
        <v>78.136666666666656</v>
      </c>
      <c r="AW24" s="5">
        <v>29.7</v>
      </c>
      <c r="AX24" s="5">
        <v>14.68</v>
      </c>
      <c r="AY24" s="2">
        <f t="shared" si="18"/>
        <v>-15.02</v>
      </c>
      <c r="AZ24" s="2">
        <f t="shared" si="19"/>
        <v>22.189999999999998</v>
      </c>
      <c r="BC24" s="5">
        <v>29.7</v>
      </c>
      <c r="BD24" s="5">
        <v>17.96</v>
      </c>
      <c r="BE24" s="2">
        <f t="shared" si="20"/>
        <v>-11.739999999999998</v>
      </c>
      <c r="BF24" s="2">
        <f t="shared" si="21"/>
        <v>23.83</v>
      </c>
      <c r="BI24" s="5">
        <v>42</v>
      </c>
      <c r="BJ24" s="5">
        <v>1.56</v>
      </c>
      <c r="BK24" s="2">
        <f t="shared" si="22"/>
        <v>-40.44</v>
      </c>
      <c r="BL24" s="2">
        <f t="shared" si="23"/>
        <v>21.78</v>
      </c>
      <c r="BO24" s="3">
        <v>28.100000000000005</v>
      </c>
      <c r="BP24" s="3">
        <v>15.633333333333333</v>
      </c>
      <c r="BQ24" s="2">
        <f t="shared" si="24"/>
        <v>-12.466666666666672</v>
      </c>
      <c r="BR24" s="2">
        <f t="shared" si="25"/>
        <v>21.866666666666667</v>
      </c>
      <c r="BU24" s="4">
        <v>22.100000000000005</v>
      </c>
      <c r="BV24" s="4">
        <v>207.6</v>
      </c>
      <c r="BW24" s="2">
        <f t="shared" si="26"/>
        <v>185.5</v>
      </c>
      <c r="BX24" s="2">
        <f t="shared" si="27"/>
        <v>114.85</v>
      </c>
      <c r="CA24" s="4">
        <v>21.400000000000002</v>
      </c>
      <c r="CB24" s="4">
        <v>17.899999999999999</v>
      </c>
      <c r="CC24" s="2">
        <f t="shared" si="0"/>
        <v>-3.5000000000000036</v>
      </c>
      <c r="CD24" s="2">
        <f t="shared" si="1"/>
        <v>19.649999999999999</v>
      </c>
      <c r="CG24" s="3">
        <v>15.633333333333333</v>
      </c>
      <c r="CH24" s="3">
        <v>8.8800000000000008</v>
      </c>
      <c r="CI24" s="2">
        <f t="shared" si="28"/>
        <v>-6.7533333333333321</v>
      </c>
      <c r="CJ24">
        <f t="shared" si="29"/>
        <v>3.376666666666666</v>
      </c>
      <c r="CM24" s="4">
        <v>22.100000000000005</v>
      </c>
      <c r="CN24" s="4">
        <v>10.92</v>
      </c>
      <c r="CO24" s="2">
        <f t="shared" si="30"/>
        <v>-11.180000000000005</v>
      </c>
      <c r="CP24" s="2">
        <f t="shared" si="31"/>
        <v>16.510000000000002</v>
      </c>
      <c r="CS24" s="4">
        <v>22.100000000000005</v>
      </c>
      <c r="CT24" s="4">
        <v>3.96</v>
      </c>
      <c r="CU24" s="2">
        <f t="shared" si="32"/>
        <v>-18.140000000000004</v>
      </c>
      <c r="CV24" s="2">
        <f t="shared" si="33"/>
        <v>13.030000000000003</v>
      </c>
      <c r="CX24" s="3">
        <v>31.966666666666669</v>
      </c>
      <c r="CY24" s="3">
        <v>11.6</v>
      </c>
      <c r="CZ24" s="2">
        <f t="shared" si="34"/>
        <v>-20.366666666666667</v>
      </c>
      <c r="DA24" s="2">
        <f t="shared" si="35"/>
        <v>21.783333333333335</v>
      </c>
    </row>
    <row r="25" spans="1:105" x14ac:dyDescent="0.35">
      <c r="A25" s="2">
        <v>30.7</v>
      </c>
      <c r="B25" s="2">
        <v>133</v>
      </c>
      <c r="C25" s="2">
        <f t="shared" si="2"/>
        <v>102.3</v>
      </c>
      <c r="D25" s="2">
        <f t="shared" si="3"/>
        <v>81.849999999999994</v>
      </c>
      <c r="E25" s="2"/>
      <c r="G25" s="2">
        <v>28.033333333333331</v>
      </c>
      <c r="H25" s="2">
        <v>10.92</v>
      </c>
      <c r="I25" s="2">
        <f t="shared" si="4"/>
        <v>-17.11333333333333</v>
      </c>
      <c r="J25" s="2">
        <f t="shared" si="5"/>
        <v>19.476666666666667</v>
      </c>
      <c r="K25" s="2"/>
      <c r="M25" s="2">
        <v>31.966666666666669</v>
      </c>
      <c r="N25" s="2">
        <v>20.8</v>
      </c>
      <c r="O25" s="2">
        <f t="shared" si="6"/>
        <v>-11.166666666666668</v>
      </c>
      <c r="P25" s="2">
        <f t="shared" si="7"/>
        <v>26.383333333333333</v>
      </c>
      <c r="Q25" s="2"/>
      <c r="S25" s="3">
        <v>28.033333333333331</v>
      </c>
      <c r="T25" s="3">
        <v>2</v>
      </c>
      <c r="U25" s="2">
        <f t="shared" si="8"/>
        <v>-26.033333333333331</v>
      </c>
      <c r="V25" s="2">
        <f t="shared" si="9"/>
        <v>15.016666666666666</v>
      </c>
      <c r="W25" s="2"/>
      <c r="Y25" s="2">
        <v>31.966666666666669</v>
      </c>
      <c r="Z25" s="2">
        <v>2.04</v>
      </c>
      <c r="AA25" s="2">
        <f t="shared" si="10"/>
        <v>-29.926666666666669</v>
      </c>
      <c r="AB25" s="2">
        <f t="shared" si="11"/>
        <v>17.003333333333334</v>
      </c>
      <c r="AC25" s="2"/>
      <c r="AE25" s="2">
        <v>21.6</v>
      </c>
      <c r="AF25" s="2">
        <v>22.766666666666666</v>
      </c>
      <c r="AG25" s="2">
        <f t="shared" si="12"/>
        <v>1.1666666666666643</v>
      </c>
      <c r="AH25" s="2">
        <f t="shared" si="13"/>
        <v>22.183333333333334</v>
      </c>
      <c r="AK25" s="4">
        <v>37.266666666666666</v>
      </c>
      <c r="AL25" s="4">
        <v>421.5</v>
      </c>
      <c r="AM25" s="2">
        <f t="shared" si="14"/>
        <v>384.23333333333335</v>
      </c>
      <c r="AN25" s="2">
        <f t="shared" si="15"/>
        <v>229.38333333333333</v>
      </c>
      <c r="AQ25" s="4">
        <v>37.266666666666666</v>
      </c>
      <c r="AR25" s="4">
        <v>75.48</v>
      </c>
      <c r="AS25" s="2">
        <f t="shared" si="16"/>
        <v>38.213333333333338</v>
      </c>
      <c r="AT25" s="2">
        <f t="shared" si="17"/>
        <v>56.373333333333335</v>
      </c>
      <c r="AW25" s="5">
        <v>24</v>
      </c>
      <c r="AX25" s="5">
        <v>11.04</v>
      </c>
      <c r="AY25" s="2">
        <f t="shared" si="18"/>
        <v>-12.96</v>
      </c>
      <c r="AZ25" s="2">
        <f t="shared" si="19"/>
        <v>17.52</v>
      </c>
      <c r="BC25" s="5">
        <v>24</v>
      </c>
      <c r="BD25" s="5">
        <v>13.64</v>
      </c>
      <c r="BE25" s="2">
        <f t="shared" si="20"/>
        <v>-10.36</v>
      </c>
      <c r="BF25" s="2">
        <f t="shared" si="21"/>
        <v>18.82</v>
      </c>
      <c r="BI25" s="5">
        <v>29.7</v>
      </c>
      <c r="BJ25" s="5">
        <v>2.3199999999999998</v>
      </c>
      <c r="BK25" s="2">
        <f t="shared" si="22"/>
        <v>-27.38</v>
      </c>
      <c r="BL25" s="2">
        <f t="shared" si="23"/>
        <v>16.009999999999998</v>
      </c>
      <c r="BO25" s="4">
        <v>34.533333333333331</v>
      </c>
      <c r="BP25" s="4">
        <v>22.100000000000005</v>
      </c>
      <c r="BQ25" s="2">
        <f t="shared" si="24"/>
        <v>-12.433333333333326</v>
      </c>
      <c r="BR25" s="2">
        <f t="shared" si="25"/>
        <v>28.31666666666667</v>
      </c>
      <c r="BU25" s="4">
        <v>21.1</v>
      </c>
      <c r="BV25" s="4">
        <v>248.8</v>
      </c>
      <c r="BW25" s="2">
        <f t="shared" si="26"/>
        <v>227.70000000000002</v>
      </c>
      <c r="BX25" s="2">
        <f t="shared" si="27"/>
        <v>134.95000000000002</v>
      </c>
      <c r="CA25" s="4">
        <v>15.133333333333333</v>
      </c>
      <c r="CB25" s="4">
        <v>12.4</v>
      </c>
      <c r="CC25" s="2">
        <f t="shared" si="0"/>
        <v>-2.7333333333333325</v>
      </c>
      <c r="CD25" s="2">
        <f t="shared" si="1"/>
        <v>13.766666666666666</v>
      </c>
      <c r="CG25" s="4">
        <v>22.100000000000005</v>
      </c>
      <c r="CH25" s="4">
        <v>7.52</v>
      </c>
      <c r="CI25" s="2">
        <f t="shared" si="28"/>
        <v>-14.580000000000005</v>
      </c>
      <c r="CJ25">
        <f t="shared" si="29"/>
        <v>7.2900000000000027</v>
      </c>
      <c r="CM25" s="4">
        <v>19.733333333333331</v>
      </c>
      <c r="CN25" s="4">
        <v>12.36</v>
      </c>
      <c r="CO25" s="2">
        <f t="shared" si="30"/>
        <v>-7.3733333333333313</v>
      </c>
      <c r="CP25" s="2">
        <f t="shared" si="31"/>
        <v>16.046666666666667</v>
      </c>
      <c r="CS25" s="4">
        <v>19.733333333333331</v>
      </c>
      <c r="CT25" s="4">
        <v>5.2</v>
      </c>
      <c r="CU25" s="2">
        <f t="shared" si="32"/>
        <v>-14.533333333333331</v>
      </c>
      <c r="CV25" s="2">
        <f t="shared" si="33"/>
        <v>12.466666666666665</v>
      </c>
      <c r="CX25" s="3">
        <v>28.033333333333331</v>
      </c>
      <c r="CY25" s="3">
        <v>23.166666666666668</v>
      </c>
      <c r="CZ25" s="2">
        <f t="shared" si="34"/>
        <v>-4.8666666666666636</v>
      </c>
      <c r="DA25" s="2">
        <f t="shared" si="35"/>
        <v>25.6</v>
      </c>
    </row>
    <row r="26" spans="1:105" x14ac:dyDescent="0.35">
      <c r="A26" s="6">
        <f>AVERAGE(A4:A25)</f>
        <v>33.081818181818178</v>
      </c>
      <c r="B26" s="6">
        <f>AVERAGE(B4:B25)</f>
        <v>338.78090909090912</v>
      </c>
      <c r="G26" s="2">
        <v>30.7</v>
      </c>
      <c r="H26" s="2">
        <v>14.04</v>
      </c>
      <c r="I26" s="2">
        <f t="shared" si="4"/>
        <v>-16.66</v>
      </c>
      <c r="J26" s="2">
        <f t="shared" si="5"/>
        <v>22.369999999999997</v>
      </c>
      <c r="K26" s="2"/>
      <c r="M26" s="2">
        <v>28.033333333333331</v>
      </c>
      <c r="N26" s="2">
        <v>20.84</v>
      </c>
      <c r="O26" s="2">
        <f t="shared" si="6"/>
        <v>-7.1933333333333316</v>
      </c>
      <c r="P26" s="2">
        <f t="shared" si="7"/>
        <v>24.436666666666667</v>
      </c>
      <c r="Q26" s="2"/>
      <c r="S26" s="3">
        <v>30.7</v>
      </c>
      <c r="T26" s="3">
        <v>0.96</v>
      </c>
      <c r="U26" s="2">
        <f t="shared" si="8"/>
        <v>-29.74</v>
      </c>
      <c r="V26" s="2">
        <f t="shared" si="9"/>
        <v>15.83</v>
      </c>
      <c r="W26" s="2"/>
      <c r="Y26" s="2">
        <v>28.033333333333331</v>
      </c>
      <c r="Z26" s="2">
        <v>2</v>
      </c>
      <c r="AA26" s="2">
        <f t="shared" si="10"/>
        <v>-26.033333333333331</v>
      </c>
      <c r="AB26" s="2">
        <f t="shared" si="11"/>
        <v>15.016666666666666</v>
      </c>
      <c r="AC26" s="2"/>
      <c r="AE26" s="2">
        <v>27.6</v>
      </c>
      <c r="AF26" s="2">
        <v>25.366666666666664</v>
      </c>
      <c r="AG26" s="2">
        <f t="shared" si="12"/>
        <v>-2.2333333333333378</v>
      </c>
      <c r="AH26" s="2">
        <f t="shared" si="13"/>
        <v>26.483333333333334</v>
      </c>
      <c r="AK26" s="4">
        <v>35.133333333333333</v>
      </c>
      <c r="AL26" s="4">
        <v>488.8</v>
      </c>
      <c r="AM26" s="2">
        <f t="shared" si="14"/>
        <v>453.66666666666669</v>
      </c>
      <c r="AN26" s="2">
        <f t="shared" si="15"/>
        <v>261.9666666666667</v>
      </c>
      <c r="AQ26" s="4">
        <v>35.133333333333333</v>
      </c>
      <c r="AR26" s="4">
        <v>88.35</v>
      </c>
      <c r="AS26" s="2">
        <f t="shared" si="16"/>
        <v>53.216666666666661</v>
      </c>
      <c r="AT26" s="2">
        <f t="shared" si="17"/>
        <v>61.74166666666666</v>
      </c>
      <c r="AW26" s="7">
        <v>23.96</v>
      </c>
      <c r="AX26" s="7">
        <v>11.8</v>
      </c>
      <c r="AY26" s="2">
        <f t="shared" si="18"/>
        <v>-12.16</v>
      </c>
      <c r="AZ26" s="2">
        <f t="shared" si="19"/>
        <v>17.880000000000003</v>
      </c>
      <c r="BC26" s="7">
        <v>23.96</v>
      </c>
      <c r="BD26" s="7">
        <v>11.88</v>
      </c>
      <c r="BE26" s="2">
        <f t="shared" si="20"/>
        <v>-12.08</v>
      </c>
      <c r="BF26" s="2">
        <f t="shared" si="21"/>
        <v>17.920000000000002</v>
      </c>
      <c r="BI26" s="5">
        <v>24</v>
      </c>
      <c r="BJ26" s="5">
        <v>3.68</v>
      </c>
      <c r="BK26" s="2">
        <f t="shared" si="22"/>
        <v>-20.32</v>
      </c>
      <c r="BL26" s="2">
        <f t="shared" si="23"/>
        <v>13.84</v>
      </c>
      <c r="BO26" s="4">
        <v>37.266666666666666</v>
      </c>
      <c r="BP26" s="4">
        <v>26.666666666666668</v>
      </c>
      <c r="BQ26" s="2">
        <f t="shared" si="24"/>
        <v>-10.599999999999998</v>
      </c>
      <c r="BR26" s="2">
        <f t="shared" si="25"/>
        <v>31.966666666666669</v>
      </c>
      <c r="BU26" s="4">
        <v>19.733333333333331</v>
      </c>
      <c r="BV26" s="4">
        <v>242</v>
      </c>
      <c r="BW26" s="2">
        <f t="shared" si="26"/>
        <v>222.26666666666668</v>
      </c>
      <c r="BX26" s="2">
        <f t="shared" si="27"/>
        <v>130.86666666666667</v>
      </c>
      <c r="CA26" s="4">
        <v>18.966666666666665</v>
      </c>
      <c r="CB26" s="4">
        <v>1.3</v>
      </c>
      <c r="CC26" s="2">
        <f t="shared" si="0"/>
        <v>-17.666666666666664</v>
      </c>
      <c r="CD26" s="2">
        <f t="shared" si="1"/>
        <v>10.133333333333333</v>
      </c>
      <c r="CG26" s="4">
        <v>19.733333333333331</v>
      </c>
      <c r="CH26" s="4">
        <v>18</v>
      </c>
      <c r="CI26" s="2">
        <f t="shared" si="28"/>
        <v>-1.7333333333333307</v>
      </c>
      <c r="CJ26">
        <f t="shared" si="29"/>
        <v>0.86666666666666536</v>
      </c>
      <c r="CM26" s="4">
        <v>21.400000000000002</v>
      </c>
      <c r="CN26" s="4">
        <v>12.08</v>
      </c>
      <c r="CO26" s="2">
        <f t="shared" si="30"/>
        <v>-9.3200000000000021</v>
      </c>
      <c r="CP26" s="2">
        <f t="shared" si="31"/>
        <v>16.740000000000002</v>
      </c>
      <c r="CS26" s="4">
        <v>21.400000000000002</v>
      </c>
      <c r="CT26" s="4">
        <v>3.72</v>
      </c>
      <c r="CU26" s="2">
        <f t="shared" si="32"/>
        <v>-17.680000000000003</v>
      </c>
      <c r="CV26" s="2">
        <f t="shared" si="33"/>
        <v>12.56</v>
      </c>
      <c r="CX26" s="3">
        <v>30.7</v>
      </c>
      <c r="CY26" s="3">
        <v>15.633333333333333</v>
      </c>
      <c r="CZ26" s="2">
        <f t="shared" si="34"/>
        <v>-15.066666666666666</v>
      </c>
      <c r="DA26" s="2">
        <f t="shared" si="35"/>
        <v>23.166666666666664</v>
      </c>
    </row>
    <row r="27" spans="1:105" x14ac:dyDescent="0.35">
      <c r="A27" s="2">
        <f>MIN(A4:A25)</f>
        <v>23.099999999999998</v>
      </c>
      <c r="B27" s="2">
        <f>MIN(B4:B25)</f>
        <v>85.3</v>
      </c>
      <c r="E27" s="2"/>
      <c r="G27" s="2">
        <v>21.6</v>
      </c>
      <c r="H27" s="2">
        <v>46.51</v>
      </c>
      <c r="I27" s="2">
        <f t="shared" si="4"/>
        <v>24.909999999999997</v>
      </c>
      <c r="J27" s="2">
        <f t="shared" si="5"/>
        <v>34.055</v>
      </c>
      <c r="K27" s="2"/>
      <c r="M27" s="2">
        <v>30.7</v>
      </c>
      <c r="N27" s="2">
        <v>22.04</v>
      </c>
      <c r="O27" s="2">
        <f t="shared" si="6"/>
        <v>-8.66</v>
      </c>
      <c r="P27" s="2">
        <f t="shared" si="7"/>
        <v>26.369999999999997</v>
      </c>
      <c r="Q27" s="2"/>
      <c r="S27" s="4">
        <v>21.6</v>
      </c>
      <c r="T27" s="4">
        <v>14.44</v>
      </c>
      <c r="U27" s="2">
        <f t="shared" si="8"/>
        <v>-7.1600000000000019</v>
      </c>
      <c r="V27" s="2">
        <f t="shared" si="9"/>
        <v>18.02</v>
      </c>
      <c r="W27" s="2"/>
      <c r="Y27" s="2">
        <v>30.7</v>
      </c>
      <c r="Z27" s="2">
        <v>0.96</v>
      </c>
      <c r="AA27" s="2">
        <f t="shared" si="10"/>
        <v>-29.74</v>
      </c>
      <c r="AB27" s="2">
        <f t="shared" si="11"/>
        <v>15.83</v>
      </c>
      <c r="AC27" s="2"/>
      <c r="AE27" s="2">
        <v>33.6</v>
      </c>
      <c r="AF27" s="2">
        <v>38.4</v>
      </c>
      <c r="AG27" s="2">
        <f t="shared" si="12"/>
        <v>4.7999999999999972</v>
      </c>
      <c r="AH27" s="2">
        <f t="shared" si="13"/>
        <v>36</v>
      </c>
      <c r="AK27" s="4">
        <v>34.166666666666664</v>
      </c>
      <c r="AL27" s="4">
        <v>510.8</v>
      </c>
      <c r="AM27" s="2">
        <f t="shared" si="14"/>
        <v>476.63333333333333</v>
      </c>
      <c r="AN27" s="2">
        <f t="shared" si="15"/>
        <v>272.48333333333335</v>
      </c>
      <c r="AQ27" s="4">
        <v>34.166666666666664</v>
      </c>
      <c r="AR27" s="4">
        <v>86.54</v>
      </c>
      <c r="AS27" s="2">
        <f t="shared" si="16"/>
        <v>52.373333333333342</v>
      </c>
      <c r="AT27" s="2">
        <f t="shared" si="17"/>
        <v>60.353333333333339</v>
      </c>
      <c r="AW27" s="7">
        <v>33.9</v>
      </c>
      <c r="AX27" s="7">
        <v>23.52</v>
      </c>
      <c r="AY27" s="2">
        <f t="shared" si="18"/>
        <v>-10.379999999999999</v>
      </c>
      <c r="AZ27" s="2">
        <f t="shared" si="19"/>
        <v>28.71</v>
      </c>
      <c r="BC27" s="7">
        <v>33.9</v>
      </c>
      <c r="BD27" s="7">
        <v>21.16</v>
      </c>
      <c r="BE27" s="2">
        <f t="shared" si="20"/>
        <v>-12.739999999999998</v>
      </c>
      <c r="BF27" s="2">
        <f t="shared" si="21"/>
        <v>27.53</v>
      </c>
      <c r="BI27" s="7">
        <v>23.96</v>
      </c>
      <c r="BJ27" s="7">
        <v>0.88</v>
      </c>
      <c r="BK27" s="2">
        <f t="shared" si="22"/>
        <v>-23.080000000000002</v>
      </c>
      <c r="BL27" s="2">
        <f t="shared" si="23"/>
        <v>12.42</v>
      </c>
      <c r="BO27" s="4">
        <v>35.133333333333333</v>
      </c>
      <c r="BP27" s="4">
        <v>21.1</v>
      </c>
      <c r="BQ27" s="2">
        <f t="shared" si="24"/>
        <v>-14.033333333333331</v>
      </c>
      <c r="BR27" s="2">
        <f t="shared" si="25"/>
        <v>28.116666666666667</v>
      </c>
      <c r="BU27" s="4">
        <v>21.400000000000002</v>
      </c>
      <c r="BV27" s="4">
        <v>314.3</v>
      </c>
      <c r="BW27" s="2">
        <f t="shared" si="26"/>
        <v>292.90000000000003</v>
      </c>
      <c r="BX27" s="2">
        <f t="shared" si="27"/>
        <v>167.85</v>
      </c>
      <c r="CA27" s="4">
        <v>17.3</v>
      </c>
      <c r="CB27" s="4">
        <v>15.3</v>
      </c>
      <c r="CC27" s="2">
        <f t="shared" si="0"/>
        <v>-2</v>
      </c>
      <c r="CD27" s="2">
        <f t="shared" si="1"/>
        <v>16.3</v>
      </c>
      <c r="CG27" s="4">
        <v>21.400000000000002</v>
      </c>
      <c r="CH27" s="4">
        <v>13.32</v>
      </c>
      <c r="CI27" s="2">
        <f t="shared" si="28"/>
        <v>-8.0800000000000018</v>
      </c>
      <c r="CJ27">
        <f t="shared" si="29"/>
        <v>4.0400000000000009</v>
      </c>
      <c r="CM27" s="4">
        <v>15.133333333333333</v>
      </c>
      <c r="CN27" s="4">
        <v>7.04</v>
      </c>
      <c r="CO27" s="2">
        <f t="shared" si="30"/>
        <v>-8.0933333333333337</v>
      </c>
      <c r="CP27" s="2">
        <f t="shared" si="31"/>
        <v>11.086666666666666</v>
      </c>
      <c r="CS27" s="4">
        <v>15.133333333333333</v>
      </c>
      <c r="CT27" s="4">
        <v>4.84</v>
      </c>
      <c r="CU27" s="2">
        <f t="shared" si="32"/>
        <v>-10.293333333333333</v>
      </c>
      <c r="CV27" s="2">
        <f t="shared" si="33"/>
        <v>9.9866666666666664</v>
      </c>
      <c r="CX27" s="4">
        <v>21.6</v>
      </c>
      <c r="CY27" s="4">
        <v>17.3</v>
      </c>
      <c r="CZ27" s="2">
        <f t="shared" si="34"/>
        <v>-4.3000000000000007</v>
      </c>
      <c r="DA27" s="2">
        <f t="shared" si="35"/>
        <v>19.450000000000003</v>
      </c>
    </row>
    <row r="28" spans="1:105" x14ac:dyDescent="0.35">
      <c r="A28" s="2">
        <f>MAX(A4:A25)</f>
        <v>44</v>
      </c>
      <c r="B28" s="2">
        <f>MAX(B4:B25)</f>
        <v>725.2</v>
      </c>
      <c r="E28" s="2"/>
      <c r="G28" s="2">
        <v>27.6</v>
      </c>
      <c r="H28" s="2">
        <v>61.44</v>
      </c>
      <c r="I28" s="2">
        <f t="shared" si="4"/>
        <v>33.839999999999996</v>
      </c>
      <c r="J28" s="2">
        <f t="shared" si="5"/>
        <v>44.519999999999996</v>
      </c>
      <c r="K28" s="2"/>
      <c r="M28" s="2">
        <v>21.6</v>
      </c>
      <c r="N28" s="2">
        <v>5.36</v>
      </c>
      <c r="O28" s="2">
        <f t="shared" si="6"/>
        <v>-16.240000000000002</v>
      </c>
      <c r="P28" s="2">
        <f t="shared" si="7"/>
        <v>13.48</v>
      </c>
      <c r="Q28" s="2"/>
      <c r="S28" s="4">
        <v>27.6</v>
      </c>
      <c r="T28" s="4">
        <v>17.72</v>
      </c>
      <c r="U28" s="2">
        <f t="shared" si="8"/>
        <v>-9.8800000000000026</v>
      </c>
      <c r="V28" s="2">
        <f t="shared" si="9"/>
        <v>22.66</v>
      </c>
      <c r="W28" s="2"/>
      <c r="Y28" s="2">
        <v>21.6</v>
      </c>
      <c r="Z28" s="2">
        <v>1.28</v>
      </c>
      <c r="AA28" s="2">
        <f t="shared" si="10"/>
        <v>-20.32</v>
      </c>
      <c r="AB28" s="2">
        <f t="shared" si="11"/>
        <v>11.440000000000001</v>
      </c>
      <c r="AC28" s="2"/>
      <c r="AE28" s="2">
        <v>40.700000000000003</v>
      </c>
      <c r="AF28" s="2">
        <v>39.866666666666667</v>
      </c>
      <c r="AG28" s="2">
        <f t="shared" si="12"/>
        <v>-0.8333333333333357</v>
      </c>
      <c r="AH28" s="2">
        <f t="shared" si="13"/>
        <v>40.283333333333331</v>
      </c>
      <c r="AK28" s="4">
        <v>30.099999999999998</v>
      </c>
      <c r="AL28" s="4">
        <v>319.39999999999998</v>
      </c>
      <c r="AM28" s="2">
        <f t="shared" si="14"/>
        <v>289.29999999999995</v>
      </c>
      <c r="AN28" s="2">
        <f t="shared" si="15"/>
        <v>174.75</v>
      </c>
      <c r="AQ28" s="4">
        <v>29.900000000000002</v>
      </c>
      <c r="AR28" s="4">
        <v>49.46</v>
      </c>
      <c r="AS28" s="2">
        <f t="shared" si="16"/>
        <v>19.559999999999999</v>
      </c>
      <c r="AT28" s="2">
        <f t="shared" si="17"/>
        <v>39.68</v>
      </c>
      <c r="AW28" s="7">
        <v>30.9</v>
      </c>
      <c r="AX28" s="7">
        <v>16.087499999999999</v>
      </c>
      <c r="AY28" s="2">
        <f t="shared" si="18"/>
        <v>-14.8125</v>
      </c>
      <c r="AZ28" s="2">
        <f t="shared" si="19"/>
        <v>23.493749999999999</v>
      </c>
      <c r="BC28" s="7">
        <v>30.9</v>
      </c>
      <c r="BD28" s="7">
        <v>16.399999999999999</v>
      </c>
      <c r="BE28" s="2">
        <f t="shared" si="20"/>
        <v>-14.5</v>
      </c>
      <c r="BF28" s="2">
        <f t="shared" si="21"/>
        <v>23.65</v>
      </c>
      <c r="BI28" s="7">
        <v>33.9</v>
      </c>
      <c r="BJ28" s="7">
        <v>1.52</v>
      </c>
      <c r="BK28" s="2">
        <f t="shared" si="22"/>
        <v>-32.379999999999995</v>
      </c>
      <c r="BL28" s="2">
        <f t="shared" si="23"/>
        <v>17.71</v>
      </c>
      <c r="BO28" s="4">
        <v>28.333333333333332</v>
      </c>
      <c r="BP28" s="4">
        <v>19.733333333333331</v>
      </c>
      <c r="BQ28" s="2">
        <f t="shared" si="24"/>
        <v>-8.6000000000000014</v>
      </c>
      <c r="BR28" s="2">
        <f t="shared" si="25"/>
        <v>24.033333333333331</v>
      </c>
      <c r="BU28" s="4">
        <v>15.133333333333333</v>
      </c>
      <c r="BV28" s="4">
        <v>179.5</v>
      </c>
      <c r="BW28" s="2">
        <f t="shared" si="26"/>
        <v>164.36666666666667</v>
      </c>
      <c r="BX28" s="2">
        <f t="shared" si="27"/>
        <v>97.316666666666663</v>
      </c>
      <c r="CA28" s="4">
        <v>20.8</v>
      </c>
      <c r="CB28" s="4">
        <v>24.7</v>
      </c>
      <c r="CC28" s="2">
        <f t="shared" si="0"/>
        <v>3.8999999999999986</v>
      </c>
      <c r="CD28" s="2">
        <f t="shared" si="1"/>
        <v>22.75</v>
      </c>
      <c r="CG28" s="4">
        <v>15.133333333333333</v>
      </c>
      <c r="CH28" s="4">
        <v>7.28</v>
      </c>
      <c r="CI28" s="2">
        <f t="shared" si="28"/>
        <v>-7.8533333333333326</v>
      </c>
      <c r="CJ28">
        <f t="shared" si="29"/>
        <v>3.9266666666666663</v>
      </c>
      <c r="CM28" s="4">
        <v>18.966666666666665</v>
      </c>
      <c r="CN28" s="4">
        <v>13.56</v>
      </c>
      <c r="CO28" s="2">
        <f t="shared" si="30"/>
        <v>-5.4066666666666645</v>
      </c>
      <c r="CP28" s="2">
        <f t="shared" si="31"/>
        <v>16.263333333333332</v>
      </c>
      <c r="CS28" s="4">
        <v>18.966666666666665</v>
      </c>
      <c r="CT28" s="4">
        <v>2.12</v>
      </c>
      <c r="CU28" s="2">
        <f t="shared" si="32"/>
        <v>-16.846666666666664</v>
      </c>
      <c r="CV28" s="2">
        <f t="shared" si="33"/>
        <v>10.543333333333333</v>
      </c>
      <c r="CX28" s="4">
        <v>27.6</v>
      </c>
      <c r="CY28" s="4">
        <v>20.8</v>
      </c>
      <c r="CZ28" s="2">
        <f t="shared" si="34"/>
        <v>-6.8000000000000007</v>
      </c>
      <c r="DA28" s="2">
        <f t="shared" si="35"/>
        <v>24.200000000000003</v>
      </c>
    </row>
    <row r="29" spans="1:105" x14ac:dyDescent="0.35">
      <c r="E29" s="2"/>
      <c r="G29" s="2">
        <v>33.6</v>
      </c>
      <c r="H29" s="2">
        <v>82.47</v>
      </c>
      <c r="I29" s="2">
        <f t="shared" si="4"/>
        <v>48.87</v>
      </c>
      <c r="J29" s="2">
        <f t="shared" si="5"/>
        <v>58.034999999999997</v>
      </c>
      <c r="K29" s="2"/>
      <c r="M29" s="2">
        <v>27.6</v>
      </c>
      <c r="N29" s="2">
        <v>8.36</v>
      </c>
      <c r="O29" s="2">
        <f t="shared" si="6"/>
        <v>-19.240000000000002</v>
      </c>
      <c r="P29" s="2">
        <f t="shared" si="7"/>
        <v>17.98</v>
      </c>
      <c r="Q29" s="2"/>
      <c r="S29" s="4">
        <v>33.6</v>
      </c>
      <c r="T29" s="4">
        <v>20.88</v>
      </c>
      <c r="U29" s="2">
        <f t="shared" si="8"/>
        <v>-12.720000000000002</v>
      </c>
      <c r="V29" s="2">
        <f t="shared" si="9"/>
        <v>27.240000000000002</v>
      </c>
      <c r="W29" s="2"/>
      <c r="Y29" s="2">
        <v>27.6</v>
      </c>
      <c r="Z29" s="2">
        <v>2.68</v>
      </c>
      <c r="AA29" s="2">
        <f t="shared" si="10"/>
        <v>-24.92</v>
      </c>
      <c r="AB29" s="2">
        <f t="shared" si="11"/>
        <v>15.14</v>
      </c>
      <c r="AC29" s="2"/>
      <c r="AE29" s="2">
        <v>38.799999999999997</v>
      </c>
      <c r="AF29" s="2">
        <v>34.6</v>
      </c>
      <c r="AG29" s="2">
        <f t="shared" si="12"/>
        <v>-4.1999999999999957</v>
      </c>
      <c r="AH29" s="2">
        <f t="shared" si="13"/>
        <v>36.700000000000003</v>
      </c>
      <c r="AK29" s="4">
        <v>26.533333333333331</v>
      </c>
      <c r="AL29" s="4">
        <v>335.5</v>
      </c>
      <c r="AM29" s="2">
        <f t="shared" si="14"/>
        <v>308.9666666666667</v>
      </c>
      <c r="AN29" s="2">
        <f t="shared" si="15"/>
        <v>181.01666666666665</v>
      </c>
      <c r="AQ29" s="4">
        <v>30.099999999999998</v>
      </c>
      <c r="AR29" s="4">
        <v>49.71</v>
      </c>
      <c r="AS29" s="2">
        <f t="shared" si="16"/>
        <v>19.610000000000003</v>
      </c>
      <c r="AT29" s="2">
        <f t="shared" si="17"/>
        <v>39.905000000000001</v>
      </c>
      <c r="AW29" s="7">
        <v>38.119999999999997</v>
      </c>
      <c r="AX29" s="7">
        <v>22.64</v>
      </c>
      <c r="AY29" s="2">
        <f t="shared" si="18"/>
        <v>-15.479999999999997</v>
      </c>
      <c r="AZ29" s="2">
        <f t="shared" si="19"/>
        <v>30.38</v>
      </c>
      <c r="BC29" s="7">
        <v>38.119999999999997</v>
      </c>
      <c r="BD29" s="7">
        <v>22.24</v>
      </c>
      <c r="BE29" s="2">
        <f t="shared" si="20"/>
        <v>-15.879999999999999</v>
      </c>
      <c r="BF29" s="2">
        <f t="shared" si="21"/>
        <v>30.18</v>
      </c>
      <c r="BI29" s="7">
        <v>30.9</v>
      </c>
      <c r="BJ29" s="7">
        <v>1.72</v>
      </c>
      <c r="BK29" s="2">
        <f t="shared" si="22"/>
        <v>-29.18</v>
      </c>
      <c r="BL29" s="2">
        <f t="shared" si="23"/>
        <v>16.309999999999999</v>
      </c>
      <c r="BO29" s="4">
        <v>34.166666666666664</v>
      </c>
      <c r="BP29" s="4">
        <v>21.400000000000002</v>
      </c>
      <c r="BQ29" s="2">
        <f t="shared" si="24"/>
        <v>-12.766666666666662</v>
      </c>
      <c r="BR29" s="2">
        <f t="shared" si="25"/>
        <v>27.783333333333331</v>
      </c>
      <c r="BU29" s="4">
        <v>18.966666666666665</v>
      </c>
      <c r="BV29" s="4">
        <v>240.9</v>
      </c>
      <c r="BW29" s="2">
        <f t="shared" si="26"/>
        <v>221.93333333333334</v>
      </c>
      <c r="BX29" s="2">
        <f t="shared" si="27"/>
        <v>129.93333333333334</v>
      </c>
      <c r="CA29" s="4">
        <v>30.133333333333336</v>
      </c>
      <c r="CB29" s="4">
        <v>37.799999999999997</v>
      </c>
      <c r="CC29" s="2">
        <f t="shared" si="0"/>
        <v>7.6666666666666607</v>
      </c>
      <c r="CD29" s="2">
        <f t="shared" si="1"/>
        <v>33.966666666666669</v>
      </c>
      <c r="CG29" s="4">
        <v>18.966666666666665</v>
      </c>
      <c r="CH29" s="4">
        <v>7.36</v>
      </c>
      <c r="CI29" s="2">
        <f t="shared" si="28"/>
        <v>-11.606666666666666</v>
      </c>
      <c r="CJ29">
        <f t="shared" si="29"/>
        <v>5.8033333333333328</v>
      </c>
      <c r="CM29" s="4">
        <v>17.3</v>
      </c>
      <c r="CN29" s="4">
        <v>8.6</v>
      </c>
      <c r="CO29" s="2">
        <f t="shared" si="30"/>
        <v>-8.7000000000000011</v>
      </c>
      <c r="CP29" s="2">
        <f t="shared" si="31"/>
        <v>12.95</v>
      </c>
      <c r="CS29" s="4">
        <v>17.3</v>
      </c>
      <c r="CT29" s="4">
        <v>4.12</v>
      </c>
      <c r="CU29" s="2">
        <f t="shared" si="32"/>
        <v>-13.18</v>
      </c>
      <c r="CV29" s="2">
        <f t="shared" si="33"/>
        <v>10.71</v>
      </c>
      <c r="CX29" s="4">
        <v>33.6</v>
      </c>
      <c r="CY29" s="4">
        <v>30.133333333333336</v>
      </c>
      <c r="CZ29" s="2">
        <f t="shared" si="34"/>
        <v>-3.466666666666665</v>
      </c>
      <c r="DA29" s="2">
        <f t="shared" si="35"/>
        <v>31.866666666666667</v>
      </c>
    </row>
    <row r="30" spans="1:105" x14ac:dyDescent="0.35">
      <c r="A30" s="8" t="s">
        <v>46</v>
      </c>
      <c r="C30" s="2">
        <f>AVERAGE(C4:C25)</f>
        <v>305.69909090909101</v>
      </c>
      <c r="D30" s="2">
        <f>AVERAGE(D4:D25)</f>
        <v>185.93136363636364</v>
      </c>
      <c r="E30" s="2"/>
      <c r="G30" s="2">
        <v>40.700000000000003</v>
      </c>
      <c r="H30" s="2">
        <v>103.27</v>
      </c>
      <c r="I30" s="2">
        <f t="shared" si="4"/>
        <v>62.569999999999993</v>
      </c>
      <c r="J30" s="2">
        <f t="shared" si="5"/>
        <v>71.984999999999999</v>
      </c>
      <c r="K30" s="2"/>
      <c r="M30" s="2">
        <v>33.6</v>
      </c>
      <c r="N30" s="2">
        <v>16</v>
      </c>
      <c r="O30" s="2">
        <f t="shared" si="6"/>
        <v>-17.600000000000001</v>
      </c>
      <c r="P30" s="2">
        <f t="shared" si="7"/>
        <v>24.8</v>
      </c>
      <c r="Q30" s="2"/>
      <c r="S30" s="4">
        <v>40.700000000000003</v>
      </c>
      <c r="T30" s="4">
        <v>26.12</v>
      </c>
      <c r="U30" s="2">
        <f t="shared" si="8"/>
        <v>-14.580000000000002</v>
      </c>
      <c r="V30" s="2">
        <f t="shared" si="9"/>
        <v>33.410000000000004</v>
      </c>
      <c r="W30" s="2"/>
      <c r="Y30" s="2">
        <v>33.6</v>
      </c>
      <c r="Z30" s="2">
        <v>1.8</v>
      </c>
      <c r="AA30" s="2">
        <f t="shared" si="10"/>
        <v>-31.8</v>
      </c>
      <c r="AB30" s="2">
        <f t="shared" si="11"/>
        <v>17.7</v>
      </c>
      <c r="AC30" s="2"/>
      <c r="AE30" s="2">
        <v>33.700000000000003</v>
      </c>
      <c r="AF30" s="2">
        <v>29.7</v>
      </c>
      <c r="AG30" s="2">
        <f t="shared" si="12"/>
        <v>-4.0000000000000036</v>
      </c>
      <c r="AH30" s="2">
        <f t="shared" si="13"/>
        <v>31.700000000000003</v>
      </c>
      <c r="AK30" s="4">
        <v>25.933333333333334</v>
      </c>
      <c r="AL30" s="4">
        <v>270.2</v>
      </c>
      <c r="AM30" s="2">
        <f t="shared" si="14"/>
        <v>244.26666666666665</v>
      </c>
      <c r="AN30" s="2">
        <f t="shared" si="15"/>
        <v>148.06666666666666</v>
      </c>
      <c r="AQ30" s="4">
        <v>22.766666666666666</v>
      </c>
      <c r="AR30" s="4">
        <v>81.5</v>
      </c>
      <c r="AS30" s="2">
        <f t="shared" si="16"/>
        <v>58.733333333333334</v>
      </c>
      <c r="AT30" s="2">
        <f t="shared" si="17"/>
        <v>52.133333333333333</v>
      </c>
      <c r="AW30" s="7">
        <v>32.630000000000003</v>
      </c>
      <c r="AX30" s="7">
        <v>12.24</v>
      </c>
      <c r="AY30" s="2">
        <f t="shared" si="18"/>
        <v>-20.39</v>
      </c>
      <c r="AZ30" s="2">
        <f t="shared" si="19"/>
        <v>22.435000000000002</v>
      </c>
      <c r="BC30" s="7">
        <v>32.630000000000003</v>
      </c>
      <c r="BD30" s="7">
        <v>19.920000000000002</v>
      </c>
      <c r="BE30" s="2">
        <f t="shared" si="20"/>
        <v>-12.71</v>
      </c>
      <c r="BF30" s="2">
        <f t="shared" si="21"/>
        <v>26.275000000000002</v>
      </c>
      <c r="BI30" s="7">
        <v>38.119999999999997</v>
      </c>
      <c r="BJ30" s="7">
        <v>1.68</v>
      </c>
      <c r="BK30" s="2">
        <f t="shared" si="22"/>
        <v>-36.44</v>
      </c>
      <c r="BL30" s="2">
        <f t="shared" si="23"/>
        <v>19.899999999999999</v>
      </c>
      <c r="BO30" s="4">
        <v>29.900000000000002</v>
      </c>
      <c r="BP30" s="4">
        <v>15.133333333333333</v>
      </c>
      <c r="BQ30" s="2">
        <f t="shared" si="24"/>
        <v>-14.766666666666669</v>
      </c>
      <c r="BR30" s="2">
        <f t="shared" si="25"/>
        <v>22.516666666666666</v>
      </c>
      <c r="BU30" s="4">
        <v>18.5</v>
      </c>
      <c r="BV30" s="4">
        <v>195.5</v>
      </c>
      <c r="BW30" s="2">
        <f t="shared" si="26"/>
        <v>177</v>
      </c>
      <c r="BX30" s="2">
        <f t="shared" si="27"/>
        <v>107</v>
      </c>
      <c r="CA30" s="4">
        <v>30.133333333333336</v>
      </c>
      <c r="CB30" s="4">
        <v>37.799999999999997</v>
      </c>
      <c r="CC30" s="2">
        <f t="shared" si="0"/>
        <v>7.6666666666666607</v>
      </c>
      <c r="CD30" s="2">
        <f t="shared" si="1"/>
        <v>33.966666666666669</v>
      </c>
      <c r="CG30" s="4">
        <v>17.3</v>
      </c>
      <c r="CH30" s="4">
        <v>7.92</v>
      </c>
      <c r="CI30" s="2">
        <f t="shared" si="28"/>
        <v>-9.3800000000000008</v>
      </c>
      <c r="CJ30">
        <f t="shared" si="29"/>
        <v>4.6900000000000004</v>
      </c>
      <c r="CM30" s="4">
        <v>20.8</v>
      </c>
      <c r="CN30" s="4">
        <v>11.64</v>
      </c>
      <c r="CO30" s="2">
        <f t="shared" si="30"/>
        <v>-9.16</v>
      </c>
      <c r="CP30" s="2">
        <f t="shared" si="31"/>
        <v>16.22</v>
      </c>
      <c r="CS30" s="4">
        <v>20.8</v>
      </c>
      <c r="CT30" s="4">
        <v>4</v>
      </c>
      <c r="CU30" s="2">
        <f t="shared" si="32"/>
        <v>-16.8</v>
      </c>
      <c r="CV30" s="2">
        <f t="shared" si="33"/>
        <v>12.4</v>
      </c>
      <c r="CX30" s="7">
        <v>38.799999999999997</v>
      </c>
      <c r="CY30" s="7">
        <v>17.5</v>
      </c>
      <c r="CZ30" s="2">
        <f t="shared" si="34"/>
        <v>-21.299999999999997</v>
      </c>
      <c r="DA30" s="2">
        <f t="shared" si="35"/>
        <v>28.15</v>
      </c>
    </row>
    <row r="31" spans="1:105" x14ac:dyDescent="0.35">
      <c r="A31" s="8" t="s">
        <v>47</v>
      </c>
      <c r="C31" s="2">
        <f>STDEVP(C4:C25)</f>
        <v>217.18543107653608</v>
      </c>
      <c r="D31" s="2"/>
      <c r="E31" s="2"/>
      <c r="G31" s="2">
        <v>38.799999999999997</v>
      </c>
      <c r="H31" s="2">
        <v>63.78</v>
      </c>
      <c r="I31" s="2">
        <f t="shared" si="4"/>
        <v>24.980000000000004</v>
      </c>
      <c r="J31" s="2">
        <f t="shared" si="5"/>
        <v>51.29</v>
      </c>
      <c r="K31" s="2"/>
      <c r="M31" s="2">
        <v>40.700000000000003</v>
      </c>
      <c r="N31" s="2">
        <v>16.52</v>
      </c>
      <c r="O31" s="2">
        <f t="shared" si="6"/>
        <v>-24.180000000000003</v>
      </c>
      <c r="P31" s="2">
        <f t="shared" si="7"/>
        <v>28.61</v>
      </c>
      <c r="Q31" s="2"/>
      <c r="S31" s="7">
        <v>38.799999999999997</v>
      </c>
      <c r="T31" s="7">
        <v>25.44</v>
      </c>
      <c r="U31" s="2">
        <f t="shared" si="8"/>
        <v>-13.359999999999996</v>
      </c>
      <c r="V31" s="2">
        <f t="shared" si="9"/>
        <v>32.119999999999997</v>
      </c>
      <c r="W31" s="2"/>
      <c r="Y31" s="2">
        <v>40.700000000000003</v>
      </c>
      <c r="Z31" s="2">
        <v>0</v>
      </c>
      <c r="AA31" s="2">
        <f t="shared" si="10"/>
        <v>-40.700000000000003</v>
      </c>
      <c r="AB31" s="2">
        <f t="shared" si="11"/>
        <v>20.350000000000001</v>
      </c>
      <c r="AC31" s="2"/>
      <c r="AE31" s="2">
        <v>38.4</v>
      </c>
      <c r="AF31" s="2">
        <v>34.200000000000003</v>
      </c>
      <c r="AG31" s="2">
        <f t="shared" si="12"/>
        <v>-4.1999999999999957</v>
      </c>
      <c r="AH31" s="2">
        <f t="shared" si="13"/>
        <v>36.299999999999997</v>
      </c>
      <c r="AK31" s="4">
        <v>30.966666666666669</v>
      </c>
      <c r="AL31" s="4">
        <v>297</v>
      </c>
      <c r="AM31" s="2">
        <f t="shared" si="14"/>
        <v>266.0333333333333</v>
      </c>
      <c r="AN31" s="2">
        <f t="shared" si="15"/>
        <v>163.98333333333335</v>
      </c>
      <c r="AQ31" s="4">
        <v>25.366666666666664</v>
      </c>
      <c r="AR31" s="4">
        <v>102.1</v>
      </c>
      <c r="AS31" s="2">
        <f t="shared" si="16"/>
        <v>76.733333333333334</v>
      </c>
      <c r="AT31" s="2">
        <f t="shared" si="17"/>
        <v>63.733333333333327</v>
      </c>
      <c r="BI31" s="7">
        <v>32.630000000000003</v>
      </c>
      <c r="BJ31" s="7">
        <v>1.52</v>
      </c>
      <c r="BK31" s="2">
        <f t="shared" si="22"/>
        <v>-31.110000000000003</v>
      </c>
      <c r="BL31" s="2">
        <f t="shared" si="23"/>
        <v>17.075000000000003</v>
      </c>
      <c r="BO31" s="4">
        <v>30.099999999999998</v>
      </c>
      <c r="BP31" s="4">
        <v>18.966666666666665</v>
      </c>
      <c r="BQ31" s="2">
        <f t="shared" si="24"/>
        <v>-11.133333333333333</v>
      </c>
      <c r="BR31" s="2">
        <f t="shared" si="25"/>
        <v>24.533333333333331</v>
      </c>
      <c r="BU31" s="4">
        <v>15.233333333333334</v>
      </c>
      <c r="BV31" s="4">
        <v>180.9</v>
      </c>
      <c r="BW31" s="2">
        <f t="shared" si="26"/>
        <v>165.66666666666669</v>
      </c>
      <c r="BX31" s="2">
        <f t="shared" si="27"/>
        <v>98.066666666666663</v>
      </c>
      <c r="CA31" s="4">
        <v>18.5</v>
      </c>
      <c r="CB31" s="4">
        <v>21.65</v>
      </c>
      <c r="CC31" s="2">
        <f t="shared" si="0"/>
        <v>3.1499999999999986</v>
      </c>
      <c r="CD31" s="2">
        <f t="shared" si="1"/>
        <v>20.074999999999999</v>
      </c>
      <c r="CG31" s="4">
        <v>20.8</v>
      </c>
      <c r="CH31" s="4">
        <v>6.48</v>
      </c>
      <c r="CI31" s="2">
        <f t="shared" si="28"/>
        <v>-14.32</v>
      </c>
      <c r="CJ31">
        <f t="shared" si="29"/>
        <v>7.16</v>
      </c>
      <c r="CM31" s="4">
        <v>30.133333333333336</v>
      </c>
      <c r="CN31" s="4">
        <v>16.16</v>
      </c>
      <c r="CO31" s="2">
        <f t="shared" si="30"/>
        <v>-13.973333333333336</v>
      </c>
      <c r="CP31" s="2">
        <f t="shared" si="31"/>
        <v>23.146666666666668</v>
      </c>
      <c r="CS31" s="4">
        <v>30.133333333333336</v>
      </c>
      <c r="CT31" s="4">
        <v>2.76</v>
      </c>
      <c r="CU31" s="2">
        <f t="shared" si="32"/>
        <v>-27.373333333333335</v>
      </c>
      <c r="CV31" s="2">
        <f t="shared" si="33"/>
        <v>16.446666666666669</v>
      </c>
      <c r="CX31" s="7">
        <v>31.8</v>
      </c>
      <c r="CY31" s="7">
        <v>21.2</v>
      </c>
      <c r="CZ31" s="2">
        <f t="shared" si="34"/>
        <v>-10.600000000000001</v>
      </c>
      <c r="DA31" s="2">
        <f t="shared" si="35"/>
        <v>26.5</v>
      </c>
    </row>
    <row r="32" spans="1:105" x14ac:dyDescent="0.35">
      <c r="A32" s="8" t="s">
        <v>48</v>
      </c>
      <c r="C32" s="2">
        <f>C30-1.96*C31</f>
        <v>-119.98435400091967</v>
      </c>
      <c r="D32" s="2"/>
      <c r="E32" s="2"/>
      <c r="G32" s="2">
        <v>31.8</v>
      </c>
      <c r="H32" s="2">
        <v>91.05</v>
      </c>
      <c r="I32" s="2">
        <f t="shared" si="4"/>
        <v>59.25</v>
      </c>
      <c r="J32" s="2">
        <f t="shared" si="5"/>
        <v>61.424999999999997</v>
      </c>
      <c r="K32" s="2"/>
      <c r="M32" s="2">
        <v>38.799999999999997</v>
      </c>
      <c r="N32" s="2">
        <v>20.16</v>
      </c>
      <c r="O32" s="2">
        <f t="shared" si="6"/>
        <v>-18.639999999999997</v>
      </c>
      <c r="P32" s="2">
        <f t="shared" si="7"/>
        <v>29.479999999999997</v>
      </c>
      <c r="Q32" s="2"/>
      <c r="S32" s="7">
        <v>31.8</v>
      </c>
      <c r="T32" s="7">
        <v>19.72</v>
      </c>
      <c r="U32" s="2">
        <f t="shared" si="8"/>
        <v>-12.080000000000002</v>
      </c>
      <c r="V32" s="2">
        <f t="shared" si="9"/>
        <v>25.759999999999998</v>
      </c>
      <c r="W32" s="2"/>
      <c r="Y32" s="2">
        <v>38.799999999999997</v>
      </c>
      <c r="Z32" s="2">
        <v>0.92</v>
      </c>
      <c r="AA32" s="2">
        <f t="shared" si="10"/>
        <v>-37.879999999999995</v>
      </c>
      <c r="AB32" s="2">
        <f t="shared" si="11"/>
        <v>19.86</v>
      </c>
      <c r="AC32" s="2"/>
      <c r="AE32" s="2">
        <v>34.4</v>
      </c>
      <c r="AF32" s="2">
        <v>40.5</v>
      </c>
      <c r="AG32" s="2">
        <f t="shared" si="12"/>
        <v>6.1000000000000014</v>
      </c>
      <c r="AH32" s="2">
        <f t="shared" si="13"/>
        <v>37.450000000000003</v>
      </c>
      <c r="AK32" s="4">
        <v>44.70000000000001</v>
      </c>
      <c r="AL32" s="4">
        <v>373.9</v>
      </c>
      <c r="AM32" s="2">
        <f t="shared" si="14"/>
        <v>329.2</v>
      </c>
      <c r="AN32" s="2">
        <f t="shared" si="15"/>
        <v>209.29999999999998</v>
      </c>
      <c r="AQ32" s="4">
        <v>38.4</v>
      </c>
      <c r="AR32" s="4">
        <v>144.5</v>
      </c>
      <c r="AS32" s="2">
        <f t="shared" si="16"/>
        <v>106.1</v>
      </c>
      <c r="AT32" s="2">
        <f t="shared" si="17"/>
        <v>91.45</v>
      </c>
      <c r="AW32" s="8" t="s">
        <v>46</v>
      </c>
      <c r="AY32" s="2">
        <f>AVERAGE(AY4:AY30)</f>
        <v>-16.170339506172837</v>
      </c>
      <c r="AZ32" s="2">
        <f>AVERAGE(AZ4:AZ30)</f>
        <v>22.371373456790124</v>
      </c>
      <c r="BC32" s="8" t="s">
        <v>46</v>
      </c>
      <c r="BE32" s="2">
        <f>AVERAGE(BE5:BE30)</f>
        <v>-11.93025641025641</v>
      </c>
      <c r="BF32" s="2">
        <f>AVERAGE(BF5:BF30)</f>
        <v>25.328205128205127</v>
      </c>
      <c r="BO32" s="4">
        <v>22.766666666666666</v>
      </c>
      <c r="BP32" s="4">
        <v>17.3</v>
      </c>
      <c r="BQ32" s="2">
        <f t="shared" si="24"/>
        <v>-5.466666666666665</v>
      </c>
      <c r="BR32" s="2">
        <f t="shared" si="25"/>
        <v>20.033333333333331</v>
      </c>
      <c r="BU32" s="4">
        <v>32.06666666666667</v>
      </c>
      <c r="BV32" s="4">
        <v>192.5</v>
      </c>
      <c r="BW32" s="2">
        <f t="shared" si="26"/>
        <v>160.43333333333334</v>
      </c>
      <c r="BX32" s="2">
        <f t="shared" si="27"/>
        <v>112.28333333333333</v>
      </c>
      <c r="CA32" s="4">
        <v>32.06666666666667</v>
      </c>
      <c r="CB32" s="4">
        <v>53.25</v>
      </c>
      <c r="CC32" s="2">
        <f t="shared" si="0"/>
        <v>21.18333333333333</v>
      </c>
      <c r="CD32" s="2">
        <f t="shared" si="1"/>
        <v>42.658333333333331</v>
      </c>
      <c r="CG32" s="4">
        <v>30.133333333333336</v>
      </c>
      <c r="CH32" s="4">
        <v>19.920000000000002</v>
      </c>
      <c r="CI32" s="2">
        <f t="shared" si="28"/>
        <v>-10.213333333333335</v>
      </c>
      <c r="CJ32">
        <f t="shared" si="29"/>
        <v>5.1066666666666674</v>
      </c>
      <c r="CM32" s="4">
        <v>25.533333333333331</v>
      </c>
      <c r="CN32" s="4">
        <v>8.68</v>
      </c>
      <c r="CO32" s="2">
        <f t="shared" si="30"/>
        <v>-16.853333333333332</v>
      </c>
      <c r="CP32" s="2">
        <f t="shared" si="31"/>
        <v>17.106666666666666</v>
      </c>
      <c r="CS32" s="4">
        <v>25.533333333333331</v>
      </c>
      <c r="CT32" s="4">
        <v>4.68</v>
      </c>
      <c r="CU32" s="2">
        <f t="shared" si="32"/>
        <v>-20.853333333333332</v>
      </c>
      <c r="CV32" s="2">
        <f t="shared" si="33"/>
        <v>15.106666666666666</v>
      </c>
      <c r="CX32" s="7">
        <v>33.200000000000003</v>
      </c>
      <c r="CY32" s="7">
        <v>22</v>
      </c>
      <c r="CZ32" s="2">
        <f t="shared" si="34"/>
        <v>-11.200000000000003</v>
      </c>
      <c r="DA32" s="2">
        <f t="shared" si="35"/>
        <v>27.6</v>
      </c>
    </row>
    <row r="33" spans="1:105" x14ac:dyDescent="0.35">
      <c r="A33" s="8" t="s">
        <v>49</v>
      </c>
      <c r="C33" s="2">
        <f>C30+1.96*C31</f>
        <v>731.38253581910169</v>
      </c>
      <c r="D33" s="2"/>
      <c r="G33" s="2">
        <v>40.799999999999997</v>
      </c>
      <c r="H33" s="2">
        <v>100.62</v>
      </c>
      <c r="I33" s="2">
        <f t="shared" si="4"/>
        <v>59.820000000000007</v>
      </c>
      <c r="J33" s="2">
        <f t="shared" si="5"/>
        <v>70.710000000000008</v>
      </c>
      <c r="K33" s="2"/>
      <c r="M33" s="2">
        <v>31.8</v>
      </c>
      <c r="N33" s="2">
        <v>18.600000000000001</v>
      </c>
      <c r="O33" s="2">
        <f t="shared" si="6"/>
        <v>-13.2</v>
      </c>
      <c r="P33" s="2">
        <f t="shared" si="7"/>
        <v>25.200000000000003</v>
      </c>
      <c r="Q33" s="2"/>
      <c r="S33" s="7">
        <v>40.799999999999997</v>
      </c>
      <c r="T33" s="7">
        <v>23.88</v>
      </c>
      <c r="U33" s="2">
        <f t="shared" si="8"/>
        <v>-16.919999999999998</v>
      </c>
      <c r="V33" s="2">
        <f t="shared" si="9"/>
        <v>32.339999999999996</v>
      </c>
      <c r="W33" s="2"/>
      <c r="Y33" s="2">
        <v>31.8</v>
      </c>
      <c r="Z33" s="2">
        <v>2.6</v>
      </c>
      <c r="AA33" s="2">
        <f t="shared" si="10"/>
        <v>-29.2</v>
      </c>
      <c r="AB33" s="2">
        <f t="shared" si="11"/>
        <v>17.2</v>
      </c>
      <c r="AC33" s="2"/>
      <c r="AE33" s="2">
        <v>36.200000000000003</v>
      </c>
      <c r="AF33" s="2">
        <v>35</v>
      </c>
      <c r="AG33" s="2">
        <f t="shared" si="12"/>
        <v>-1.2000000000000028</v>
      </c>
      <c r="AH33" s="2">
        <f t="shared" si="13"/>
        <v>35.6</v>
      </c>
      <c r="AK33" s="4">
        <v>33.133333333333333</v>
      </c>
      <c r="AL33" s="4">
        <v>313.39999999999998</v>
      </c>
      <c r="AM33" s="2">
        <f t="shared" si="14"/>
        <v>280.26666666666665</v>
      </c>
      <c r="AN33" s="2">
        <f t="shared" si="15"/>
        <v>173.26666666666665</v>
      </c>
      <c r="AQ33" s="4">
        <v>38.4</v>
      </c>
      <c r="AR33" s="4">
        <v>144.5</v>
      </c>
      <c r="AS33" s="2">
        <f t="shared" si="16"/>
        <v>106.1</v>
      </c>
      <c r="AT33" s="2">
        <f t="shared" si="17"/>
        <v>91.45</v>
      </c>
      <c r="AW33" s="8" t="s">
        <v>47</v>
      </c>
      <c r="AY33" s="2">
        <f>STDEVP(AY4:AY30)</f>
        <v>6.4989387003912711</v>
      </c>
      <c r="AZ33" s="2"/>
      <c r="BC33" s="8" t="s">
        <v>47</v>
      </c>
      <c r="BE33" s="2">
        <f>STDEVP(BE5:BE30)</f>
        <v>4.5845013824522702</v>
      </c>
      <c r="BF33" s="2"/>
      <c r="BI33" s="8" t="s">
        <v>46</v>
      </c>
      <c r="BK33" s="2">
        <f>AVERAGE(BK4:BK31)</f>
        <v>-28.626666666666669</v>
      </c>
      <c r="BL33" s="2">
        <f>AVERAGE(BL4:BL31)</f>
        <v>16.27333333333333</v>
      </c>
      <c r="BO33" s="4">
        <v>25.366666666666664</v>
      </c>
      <c r="BP33" s="4">
        <v>20.8</v>
      </c>
      <c r="BQ33" s="2">
        <f t="shared" si="24"/>
        <v>-4.5666666666666629</v>
      </c>
      <c r="BR33" s="2">
        <f t="shared" si="25"/>
        <v>23.083333333333332</v>
      </c>
      <c r="BU33" s="4">
        <v>22.633333333333329</v>
      </c>
      <c r="BV33" s="4">
        <v>206.9</v>
      </c>
      <c r="BW33" s="2">
        <f t="shared" si="26"/>
        <v>184.26666666666668</v>
      </c>
      <c r="BX33" s="2">
        <f t="shared" si="27"/>
        <v>114.76666666666667</v>
      </c>
      <c r="CA33" s="4">
        <v>22.633333333333329</v>
      </c>
      <c r="CB33" s="4">
        <v>38.394997870139349</v>
      </c>
      <c r="CC33" s="2">
        <f t="shared" si="0"/>
        <v>15.76166453680602</v>
      </c>
      <c r="CD33" s="2">
        <f t="shared" si="1"/>
        <v>30.514165601736337</v>
      </c>
      <c r="CG33" s="4">
        <v>25.533333333333331</v>
      </c>
      <c r="CH33" s="4">
        <v>13.36</v>
      </c>
      <c r="CI33" s="2">
        <f t="shared" si="28"/>
        <v>-12.173333333333332</v>
      </c>
      <c r="CJ33">
        <f t="shared" si="29"/>
        <v>6.086666666666666</v>
      </c>
      <c r="CM33" s="4">
        <v>32.06666666666667</v>
      </c>
      <c r="CN33" s="4">
        <v>17.600000000000001</v>
      </c>
      <c r="CO33" s="2">
        <f t="shared" si="30"/>
        <v>-14.466666666666669</v>
      </c>
      <c r="CP33" s="2">
        <f t="shared" si="31"/>
        <v>24.833333333333336</v>
      </c>
      <c r="CS33" s="4">
        <v>32.06666666666667</v>
      </c>
      <c r="CT33" s="4">
        <v>2.56</v>
      </c>
      <c r="CU33" s="2">
        <f t="shared" si="32"/>
        <v>-29.506666666666671</v>
      </c>
      <c r="CV33" s="2">
        <f t="shared" si="33"/>
        <v>17.313333333333336</v>
      </c>
      <c r="CX33" s="7">
        <v>33.700000000000003</v>
      </c>
      <c r="CY33" s="7">
        <v>12.3</v>
      </c>
      <c r="CZ33" s="2">
        <f t="shared" si="34"/>
        <v>-21.400000000000002</v>
      </c>
      <c r="DA33" s="2">
        <f t="shared" si="35"/>
        <v>23</v>
      </c>
    </row>
    <row r="34" spans="1:105" x14ac:dyDescent="0.35">
      <c r="A34" s="8" t="s">
        <v>50</v>
      </c>
      <c r="C34" s="2">
        <f>MAX(C4:C25)</f>
        <v>693</v>
      </c>
      <c r="D34" s="2"/>
      <c r="G34" s="2">
        <v>33.200000000000003</v>
      </c>
      <c r="H34" s="2">
        <v>128.38999999999999</v>
      </c>
      <c r="I34" s="2">
        <f t="shared" si="4"/>
        <v>95.189999999999984</v>
      </c>
      <c r="J34" s="2">
        <f t="shared" si="5"/>
        <v>80.794999999999987</v>
      </c>
      <c r="K34" s="2"/>
      <c r="M34" s="2">
        <v>40.799999999999997</v>
      </c>
      <c r="N34" s="2">
        <v>20.6</v>
      </c>
      <c r="O34" s="2">
        <f t="shared" si="6"/>
        <v>-20.199999999999996</v>
      </c>
      <c r="P34" s="2">
        <f t="shared" si="7"/>
        <v>30.7</v>
      </c>
      <c r="Q34" s="2"/>
      <c r="S34" s="7">
        <v>33.200000000000003</v>
      </c>
      <c r="T34" s="7">
        <v>19.079999999999998</v>
      </c>
      <c r="U34" s="2">
        <f t="shared" si="8"/>
        <v>-14.120000000000005</v>
      </c>
      <c r="V34" s="2">
        <f t="shared" si="9"/>
        <v>26.14</v>
      </c>
      <c r="W34" s="2"/>
      <c r="Y34" s="2">
        <v>40.799999999999997</v>
      </c>
      <c r="Z34" s="2">
        <v>0.04</v>
      </c>
      <c r="AA34" s="2">
        <f t="shared" si="10"/>
        <v>-40.76</v>
      </c>
      <c r="AB34" s="2">
        <f t="shared" si="11"/>
        <v>20.419999999999998</v>
      </c>
      <c r="AC34" s="2"/>
      <c r="AE34" s="2">
        <v>40.799999999999997</v>
      </c>
      <c r="AF34" s="2">
        <v>37</v>
      </c>
      <c r="AG34" s="2">
        <f t="shared" si="12"/>
        <v>-3.7999999999999972</v>
      </c>
      <c r="AH34" s="2">
        <f t="shared" si="13"/>
        <v>38.9</v>
      </c>
      <c r="AK34" s="4">
        <v>25.333333333333332</v>
      </c>
      <c r="AL34" s="4">
        <v>299</v>
      </c>
      <c r="AM34" s="2">
        <f t="shared" si="14"/>
        <v>273.66666666666669</v>
      </c>
      <c r="AN34" s="2">
        <f t="shared" si="15"/>
        <v>162.16666666666666</v>
      </c>
      <c r="AQ34" s="4">
        <v>26.533333333333331</v>
      </c>
      <c r="AR34" s="4">
        <v>53.6</v>
      </c>
      <c r="AS34" s="2">
        <f t="shared" si="16"/>
        <v>27.06666666666667</v>
      </c>
      <c r="AT34" s="2">
        <f t="shared" si="17"/>
        <v>40.066666666666663</v>
      </c>
      <c r="AW34" s="8" t="s">
        <v>48</v>
      </c>
      <c r="AY34" s="2">
        <f>AY32-1.96*AY33</f>
        <v>-28.908259358939731</v>
      </c>
      <c r="AZ34" s="2"/>
      <c r="BC34" s="8" t="s">
        <v>48</v>
      </c>
      <c r="BE34" s="2">
        <f>BE32-1.96*BE33</f>
        <v>-20.915879119862858</v>
      </c>
      <c r="BF34" s="2"/>
      <c r="BI34" s="8" t="s">
        <v>47</v>
      </c>
      <c r="BK34" s="2">
        <f>STDEVP(BK4:BK31)</f>
        <v>6.3623952886883322</v>
      </c>
      <c r="BL34" s="2"/>
      <c r="BO34" s="4">
        <v>38.4</v>
      </c>
      <c r="BP34" s="4">
        <v>30.133333333333336</v>
      </c>
      <c r="BQ34" s="2">
        <f t="shared" si="24"/>
        <v>-8.2666666666666622</v>
      </c>
      <c r="BR34" s="2">
        <f t="shared" si="25"/>
        <v>34.266666666666666</v>
      </c>
      <c r="BU34" s="4">
        <v>16.266666666666666</v>
      </c>
      <c r="BV34" s="4">
        <v>195.2</v>
      </c>
      <c r="BW34" s="2">
        <f t="shared" si="26"/>
        <v>178.93333333333334</v>
      </c>
      <c r="BX34" s="2">
        <f t="shared" si="27"/>
        <v>105.73333333333332</v>
      </c>
      <c r="CA34" s="4">
        <v>16.266666666666666</v>
      </c>
      <c r="CB34" s="4">
        <v>15.081786648816403</v>
      </c>
      <c r="CC34" s="2">
        <f t="shared" si="0"/>
        <v>-1.1848800178502632</v>
      </c>
      <c r="CD34" s="2">
        <f t="shared" si="1"/>
        <v>15.674226657741535</v>
      </c>
      <c r="CG34" s="4">
        <v>32.06666666666667</v>
      </c>
      <c r="CH34" s="4">
        <v>11.12</v>
      </c>
      <c r="CI34" s="2">
        <f t="shared" si="28"/>
        <v>-20.946666666666673</v>
      </c>
      <c r="CJ34">
        <f t="shared" si="29"/>
        <v>10.473333333333336</v>
      </c>
      <c r="CM34" s="4">
        <v>22.633333333333329</v>
      </c>
      <c r="CN34" s="4">
        <v>21</v>
      </c>
      <c r="CO34" s="2">
        <f t="shared" si="30"/>
        <v>-1.6333333333333293</v>
      </c>
      <c r="CP34" s="2">
        <f t="shared" si="31"/>
        <v>21.816666666666663</v>
      </c>
      <c r="CS34" s="4">
        <v>22.633333333333329</v>
      </c>
      <c r="CT34" s="4">
        <v>5.56</v>
      </c>
      <c r="CU34" s="2">
        <f t="shared" si="32"/>
        <v>-17.073333333333331</v>
      </c>
      <c r="CV34" s="2">
        <f t="shared" si="33"/>
        <v>14.096666666666664</v>
      </c>
      <c r="CX34" s="7">
        <v>34.4</v>
      </c>
      <c r="CY34" s="7">
        <v>27.3</v>
      </c>
      <c r="CZ34" s="2">
        <f t="shared" si="34"/>
        <v>-7.0999999999999979</v>
      </c>
      <c r="DA34" s="2">
        <f t="shared" si="35"/>
        <v>30.85</v>
      </c>
    </row>
    <row r="35" spans="1:105" x14ac:dyDescent="0.35">
      <c r="A35" s="8" t="s">
        <v>51</v>
      </c>
      <c r="C35" s="2">
        <f>C30/D30</f>
        <v>1.6441502118328126</v>
      </c>
      <c r="D35" s="2"/>
      <c r="E35" s="2"/>
      <c r="G35" s="2">
        <v>33.700000000000003</v>
      </c>
      <c r="H35" s="2">
        <v>80.47</v>
      </c>
      <c r="I35" s="2">
        <f t="shared" si="4"/>
        <v>46.769999999999996</v>
      </c>
      <c r="J35" s="2">
        <f t="shared" si="5"/>
        <v>57.085000000000001</v>
      </c>
      <c r="K35" s="2"/>
      <c r="M35" s="2">
        <v>33.200000000000003</v>
      </c>
      <c r="N35" s="2">
        <v>11.96</v>
      </c>
      <c r="O35" s="2">
        <f t="shared" si="6"/>
        <v>-21.240000000000002</v>
      </c>
      <c r="P35" s="2">
        <f t="shared" si="7"/>
        <v>22.580000000000002</v>
      </c>
      <c r="Q35" s="2"/>
      <c r="S35" s="7">
        <v>33.700000000000003</v>
      </c>
      <c r="T35" s="7">
        <v>23.4</v>
      </c>
      <c r="U35" s="2">
        <f t="shared" si="8"/>
        <v>-10.300000000000004</v>
      </c>
      <c r="V35" s="2">
        <f t="shared" si="9"/>
        <v>28.55</v>
      </c>
      <c r="W35" s="2"/>
      <c r="Y35" s="2">
        <v>33.200000000000003</v>
      </c>
      <c r="Z35" s="2">
        <v>1.72</v>
      </c>
      <c r="AA35" s="2">
        <f t="shared" si="10"/>
        <v>-31.480000000000004</v>
      </c>
      <c r="AB35" s="2">
        <f t="shared" si="11"/>
        <v>17.46</v>
      </c>
      <c r="AC35" s="2"/>
      <c r="AE35" s="2">
        <v>32.6</v>
      </c>
      <c r="AF35" s="2">
        <v>34</v>
      </c>
      <c r="AG35" s="2">
        <f t="shared" si="12"/>
        <v>1.3999999999999986</v>
      </c>
      <c r="AH35" s="2">
        <f t="shared" si="13"/>
        <v>33.299999999999997</v>
      </c>
      <c r="AK35" s="4">
        <v>29.866666666666664</v>
      </c>
      <c r="AL35" s="4">
        <v>355.2</v>
      </c>
      <c r="AM35" s="2">
        <f t="shared" si="14"/>
        <v>325.33333333333331</v>
      </c>
      <c r="AN35" s="2">
        <f t="shared" si="15"/>
        <v>192.53333333333333</v>
      </c>
      <c r="AQ35" s="4">
        <v>39.866666666666667</v>
      </c>
      <c r="AR35" s="4">
        <v>139.4</v>
      </c>
      <c r="AS35" s="2">
        <f t="shared" si="16"/>
        <v>99.533333333333331</v>
      </c>
      <c r="AT35" s="2">
        <f t="shared" si="17"/>
        <v>89.63333333333334</v>
      </c>
      <c r="AW35" s="8" t="s">
        <v>49</v>
      </c>
      <c r="AY35" s="2">
        <f>AY32+1.96*AY33</f>
        <v>-3.4324196534059457</v>
      </c>
      <c r="AZ35" s="2"/>
      <c r="BC35" s="8" t="s">
        <v>49</v>
      </c>
      <c r="BE35" s="2">
        <f>BE32+1.96*BE33</f>
        <v>-2.9446337006499608</v>
      </c>
      <c r="BF35" s="2"/>
      <c r="BI35" s="8" t="s">
        <v>48</v>
      </c>
      <c r="BK35" s="2">
        <f>BK33-1.96*BK34</f>
        <v>-41.096961432495803</v>
      </c>
      <c r="BL35" s="2"/>
      <c r="BO35" s="4">
        <v>38.4</v>
      </c>
      <c r="BP35" s="4">
        <v>30.133333333333336</v>
      </c>
      <c r="BQ35" s="2">
        <f t="shared" si="24"/>
        <v>-8.2666666666666622</v>
      </c>
      <c r="BR35" s="2">
        <f t="shared" si="25"/>
        <v>34.266666666666666</v>
      </c>
      <c r="BU35" s="4">
        <v>18.866666666666664</v>
      </c>
      <c r="BV35" s="4">
        <v>266.39999999999998</v>
      </c>
      <c r="BW35" s="2">
        <f t="shared" si="26"/>
        <v>247.5333333333333</v>
      </c>
      <c r="BX35" s="2">
        <f t="shared" si="27"/>
        <v>142.63333333333333</v>
      </c>
      <c r="CA35" s="4">
        <v>18.866666666666664</v>
      </c>
      <c r="CB35" s="4">
        <v>18.284397249437106</v>
      </c>
      <c r="CC35" s="2">
        <f t="shared" si="0"/>
        <v>-0.58226941722955772</v>
      </c>
      <c r="CD35" s="2">
        <f t="shared" si="1"/>
        <v>18.575531958051883</v>
      </c>
      <c r="CG35" s="4">
        <v>22.633333333333329</v>
      </c>
      <c r="CH35" s="4">
        <v>5.68</v>
      </c>
      <c r="CI35" s="2">
        <f t="shared" si="28"/>
        <v>-16.95333333333333</v>
      </c>
      <c r="CJ35">
        <f t="shared" si="29"/>
        <v>8.4766666666666648</v>
      </c>
      <c r="CM35" s="4">
        <v>16.266666666666666</v>
      </c>
      <c r="CN35" s="4">
        <v>10.6</v>
      </c>
      <c r="CO35" s="2">
        <f t="shared" si="30"/>
        <v>-5.6666666666666661</v>
      </c>
      <c r="CP35" s="2">
        <f t="shared" si="31"/>
        <v>13.433333333333334</v>
      </c>
      <c r="CS35" s="4">
        <v>16.266666666666666</v>
      </c>
      <c r="CT35" s="4">
        <v>7.4</v>
      </c>
      <c r="CU35" s="2">
        <f t="shared" si="32"/>
        <v>-8.8666666666666654</v>
      </c>
      <c r="CV35" s="2">
        <f t="shared" si="33"/>
        <v>11.833333333333332</v>
      </c>
      <c r="CX35" s="7">
        <v>36.200000000000003</v>
      </c>
      <c r="CY35" s="7">
        <v>26.2</v>
      </c>
      <c r="CZ35" s="2">
        <f t="shared" si="34"/>
        <v>-10.000000000000004</v>
      </c>
      <c r="DA35" s="2">
        <f t="shared" si="35"/>
        <v>31.200000000000003</v>
      </c>
    </row>
    <row r="36" spans="1:105" x14ac:dyDescent="0.35">
      <c r="E36" s="2"/>
      <c r="G36" s="2">
        <v>38.4</v>
      </c>
      <c r="H36" s="2">
        <v>50.09</v>
      </c>
      <c r="I36" s="2">
        <f t="shared" si="4"/>
        <v>11.690000000000005</v>
      </c>
      <c r="J36" s="2">
        <f t="shared" si="5"/>
        <v>44.245000000000005</v>
      </c>
      <c r="K36" s="2"/>
      <c r="M36" s="2">
        <v>33.700000000000003</v>
      </c>
      <c r="N36" s="2">
        <v>11.6</v>
      </c>
      <c r="O36" s="2">
        <f t="shared" si="6"/>
        <v>-22.1</v>
      </c>
      <c r="P36" s="2">
        <f t="shared" si="7"/>
        <v>22.650000000000002</v>
      </c>
      <c r="Q36" s="2"/>
      <c r="S36" s="7">
        <v>38.4</v>
      </c>
      <c r="T36" s="7">
        <v>26.28</v>
      </c>
      <c r="U36" s="2">
        <f t="shared" si="8"/>
        <v>-12.119999999999997</v>
      </c>
      <c r="V36" s="2">
        <f t="shared" si="9"/>
        <v>32.340000000000003</v>
      </c>
      <c r="W36" s="2"/>
      <c r="Y36" s="2">
        <v>33.700000000000003</v>
      </c>
      <c r="Z36" s="2">
        <v>2.4</v>
      </c>
      <c r="AA36" s="2">
        <f t="shared" si="10"/>
        <v>-31.300000000000004</v>
      </c>
      <c r="AB36" s="2">
        <f t="shared" si="11"/>
        <v>18.05</v>
      </c>
      <c r="AC36" s="2"/>
      <c r="AE36" s="2">
        <v>34.6</v>
      </c>
      <c r="AF36" s="2">
        <v>34.1</v>
      </c>
      <c r="AG36" s="2">
        <f t="shared" si="12"/>
        <v>-0.5</v>
      </c>
      <c r="AH36" s="2">
        <f t="shared" si="13"/>
        <v>34.35</v>
      </c>
      <c r="AK36" s="5">
        <v>29.7</v>
      </c>
      <c r="AL36" s="5">
        <v>373</v>
      </c>
      <c r="AM36" s="2">
        <f t="shared" si="14"/>
        <v>343.3</v>
      </c>
      <c r="AN36" s="2">
        <f t="shared" si="15"/>
        <v>201.35</v>
      </c>
      <c r="AQ36" s="4">
        <v>25.933333333333334</v>
      </c>
      <c r="AR36" s="4">
        <v>68.38</v>
      </c>
      <c r="AS36" s="2">
        <f t="shared" si="16"/>
        <v>42.446666666666658</v>
      </c>
      <c r="AT36" s="2">
        <f t="shared" si="17"/>
        <v>47.156666666666666</v>
      </c>
      <c r="AW36" s="8" t="s">
        <v>50</v>
      </c>
      <c r="AY36" s="2">
        <f>MAX(AY4:AY30)</f>
        <v>2.173333333333332</v>
      </c>
      <c r="AZ36" s="2"/>
      <c r="BC36" s="8" t="s">
        <v>50</v>
      </c>
      <c r="BE36" s="2">
        <f>MAX(BE5:BE30)</f>
        <v>-2.8133333333333326</v>
      </c>
      <c r="BF36" s="2"/>
      <c r="BI36" s="8" t="s">
        <v>49</v>
      </c>
      <c r="BK36" s="2">
        <f>BK33+1.96*BK34</f>
        <v>-16.156371900837538</v>
      </c>
      <c r="BL36" s="2"/>
      <c r="BO36" s="4">
        <v>26.533333333333331</v>
      </c>
      <c r="BP36" s="4">
        <v>18.5</v>
      </c>
      <c r="BQ36" s="2">
        <f t="shared" si="24"/>
        <v>-8.0333333333333314</v>
      </c>
      <c r="BR36" s="2">
        <f t="shared" si="25"/>
        <v>22.516666666666666</v>
      </c>
      <c r="BU36" s="4">
        <v>17.633333333333336</v>
      </c>
      <c r="BV36" s="4">
        <v>198.5</v>
      </c>
      <c r="BW36" s="2">
        <f t="shared" si="26"/>
        <v>180.86666666666667</v>
      </c>
      <c r="BX36" s="2">
        <f t="shared" si="27"/>
        <v>108.06666666666666</v>
      </c>
      <c r="CA36" s="4">
        <v>17.633333333333336</v>
      </c>
      <c r="CB36" s="4">
        <v>19.652224183046314</v>
      </c>
      <c r="CC36" s="2">
        <f t="shared" si="0"/>
        <v>2.0188908497129781</v>
      </c>
      <c r="CD36" s="2">
        <f t="shared" si="1"/>
        <v>18.642778758189827</v>
      </c>
      <c r="CG36" s="4">
        <v>16.266666666666666</v>
      </c>
      <c r="CH36" s="4">
        <v>10.52</v>
      </c>
      <c r="CI36" s="2">
        <f t="shared" si="28"/>
        <v>-5.7466666666666661</v>
      </c>
      <c r="CJ36">
        <f t="shared" si="29"/>
        <v>2.8733333333333331</v>
      </c>
      <c r="CM36" s="4">
        <v>17.633333333333336</v>
      </c>
      <c r="CN36" s="4">
        <v>2.96</v>
      </c>
      <c r="CO36" s="2">
        <f t="shared" si="30"/>
        <v>-14.673333333333336</v>
      </c>
      <c r="CP36" s="2">
        <f t="shared" si="31"/>
        <v>10.296666666666669</v>
      </c>
      <c r="CS36" s="4">
        <v>17.633333333333336</v>
      </c>
      <c r="CT36" s="4">
        <v>1.88</v>
      </c>
      <c r="CU36" s="2">
        <f t="shared" si="32"/>
        <v>-15.753333333333337</v>
      </c>
      <c r="CV36" s="2">
        <f t="shared" si="33"/>
        <v>9.7566666666666677</v>
      </c>
      <c r="CX36" s="7">
        <v>40.799999999999997</v>
      </c>
      <c r="CY36" s="7">
        <v>24.9</v>
      </c>
      <c r="CZ36" s="2">
        <f t="shared" si="34"/>
        <v>-15.899999999999999</v>
      </c>
      <c r="DA36" s="2">
        <f t="shared" si="35"/>
        <v>32.849999999999994</v>
      </c>
    </row>
    <row r="37" spans="1:105" x14ac:dyDescent="0.35">
      <c r="B37" t="s">
        <v>52</v>
      </c>
      <c r="C37" t="s">
        <v>53</v>
      </c>
      <c r="D37" t="s">
        <v>54</v>
      </c>
      <c r="G37" s="2">
        <v>34.4</v>
      </c>
      <c r="H37" s="2">
        <v>35.909999999999997</v>
      </c>
      <c r="I37" s="2">
        <f t="shared" si="4"/>
        <v>1.509999999999998</v>
      </c>
      <c r="J37" s="2">
        <f t="shared" si="5"/>
        <v>35.155000000000001</v>
      </c>
      <c r="K37" s="2"/>
      <c r="M37" s="2">
        <v>38.4</v>
      </c>
      <c r="N37" s="2">
        <v>17</v>
      </c>
      <c r="O37" s="2">
        <f t="shared" si="6"/>
        <v>-21.4</v>
      </c>
      <c r="P37" s="2">
        <f t="shared" si="7"/>
        <v>27.7</v>
      </c>
      <c r="Q37" s="2"/>
      <c r="S37" s="7">
        <v>34.4</v>
      </c>
      <c r="T37" s="7">
        <v>23.12</v>
      </c>
      <c r="U37" s="2">
        <f t="shared" si="8"/>
        <v>-11.279999999999998</v>
      </c>
      <c r="V37" s="2">
        <f t="shared" si="9"/>
        <v>28.759999999999998</v>
      </c>
      <c r="W37" s="2"/>
      <c r="Y37" s="2">
        <v>38.4</v>
      </c>
      <c r="Z37" s="2">
        <v>1.2</v>
      </c>
      <c r="AA37" s="2">
        <f t="shared" si="10"/>
        <v>-37.199999999999996</v>
      </c>
      <c r="AB37" s="2">
        <f t="shared" si="11"/>
        <v>19.8</v>
      </c>
      <c r="AC37" s="2"/>
      <c r="AE37" s="2">
        <v>40.299999999999997</v>
      </c>
      <c r="AF37" s="2">
        <v>35</v>
      </c>
      <c r="AG37" s="2">
        <f t="shared" si="12"/>
        <v>-5.2999999999999972</v>
      </c>
      <c r="AH37" s="2">
        <f t="shared" si="13"/>
        <v>37.65</v>
      </c>
      <c r="AK37" s="5">
        <v>34.200000000000003</v>
      </c>
      <c r="AL37" s="5">
        <v>469.4</v>
      </c>
      <c r="AM37" s="2">
        <f t="shared" si="14"/>
        <v>435.2</v>
      </c>
      <c r="AN37" s="2">
        <f t="shared" si="15"/>
        <v>251.79999999999998</v>
      </c>
      <c r="AQ37" s="4">
        <v>30.966666666666669</v>
      </c>
      <c r="AR37" s="4">
        <v>64.19</v>
      </c>
      <c r="AS37" s="2">
        <f t="shared" si="16"/>
        <v>33.223333333333329</v>
      </c>
      <c r="AT37" s="2">
        <f t="shared" si="17"/>
        <v>47.578333333333333</v>
      </c>
      <c r="AW37" s="8" t="s">
        <v>51</v>
      </c>
      <c r="AY37" s="2">
        <f>AY32/AZ32</f>
        <v>-0.72281389148527408</v>
      </c>
      <c r="AZ37" s="2"/>
      <c r="BC37" s="8" t="s">
        <v>51</v>
      </c>
      <c r="BE37" s="2">
        <f>BE32/BF32</f>
        <v>-0.47102652358777081</v>
      </c>
      <c r="BF37" s="2"/>
      <c r="BI37" s="8" t="s">
        <v>50</v>
      </c>
      <c r="BK37" s="2">
        <f>MAX(BK4:BK31)</f>
        <v>-16.540000000000003</v>
      </c>
      <c r="BL37" s="2"/>
      <c r="BO37" s="4">
        <v>25.933333333333334</v>
      </c>
      <c r="BP37" s="4">
        <v>15.233333333333334</v>
      </c>
      <c r="BQ37" s="2">
        <f t="shared" si="24"/>
        <v>-10.7</v>
      </c>
      <c r="BR37" s="2">
        <f t="shared" si="25"/>
        <v>20.583333333333336</v>
      </c>
      <c r="BU37" s="7">
        <v>17.5</v>
      </c>
      <c r="BV37" s="7">
        <v>201.9</v>
      </c>
      <c r="BW37" s="2">
        <f t="shared" si="26"/>
        <v>184.4</v>
      </c>
      <c r="BX37" s="2">
        <f t="shared" si="27"/>
        <v>109.7</v>
      </c>
      <c r="CA37" s="7">
        <v>17.5</v>
      </c>
      <c r="CB37" s="7">
        <v>38.729999999999997</v>
      </c>
      <c r="CC37" s="2">
        <f t="shared" si="0"/>
        <v>21.229999999999997</v>
      </c>
      <c r="CD37" s="2">
        <f t="shared" si="1"/>
        <v>28.114999999999998</v>
      </c>
      <c r="CG37" s="4">
        <v>17.633333333333336</v>
      </c>
      <c r="CH37" s="4">
        <v>3.36</v>
      </c>
      <c r="CI37" s="2">
        <f t="shared" si="28"/>
        <v>-14.273333333333337</v>
      </c>
      <c r="CJ37">
        <f t="shared" si="29"/>
        <v>7.1366666666666685</v>
      </c>
      <c r="CM37" s="7">
        <v>17.5</v>
      </c>
      <c r="CN37" s="7">
        <v>7.2</v>
      </c>
      <c r="CO37" s="2">
        <f t="shared" si="30"/>
        <v>-10.3</v>
      </c>
      <c r="CP37" s="2">
        <f t="shared" si="31"/>
        <v>12.35</v>
      </c>
      <c r="CS37" s="7">
        <v>17.5</v>
      </c>
      <c r="CT37" s="7">
        <v>4.97</v>
      </c>
      <c r="CU37" s="2">
        <f t="shared" si="32"/>
        <v>-12.530000000000001</v>
      </c>
      <c r="CV37" s="2">
        <f t="shared" si="33"/>
        <v>11.234999999999999</v>
      </c>
      <c r="CX37" s="7">
        <v>32.6</v>
      </c>
      <c r="CY37" s="7">
        <v>22.5</v>
      </c>
      <c r="CZ37" s="2">
        <f t="shared" si="34"/>
        <v>-10.100000000000001</v>
      </c>
      <c r="DA37" s="2">
        <f t="shared" si="35"/>
        <v>27.55</v>
      </c>
    </row>
    <row r="38" spans="1:105" x14ac:dyDescent="0.35">
      <c r="A38">
        <v>0</v>
      </c>
      <c r="B38" s="2">
        <f>C30</f>
        <v>305.69909090909101</v>
      </c>
      <c r="C38" s="2">
        <f>C33</f>
        <v>731.38253581910169</v>
      </c>
      <c r="D38" s="2">
        <f>C32</f>
        <v>-119.98435400091967</v>
      </c>
      <c r="G38" s="2">
        <v>36.200000000000003</v>
      </c>
      <c r="H38" s="2">
        <v>110.22</v>
      </c>
      <c r="I38" s="2">
        <f t="shared" si="4"/>
        <v>74.02</v>
      </c>
      <c r="J38" s="2">
        <f t="shared" si="5"/>
        <v>73.210000000000008</v>
      </c>
      <c r="K38" s="2"/>
      <c r="M38" s="2">
        <v>34.4</v>
      </c>
      <c r="N38" s="2">
        <v>31.48</v>
      </c>
      <c r="O38" s="2">
        <f t="shared" si="6"/>
        <v>-2.9199999999999982</v>
      </c>
      <c r="P38" s="2">
        <f t="shared" si="7"/>
        <v>32.94</v>
      </c>
      <c r="Q38" s="2"/>
      <c r="S38" s="7">
        <v>36.200000000000003</v>
      </c>
      <c r="T38" s="7">
        <v>27.68</v>
      </c>
      <c r="U38" s="2">
        <f t="shared" si="8"/>
        <v>-8.5200000000000031</v>
      </c>
      <c r="V38" s="2">
        <f t="shared" si="9"/>
        <v>31.94</v>
      </c>
      <c r="W38" s="2"/>
      <c r="Y38" s="2">
        <v>34.4</v>
      </c>
      <c r="Z38" s="2">
        <v>0.84</v>
      </c>
      <c r="AA38" s="2">
        <f t="shared" si="10"/>
        <v>-33.559999999999995</v>
      </c>
      <c r="AB38" s="2">
        <f t="shared" si="11"/>
        <v>17.62</v>
      </c>
      <c r="AC38" s="2"/>
      <c r="AE38" s="2">
        <v>42.7</v>
      </c>
      <c r="AF38" s="2">
        <v>42.4</v>
      </c>
      <c r="AG38" s="2">
        <f t="shared" si="12"/>
        <v>-0.30000000000000426</v>
      </c>
      <c r="AH38" s="2">
        <f t="shared" si="13"/>
        <v>42.55</v>
      </c>
      <c r="AK38" s="5">
        <v>40.5</v>
      </c>
      <c r="AL38" s="5">
        <v>267.39999999999998</v>
      </c>
      <c r="AM38" s="2">
        <f t="shared" si="14"/>
        <v>226.89999999999998</v>
      </c>
      <c r="AN38" s="2">
        <f t="shared" si="15"/>
        <v>153.94999999999999</v>
      </c>
      <c r="AQ38" s="4">
        <v>44.70000000000001</v>
      </c>
      <c r="AR38" s="4">
        <v>77.84</v>
      </c>
      <c r="AS38" s="2">
        <f t="shared" si="16"/>
        <v>33.139999999999993</v>
      </c>
      <c r="AT38" s="2">
        <f t="shared" si="17"/>
        <v>61.27000000000001</v>
      </c>
      <c r="BI38" s="8" t="s">
        <v>51</v>
      </c>
      <c r="BK38" s="2">
        <f>BK33/BL33</f>
        <v>-1.7591151167554286</v>
      </c>
      <c r="BL38" s="2"/>
      <c r="BO38" s="4">
        <v>30.966666666666669</v>
      </c>
      <c r="BP38" s="4">
        <v>25.533333333333331</v>
      </c>
      <c r="BQ38" s="2">
        <f t="shared" si="24"/>
        <v>-5.4333333333333371</v>
      </c>
      <c r="BR38" s="2">
        <f t="shared" si="25"/>
        <v>28.25</v>
      </c>
      <c r="BU38" s="7">
        <v>21.2</v>
      </c>
      <c r="BV38" s="7">
        <v>194.8</v>
      </c>
      <c r="BW38" s="2">
        <f t="shared" si="26"/>
        <v>173.60000000000002</v>
      </c>
      <c r="BX38" s="2">
        <f t="shared" si="27"/>
        <v>108</v>
      </c>
      <c r="CA38" s="7">
        <v>21.2</v>
      </c>
      <c r="CB38" s="7">
        <v>28.27</v>
      </c>
      <c r="CC38" s="2">
        <f t="shared" si="0"/>
        <v>7.07</v>
      </c>
      <c r="CD38" s="2">
        <f t="shared" si="1"/>
        <v>24.734999999999999</v>
      </c>
      <c r="CG38" s="7">
        <v>17.5</v>
      </c>
      <c r="CH38" s="7">
        <v>13.2</v>
      </c>
      <c r="CI38" s="2">
        <f t="shared" si="28"/>
        <v>-4.3000000000000007</v>
      </c>
      <c r="CJ38">
        <f t="shared" si="29"/>
        <v>2.1500000000000004</v>
      </c>
      <c r="CM38" s="7">
        <v>21.2</v>
      </c>
      <c r="CN38" s="7">
        <v>10.48</v>
      </c>
      <c r="CO38" s="2">
        <f t="shared" si="30"/>
        <v>-10.719999999999999</v>
      </c>
      <c r="CP38" s="2">
        <f t="shared" si="31"/>
        <v>15.84</v>
      </c>
      <c r="CS38" s="7">
        <v>21.2</v>
      </c>
      <c r="CT38" s="7">
        <v>2.8</v>
      </c>
      <c r="CU38" s="2">
        <f t="shared" si="32"/>
        <v>-18.399999999999999</v>
      </c>
      <c r="CV38" s="2">
        <f t="shared" si="33"/>
        <v>12</v>
      </c>
      <c r="CX38" s="7">
        <v>42.7</v>
      </c>
      <c r="CY38" s="7">
        <v>27</v>
      </c>
      <c r="CZ38" s="2">
        <f t="shared" si="34"/>
        <v>-15.700000000000003</v>
      </c>
      <c r="DA38" s="2">
        <f t="shared" si="35"/>
        <v>34.85</v>
      </c>
    </row>
    <row r="39" spans="1:105" x14ac:dyDescent="0.35">
      <c r="A39">
        <v>750</v>
      </c>
      <c r="B39" s="2">
        <f>C30</f>
        <v>305.69909090909101</v>
      </c>
      <c r="C39" s="2">
        <f>C33</f>
        <v>731.38253581910169</v>
      </c>
      <c r="D39" s="2">
        <f>C32</f>
        <v>-119.98435400091967</v>
      </c>
      <c r="G39" s="2">
        <v>40.799999999999997</v>
      </c>
      <c r="H39" s="2">
        <v>21.03</v>
      </c>
      <c r="I39" s="2">
        <f t="shared" si="4"/>
        <v>-19.769999999999996</v>
      </c>
      <c r="J39" s="2">
        <f t="shared" si="5"/>
        <v>30.914999999999999</v>
      </c>
      <c r="K39" s="2"/>
      <c r="M39" s="2">
        <v>36.200000000000003</v>
      </c>
      <c r="N39" s="2">
        <v>13.44</v>
      </c>
      <c r="O39" s="2">
        <f t="shared" si="6"/>
        <v>-22.760000000000005</v>
      </c>
      <c r="P39" s="2">
        <f t="shared" si="7"/>
        <v>24.82</v>
      </c>
      <c r="Q39" s="2"/>
      <c r="S39" s="7">
        <v>40.799999999999997</v>
      </c>
      <c r="T39" s="7">
        <v>21.12</v>
      </c>
      <c r="U39" s="2">
        <f t="shared" si="8"/>
        <v>-19.679999999999996</v>
      </c>
      <c r="V39" s="2">
        <f t="shared" si="9"/>
        <v>30.96</v>
      </c>
      <c r="W39" s="2"/>
      <c r="Y39" s="2">
        <v>36.200000000000003</v>
      </c>
      <c r="Z39" s="2">
        <v>1.08</v>
      </c>
      <c r="AA39" s="2">
        <f t="shared" si="10"/>
        <v>-35.120000000000005</v>
      </c>
      <c r="AB39" s="2">
        <f t="shared" si="11"/>
        <v>18.64</v>
      </c>
      <c r="AC39" s="2"/>
      <c r="AE39" s="2">
        <v>34.299999999999997</v>
      </c>
      <c r="AF39" s="2">
        <v>34.799999999999997</v>
      </c>
      <c r="AG39" s="2">
        <f t="shared" si="12"/>
        <v>0.5</v>
      </c>
      <c r="AH39" s="2">
        <f t="shared" si="13"/>
        <v>34.549999999999997</v>
      </c>
      <c r="AK39" s="5">
        <v>35</v>
      </c>
      <c r="AL39" s="5">
        <v>239.8</v>
      </c>
      <c r="AM39" s="2">
        <f t="shared" si="14"/>
        <v>204.8</v>
      </c>
      <c r="AN39" s="2">
        <f t="shared" si="15"/>
        <v>137.4</v>
      </c>
      <c r="AQ39" s="4">
        <v>33.133333333333333</v>
      </c>
      <c r="AR39" s="4">
        <v>43.8</v>
      </c>
      <c r="AS39" s="2">
        <f t="shared" si="16"/>
        <v>10.666666666666664</v>
      </c>
      <c r="AT39" s="2">
        <f t="shared" si="17"/>
        <v>38.466666666666669</v>
      </c>
      <c r="AX39" t="s">
        <v>52</v>
      </c>
      <c r="AY39" t="s">
        <v>53</v>
      </c>
      <c r="AZ39" t="s">
        <v>54</v>
      </c>
      <c r="BD39" t="s">
        <v>52</v>
      </c>
      <c r="BE39" t="s">
        <v>53</v>
      </c>
      <c r="BF39" t="s">
        <v>54</v>
      </c>
      <c r="BO39" s="4">
        <v>44.70000000000001</v>
      </c>
      <c r="BP39" s="4">
        <v>32.06666666666667</v>
      </c>
      <c r="BQ39" s="2">
        <f t="shared" si="24"/>
        <v>-12.63333333333334</v>
      </c>
      <c r="BR39" s="2">
        <f t="shared" si="25"/>
        <v>38.38333333333334</v>
      </c>
      <c r="BU39" s="7">
        <v>22</v>
      </c>
      <c r="BV39" s="7">
        <v>207.4</v>
      </c>
      <c r="BW39" s="2">
        <f t="shared" si="26"/>
        <v>185.4</v>
      </c>
      <c r="BX39" s="2">
        <f t="shared" si="27"/>
        <v>114.7</v>
      </c>
      <c r="CA39" s="7">
        <v>22</v>
      </c>
      <c r="CB39" s="7">
        <v>26.51</v>
      </c>
      <c r="CC39" s="2">
        <f t="shared" si="0"/>
        <v>4.5100000000000016</v>
      </c>
      <c r="CD39" s="2">
        <f t="shared" si="1"/>
        <v>24.255000000000003</v>
      </c>
      <c r="CG39" s="7">
        <v>21.2</v>
      </c>
      <c r="CH39" s="7">
        <v>21.44</v>
      </c>
      <c r="CI39" s="2">
        <f t="shared" si="28"/>
        <v>0.24000000000000199</v>
      </c>
      <c r="CJ39">
        <f t="shared" si="29"/>
        <v>0.12000000000000099</v>
      </c>
      <c r="CM39" s="7">
        <v>22</v>
      </c>
      <c r="CN39" s="7">
        <v>3.24</v>
      </c>
      <c r="CO39" s="2">
        <f t="shared" si="30"/>
        <v>-18.759999999999998</v>
      </c>
      <c r="CP39" s="2">
        <f t="shared" si="31"/>
        <v>12.620000000000001</v>
      </c>
      <c r="CS39" s="7">
        <v>22</v>
      </c>
      <c r="CT39" s="7">
        <v>4</v>
      </c>
      <c r="CU39" s="2">
        <f t="shared" si="32"/>
        <v>-18</v>
      </c>
      <c r="CV39" s="2">
        <f t="shared" si="33"/>
        <v>13</v>
      </c>
      <c r="CX39" s="7">
        <v>34.299999999999997</v>
      </c>
      <c r="CY39" s="7">
        <v>18</v>
      </c>
      <c r="CZ39" s="2">
        <f t="shared" si="34"/>
        <v>-16.299999999999997</v>
      </c>
      <c r="DA39" s="2">
        <f t="shared" si="35"/>
        <v>26.15</v>
      </c>
    </row>
    <row r="40" spans="1:105" x14ac:dyDescent="0.35">
      <c r="G40" s="2">
        <v>32.6</v>
      </c>
      <c r="H40" s="2">
        <v>135.83000000000001</v>
      </c>
      <c r="I40" s="9">
        <f t="shared" si="4"/>
        <v>103.23000000000002</v>
      </c>
      <c r="J40" s="2">
        <f t="shared" si="5"/>
        <v>84.215000000000003</v>
      </c>
      <c r="K40" s="2"/>
      <c r="M40" s="2">
        <v>40.799999999999997</v>
      </c>
      <c r="N40" s="2">
        <v>22.08</v>
      </c>
      <c r="O40" s="2">
        <f t="shared" si="6"/>
        <v>-18.72</v>
      </c>
      <c r="P40" s="2">
        <f t="shared" si="7"/>
        <v>31.439999999999998</v>
      </c>
      <c r="Q40" s="2"/>
      <c r="S40" s="7">
        <v>32.6</v>
      </c>
      <c r="T40" s="7">
        <v>20.440000000000001</v>
      </c>
      <c r="U40" s="2">
        <f t="shared" si="8"/>
        <v>-12.16</v>
      </c>
      <c r="V40" s="2">
        <f t="shared" si="9"/>
        <v>26.520000000000003</v>
      </c>
      <c r="W40" s="2"/>
      <c r="Y40" s="2">
        <v>40.799999999999997</v>
      </c>
      <c r="Z40" s="2">
        <v>0.6</v>
      </c>
      <c r="AA40" s="2">
        <f t="shared" si="10"/>
        <v>-40.199999999999996</v>
      </c>
      <c r="AB40" s="2">
        <f t="shared" si="11"/>
        <v>20.7</v>
      </c>
      <c r="AC40" s="2"/>
      <c r="AE40" s="2">
        <v>42.8</v>
      </c>
      <c r="AF40" s="2">
        <v>43.1</v>
      </c>
      <c r="AG40" s="2">
        <f t="shared" si="12"/>
        <v>0.30000000000000426</v>
      </c>
      <c r="AH40" s="2">
        <f t="shared" si="13"/>
        <v>42.95</v>
      </c>
      <c r="AK40" s="5">
        <v>37</v>
      </c>
      <c r="AL40" s="5">
        <v>328</v>
      </c>
      <c r="AM40" s="2">
        <f t="shared" si="14"/>
        <v>291</v>
      </c>
      <c r="AN40" s="2">
        <f t="shared" si="15"/>
        <v>182.5</v>
      </c>
      <c r="AQ40" s="4">
        <v>25.333333333333332</v>
      </c>
      <c r="AR40" s="4">
        <v>67.390485374477663</v>
      </c>
      <c r="AS40" s="2">
        <f t="shared" si="16"/>
        <v>42.057152041144334</v>
      </c>
      <c r="AT40" s="2">
        <f t="shared" si="17"/>
        <v>46.361909353905496</v>
      </c>
      <c r="AW40">
        <v>0</v>
      </c>
      <c r="AX40" s="2">
        <f>AY32</f>
        <v>-16.170339506172837</v>
      </c>
      <c r="AY40" s="2">
        <f>AY35</f>
        <v>-3.4324196534059457</v>
      </c>
      <c r="AZ40" s="2">
        <f>AY34</f>
        <v>-28.908259358939731</v>
      </c>
      <c r="BC40">
        <v>0</v>
      </c>
      <c r="BD40" s="2">
        <f>BE32</f>
        <v>-11.93025641025641</v>
      </c>
      <c r="BE40" s="2">
        <f>BE35</f>
        <v>-2.9446337006499608</v>
      </c>
      <c r="BF40" s="2">
        <f>BE34</f>
        <v>-20.915879119862858</v>
      </c>
      <c r="BJ40" t="s">
        <v>52</v>
      </c>
      <c r="BK40" t="s">
        <v>53</v>
      </c>
      <c r="BL40" t="s">
        <v>54</v>
      </c>
      <c r="BO40" s="4">
        <v>33.133333333333333</v>
      </c>
      <c r="BP40" s="4">
        <v>22.633333333333329</v>
      </c>
      <c r="BQ40" s="2">
        <f t="shared" si="24"/>
        <v>-10.500000000000004</v>
      </c>
      <c r="BR40" s="2">
        <f t="shared" si="25"/>
        <v>27.883333333333333</v>
      </c>
      <c r="BU40" s="7">
        <v>12.3</v>
      </c>
      <c r="BV40" s="7">
        <v>207.3</v>
      </c>
      <c r="BW40" s="2">
        <f t="shared" si="26"/>
        <v>195</v>
      </c>
      <c r="BX40" s="2">
        <f t="shared" si="27"/>
        <v>109.80000000000001</v>
      </c>
      <c r="CA40" s="7">
        <v>12.3</v>
      </c>
      <c r="CB40" s="7">
        <v>21.14</v>
      </c>
      <c r="CC40" s="2">
        <f t="shared" si="0"/>
        <v>8.84</v>
      </c>
      <c r="CD40" s="2">
        <f t="shared" si="1"/>
        <v>16.72</v>
      </c>
      <c r="CG40" s="7">
        <v>22</v>
      </c>
      <c r="CH40" s="7">
        <v>10.88</v>
      </c>
      <c r="CI40" s="2">
        <f t="shared" si="28"/>
        <v>-11.12</v>
      </c>
      <c r="CJ40">
        <f t="shared" si="29"/>
        <v>5.56</v>
      </c>
      <c r="CM40" s="7">
        <v>12.3</v>
      </c>
      <c r="CN40" s="7">
        <v>7.32</v>
      </c>
      <c r="CO40" s="2">
        <f t="shared" si="30"/>
        <v>-4.9800000000000004</v>
      </c>
      <c r="CP40" s="2">
        <f t="shared" si="31"/>
        <v>9.81</v>
      </c>
      <c r="CS40" s="7">
        <v>12.3</v>
      </c>
      <c r="CT40" s="7">
        <v>5.96</v>
      </c>
      <c r="CU40" s="2">
        <f t="shared" si="32"/>
        <v>-6.3400000000000007</v>
      </c>
      <c r="CV40" s="2">
        <f t="shared" si="33"/>
        <v>9.1300000000000008</v>
      </c>
      <c r="CX40" s="7">
        <v>42.8</v>
      </c>
      <c r="CY40" s="7">
        <v>23.8</v>
      </c>
      <c r="CZ40" s="2">
        <f t="shared" si="34"/>
        <v>-18.999999999999996</v>
      </c>
      <c r="DA40" s="2">
        <f t="shared" si="35"/>
        <v>33.299999999999997</v>
      </c>
    </row>
    <row r="41" spans="1:105" x14ac:dyDescent="0.35">
      <c r="G41" s="2">
        <v>34.6</v>
      </c>
      <c r="H41" s="2">
        <v>63.47</v>
      </c>
      <c r="I41" s="2">
        <f t="shared" si="4"/>
        <v>28.869999999999997</v>
      </c>
      <c r="J41" s="2">
        <f t="shared" si="5"/>
        <v>49.034999999999997</v>
      </c>
      <c r="K41" s="2"/>
      <c r="M41" s="2">
        <v>32.6</v>
      </c>
      <c r="N41" s="2">
        <v>16.52</v>
      </c>
      <c r="O41" s="2">
        <f t="shared" si="6"/>
        <v>-16.080000000000002</v>
      </c>
      <c r="P41" s="2">
        <f t="shared" si="7"/>
        <v>24.560000000000002</v>
      </c>
      <c r="Q41" s="2"/>
      <c r="S41" s="7">
        <v>34.6</v>
      </c>
      <c r="T41" s="7">
        <v>20.92</v>
      </c>
      <c r="U41" s="2">
        <f t="shared" si="8"/>
        <v>-13.68</v>
      </c>
      <c r="V41" s="2">
        <f t="shared" si="9"/>
        <v>27.76</v>
      </c>
      <c r="W41" s="2"/>
      <c r="Y41" s="2">
        <v>32.6</v>
      </c>
      <c r="Z41" s="2">
        <v>1.28</v>
      </c>
      <c r="AA41" s="2">
        <f t="shared" si="10"/>
        <v>-31.32</v>
      </c>
      <c r="AB41" s="2">
        <f t="shared" si="11"/>
        <v>16.940000000000001</v>
      </c>
      <c r="AC41" s="2"/>
      <c r="AE41" s="2">
        <v>42.4</v>
      </c>
      <c r="AF41" s="2">
        <v>42</v>
      </c>
      <c r="AG41" s="2">
        <f t="shared" si="12"/>
        <v>-0.39999999999999858</v>
      </c>
      <c r="AH41" s="2">
        <f t="shared" si="13"/>
        <v>42.2</v>
      </c>
      <c r="AK41" s="5">
        <v>34</v>
      </c>
      <c r="AL41" s="5">
        <v>414.8</v>
      </c>
      <c r="AM41" s="2">
        <f t="shared" si="14"/>
        <v>380.8</v>
      </c>
      <c r="AN41" s="2">
        <f t="shared" si="15"/>
        <v>224.4</v>
      </c>
      <c r="AQ41" s="4">
        <v>29.866666666666664</v>
      </c>
      <c r="AR41" s="4">
        <v>44.530118932819036</v>
      </c>
      <c r="AS41" s="2">
        <f t="shared" si="16"/>
        <v>14.663452266152373</v>
      </c>
      <c r="AT41" s="2">
        <f t="shared" si="17"/>
        <v>37.198392799742848</v>
      </c>
      <c r="AW41">
        <v>-40</v>
      </c>
      <c r="AX41" s="2">
        <f>AY32</f>
        <v>-16.170339506172837</v>
      </c>
      <c r="AY41" s="2">
        <f>AY35</f>
        <v>-3.4324196534059457</v>
      </c>
      <c r="AZ41" s="2">
        <f>AY34</f>
        <v>-28.908259358939731</v>
      </c>
      <c r="BC41">
        <v>-25</v>
      </c>
      <c r="BD41" s="2">
        <f>BE32</f>
        <v>-11.93025641025641</v>
      </c>
      <c r="BE41" s="2">
        <f>BE35</f>
        <v>-2.9446337006499608</v>
      </c>
      <c r="BF41" s="2">
        <f>BE34</f>
        <v>-20.915879119862858</v>
      </c>
      <c r="BI41">
        <v>0</v>
      </c>
      <c r="BJ41" s="2">
        <f>BK33</f>
        <v>-28.626666666666669</v>
      </c>
      <c r="BK41" s="2">
        <f>BK36</f>
        <v>-16.156371900837538</v>
      </c>
      <c r="BL41" s="2">
        <f>BK35</f>
        <v>-41.096961432495803</v>
      </c>
      <c r="BO41" s="4">
        <v>25.333333333333332</v>
      </c>
      <c r="BP41" s="4">
        <v>16.266666666666666</v>
      </c>
      <c r="BQ41" s="2">
        <f t="shared" si="24"/>
        <v>-9.0666666666666664</v>
      </c>
      <c r="BR41" s="2">
        <f t="shared" si="25"/>
        <v>20.799999999999997</v>
      </c>
      <c r="BU41" s="7">
        <v>27.3</v>
      </c>
      <c r="BV41" s="7">
        <v>175.1</v>
      </c>
      <c r="BW41" s="2">
        <f t="shared" si="26"/>
        <v>147.79999999999998</v>
      </c>
      <c r="BX41" s="2">
        <f t="shared" si="27"/>
        <v>101.2</v>
      </c>
      <c r="CA41" s="7">
        <v>27.3</v>
      </c>
      <c r="CB41" s="7">
        <v>30.16</v>
      </c>
      <c r="CC41" s="2">
        <f t="shared" si="0"/>
        <v>2.8599999999999994</v>
      </c>
      <c r="CD41" s="2">
        <f t="shared" si="1"/>
        <v>28.73</v>
      </c>
      <c r="CG41" s="7">
        <v>12.3</v>
      </c>
      <c r="CH41" s="7">
        <v>12.04</v>
      </c>
      <c r="CI41" s="2">
        <f t="shared" si="28"/>
        <v>-0.26000000000000156</v>
      </c>
      <c r="CJ41">
        <f t="shared" si="29"/>
        <v>0.13000000000000078</v>
      </c>
      <c r="CM41" s="7">
        <v>27.3</v>
      </c>
      <c r="CN41" s="7">
        <v>15.24</v>
      </c>
      <c r="CO41" s="2">
        <f t="shared" si="30"/>
        <v>-12.06</v>
      </c>
      <c r="CP41" s="2">
        <f t="shared" si="31"/>
        <v>21.27</v>
      </c>
      <c r="CS41" s="7">
        <v>27.3</v>
      </c>
      <c r="CT41" s="7">
        <v>3.56</v>
      </c>
      <c r="CU41" s="2">
        <f t="shared" si="32"/>
        <v>-23.740000000000002</v>
      </c>
      <c r="CV41" s="2">
        <f t="shared" si="33"/>
        <v>15.43</v>
      </c>
      <c r="CX41" s="7">
        <v>42.4</v>
      </c>
      <c r="CY41" s="7">
        <v>27</v>
      </c>
      <c r="CZ41" s="2">
        <f t="shared" si="34"/>
        <v>-15.399999999999999</v>
      </c>
      <c r="DA41" s="2">
        <f t="shared" si="35"/>
        <v>34.700000000000003</v>
      </c>
    </row>
    <row r="42" spans="1:105" x14ac:dyDescent="0.35">
      <c r="G42" s="2">
        <v>40.299999999999997</v>
      </c>
      <c r="H42" s="2">
        <v>17.670000000000002</v>
      </c>
      <c r="I42" s="2">
        <f t="shared" si="4"/>
        <v>-22.629999999999995</v>
      </c>
      <c r="J42" s="2">
        <f t="shared" si="5"/>
        <v>28.984999999999999</v>
      </c>
      <c r="K42" s="2"/>
      <c r="M42" s="2">
        <v>34.6</v>
      </c>
      <c r="N42" s="2">
        <v>12.52</v>
      </c>
      <c r="O42" s="2">
        <f t="shared" si="6"/>
        <v>-22.080000000000002</v>
      </c>
      <c r="P42" s="2">
        <f t="shared" si="7"/>
        <v>23.560000000000002</v>
      </c>
      <c r="Q42" s="2"/>
      <c r="S42" s="7">
        <v>40.299999999999997</v>
      </c>
      <c r="T42" s="7">
        <v>27.72</v>
      </c>
      <c r="U42" s="2">
        <f t="shared" si="8"/>
        <v>-12.579999999999998</v>
      </c>
      <c r="V42" s="2">
        <f t="shared" si="9"/>
        <v>34.01</v>
      </c>
      <c r="W42" s="2"/>
      <c r="Y42" s="2">
        <v>34.6</v>
      </c>
      <c r="Z42" s="2">
        <v>1.2</v>
      </c>
      <c r="AA42" s="2">
        <f t="shared" si="10"/>
        <v>-33.4</v>
      </c>
      <c r="AB42" s="2">
        <f t="shared" si="11"/>
        <v>17.900000000000002</v>
      </c>
      <c r="AC42" s="2"/>
      <c r="AE42" s="2">
        <v>37.1</v>
      </c>
      <c r="AF42" s="2">
        <v>29.7</v>
      </c>
      <c r="AG42" s="2">
        <f t="shared" si="12"/>
        <v>-7.4000000000000021</v>
      </c>
      <c r="AH42" s="2">
        <f t="shared" si="13"/>
        <v>33.4</v>
      </c>
      <c r="AK42" s="5">
        <v>34.1</v>
      </c>
      <c r="AL42" s="5">
        <v>164</v>
      </c>
      <c r="AM42" s="2">
        <f t="shared" si="14"/>
        <v>129.9</v>
      </c>
      <c r="AN42" s="2">
        <f t="shared" si="15"/>
        <v>99.05</v>
      </c>
      <c r="AQ42" s="4">
        <v>32.5</v>
      </c>
      <c r="AR42" s="4">
        <v>99.905239472838289</v>
      </c>
      <c r="AS42" s="2">
        <f t="shared" si="16"/>
        <v>67.405239472838289</v>
      </c>
      <c r="AT42" s="2">
        <f t="shared" si="17"/>
        <v>66.202619736419138</v>
      </c>
      <c r="BI42">
        <v>-50</v>
      </c>
      <c r="BJ42" s="2">
        <f>BK33</f>
        <v>-28.626666666666669</v>
      </c>
      <c r="BK42" s="2">
        <f>BK36</f>
        <v>-16.156371900837538</v>
      </c>
      <c r="BL42" s="2">
        <f>BK35</f>
        <v>-41.096961432495803</v>
      </c>
      <c r="BO42" s="4">
        <v>29.866666666666664</v>
      </c>
      <c r="BP42" s="4">
        <v>18.866666666666664</v>
      </c>
      <c r="BQ42" s="2">
        <f t="shared" si="24"/>
        <v>-11</v>
      </c>
      <c r="BR42" s="2">
        <f t="shared" si="25"/>
        <v>24.366666666666664</v>
      </c>
      <c r="BU42" s="7">
        <v>26.2</v>
      </c>
      <c r="BV42" s="7">
        <v>190</v>
      </c>
      <c r="BW42" s="2">
        <f t="shared" si="26"/>
        <v>163.80000000000001</v>
      </c>
      <c r="BX42" s="2">
        <f t="shared" si="27"/>
        <v>108.1</v>
      </c>
      <c r="CA42" s="7">
        <v>26.2</v>
      </c>
      <c r="CB42" s="7">
        <v>36.58</v>
      </c>
      <c r="CC42" s="2">
        <f t="shared" si="0"/>
        <v>10.379999999999999</v>
      </c>
      <c r="CD42" s="2">
        <f t="shared" si="1"/>
        <v>31.39</v>
      </c>
      <c r="CG42" s="7">
        <v>27.3</v>
      </c>
      <c r="CH42" s="7">
        <v>16</v>
      </c>
      <c r="CI42" s="2">
        <f t="shared" si="28"/>
        <v>-11.3</v>
      </c>
      <c r="CJ42">
        <f t="shared" si="29"/>
        <v>5.65</v>
      </c>
      <c r="CM42" s="7">
        <v>24.9</v>
      </c>
      <c r="CN42" s="7">
        <v>14.12</v>
      </c>
      <c r="CO42" s="2">
        <f t="shared" si="30"/>
        <v>-10.78</v>
      </c>
      <c r="CP42" s="2">
        <f t="shared" si="31"/>
        <v>19.509999999999998</v>
      </c>
      <c r="CS42" s="7">
        <v>24.9</v>
      </c>
      <c r="CT42" s="7">
        <v>3.52</v>
      </c>
      <c r="CU42" s="2">
        <f t="shared" si="32"/>
        <v>-21.38</v>
      </c>
      <c r="CV42" s="2">
        <f t="shared" si="33"/>
        <v>14.209999999999999</v>
      </c>
      <c r="CX42" s="7">
        <v>37.1</v>
      </c>
      <c r="CY42" s="7">
        <v>18.8</v>
      </c>
      <c r="CZ42" s="2">
        <f t="shared" si="34"/>
        <v>-18.3</v>
      </c>
      <c r="DA42" s="2">
        <f t="shared" si="35"/>
        <v>27.950000000000003</v>
      </c>
    </row>
    <row r="43" spans="1:105" x14ac:dyDescent="0.35">
      <c r="G43" s="2">
        <v>42.7</v>
      </c>
      <c r="H43" s="2">
        <v>93.12</v>
      </c>
      <c r="I43" s="2">
        <f t="shared" si="4"/>
        <v>50.42</v>
      </c>
      <c r="J43" s="2">
        <f t="shared" si="5"/>
        <v>67.91</v>
      </c>
      <c r="K43" s="2"/>
      <c r="M43" s="2">
        <v>40.299999999999997</v>
      </c>
      <c r="N43" s="2">
        <v>29.24</v>
      </c>
      <c r="O43" s="2">
        <f t="shared" si="6"/>
        <v>-11.059999999999999</v>
      </c>
      <c r="P43" s="2">
        <f t="shared" si="7"/>
        <v>34.769999999999996</v>
      </c>
      <c r="Q43" s="2"/>
      <c r="S43" s="7">
        <v>42.7</v>
      </c>
      <c r="T43" s="7">
        <v>17.84</v>
      </c>
      <c r="U43" s="2">
        <f t="shared" si="8"/>
        <v>-24.860000000000003</v>
      </c>
      <c r="V43" s="2">
        <f t="shared" si="9"/>
        <v>30.270000000000003</v>
      </c>
      <c r="W43" s="2"/>
      <c r="Y43" s="2">
        <v>40.299999999999997</v>
      </c>
      <c r="Z43" s="2">
        <v>0.36</v>
      </c>
      <c r="AA43" s="2">
        <f t="shared" si="10"/>
        <v>-39.94</v>
      </c>
      <c r="AB43" s="2">
        <f t="shared" si="11"/>
        <v>20.329999999999998</v>
      </c>
      <c r="AC43" s="2"/>
      <c r="AE43" s="2">
        <v>39.57</v>
      </c>
      <c r="AF43" s="2">
        <v>23.96</v>
      </c>
      <c r="AG43" s="2">
        <f t="shared" si="12"/>
        <v>-15.61</v>
      </c>
      <c r="AH43" s="2">
        <f t="shared" si="13"/>
        <v>31.765000000000001</v>
      </c>
      <c r="AK43" s="5">
        <v>35</v>
      </c>
      <c r="AL43" s="5">
        <v>286.5</v>
      </c>
      <c r="AM43" s="2">
        <f t="shared" si="14"/>
        <v>251.5</v>
      </c>
      <c r="AN43" s="2">
        <f t="shared" si="15"/>
        <v>160.75</v>
      </c>
      <c r="AQ43" s="5">
        <v>29.7</v>
      </c>
      <c r="AR43" s="5">
        <v>26.98</v>
      </c>
      <c r="AS43" s="2">
        <f t="shared" si="16"/>
        <v>-2.7199999999999989</v>
      </c>
      <c r="AT43" s="2">
        <f t="shared" si="17"/>
        <v>28.34</v>
      </c>
      <c r="BO43" s="4">
        <v>32.5</v>
      </c>
      <c r="BP43" s="4">
        <v>17.633333333333336</v>
      </c>
      <c r="BQ43" s="2">
        <f t="shared" si="24"/>
        <v>-14.866666666666664</v>
      </c>
      <c r="BR43" s="2">
        <f t="shared" si="25"/>
        <v>25.06666666666667</v>
      </c>
      <c r="BU43" s="7">
        <v>24.9</v>
      </c>
      <c r="BV43" s="7">
        <v>223.8</v>
      </c>
      <c r="BW43" s="2">
        <f t="shared" si="26"/>
        <v>198.9</v>
      </c>
      <c r="BX43" s="2">
        <f t="shared" si="27"/>
        <v>124.35000000000001</v>
      </c>
      <c r="CA43" s="7">
        <v>24.9</v>
      </c>
      <c r="CB43" s="7">
        <v>21.86</v>
      </c>
      <c r="CC43" s="2">
        <f t="shared" si="0"/>
        <v>-3.0399999999999991</v>
      </c>
      <c r="CD43" s="2">
        <f t="shared" si="1"/>
        <v>23.38</v>
      </c>
      <c r="CG43" s="7">
        <v>24.9</v>
      </c>
      <c r="CH43" s="7">
        <v>11.28</v>
      </c>
      <c r="CI43" s="2">
        <f t="shared" si="28"/>
        <v>-13.62</v>
      </c>
      <c r="CJ43">
        <f t="shared" si="29"/>
        <v>6.81</v>
      </c>
      <c r="CM43" s="7">
        <v>22.5</v>
      </c>
      <c r="CN43" s="7">
        <v>12.48</v>
      </c>
      <c r="CO43" s="2">
        <f t="shared" si="30"/>
        <v>-10.02</v>
      </c>
      <c r="CP43" s="2">
        <f t="shared" si="31"/>
        <v>17.490000000000002</v>
      </c>
      <c r="CS43" s="7">
        <v>22.5</v>
      </c>
      <c r="CT43" s="7">
        <v>3.88</v>
      </c>
      <c r="CU43" s="2">
        <f t="shared" si="32"/>
        <v>-18.62</v>
      </c>
      <c r="CV43" s="2">
        <f t="shared" si="33"/>
        <v>13.19</v>
      </c>
      <c r="CX43" s="7">
        <v>39.57</v>
      </c>
      <c r="CY43" s="7">
        <v>29.13</v>
      </c>
      <c r="CZ43" s="2">
        <f t="shared" si="34"/>
        <v>-10.440000000000001</v>
      </c>
      <c r="DA43" s="2">
        <f t="shared" si="35"/>
        <v>34.35</v>
      </c>
    </row>
    <row r="44" spans="1:105" x14ac:dyDescent="0.35">
      <c r="G44" s="2">
        <v>34.299999999999997</v>
      </c>
      <c r="H44" s="2">
        <v>91.63</v>
      </c>
      <c r="I44" s="2">
        <f t="shared" si="4"/>
        <v>57.33</v>
      </c>
      <c r="J44" s="2">
        <f t="shared" si="5"/>
        <v>62.964999999999996</v>
      </c>
      <c r="K44" s="2"/>
      <c r="M44" s="2">
        <v>42.7</v>
      </c>
      <c r="N44" s="2">
        <v>13.52</v>
      </c>
      <c r="O44" s="2">
        <f t="shared" si="6"/>
        <v>-29.180000000000003</v>
      </c>
      <c r="P44" s="2">
        <f t="shared" si="7"/>
        <v>28.11</v>
      </c>
      <c r="Q44" s="2"/>
      <c r="S44" s="7">
        <v>34.299999999999997</v>
      </c>
      <c r="T44" s="7">
        <v>23.2</v>
      </c>
      <c r="U44" s="2">
        <f t="shared" si="8"/>
        <v>-11.099999999999998</v>
      </c>
      <c r="V44" s="2">
        <f t="shared" si="9"/>
        <v>28.75</v>
      </c>
      <c r="W44" s="2"/>
      <c r="Y44" s="2">
        <v>42.7</v>
      </c>
      <c r="Z44" s="2">
        <v>0</v>
      </c>
      <c r="AA44" s="2">
        <f t="shared" si="10"/>
        <v>-42.7</v>
      </c>
      <c r="AB44" s="2">
        <f t="shared" si="11"/>
        <v>21.35</v>
      </c>
      <c r="AC44" s="2"/>
      <c r="AE44" s="2">
        <v>30.47</v>
      </c>
      <c r="AF44" s="2">
        <v>26.36</v>
      </c>
      <c r="AG44" s="2">
        <f t="shared" si="12"/>
        <v>-4.1099999999999994</v>
      </c>
      <c r="AH44" s="2">
        <f t="shared" si="13"/>
        <v>28.414999999999999</v>
      </c>
      <c r="AK44" s="5">
        <v>42.4</v>
      </c>
      <c r="AL44" s="5">
        <v>319.89999999999998</v>
      </c>
      <c r="AM44" s="2">
        <f t="shared" si="14"/>
        <v>277.5</v>
      </c>
      <c r="AN44" s="2">
        <f t="shared" si="15"/>
        <v>181.14999999999998</v>
      </c>
      <c r="AQ44" s="5">
        <v>34.200000000000003</v>
      </c>
      <c r="AR44" s="5">
        <v>77.95</v>
      </c>
      <c r="AS44" s="2">
        <f t="shared" si="16"/>
        <v>43.75</v>
      </c>
      <c r="AT44" s="2">
        <f t="shared" si="17"/>
        <v>56.075000000000003</v>
      </c>
      <c r="BO44" s="5">
        <v>34.6</v>
      </c>
      <c r="BP44" s="7">
        <v>17.5</v>
      </c>
      <c r="BQ44" s="2">
        <f t="shared" si="24"/>
        <v>-17.100000000000001</v>
      </c>
      <c r="BR44" s="2">
        <f t="shared" si="25"/>
        <v>26.05</v>
      </c>
      <c r="BU44" s="7">
        <v>22.5</v>
      </c>
      <c r="BV44" s="7">
        <v>190.3</v>
      </c>
      <c r="BW44" s="2">
        <f t="shared" si="26"/>
        <v>167.8</v>
      </c>
      <c r="BX44" s="2">
        <f t="shared" si="27"/>
        <v>106.4</v>
      </c>
      <c r="CA44" s="7">
        <v>22.5</v>
      </c>
      <c r="CB44" s="7">
        <v>20.67</v>
      </c>
      <c r="CC44" s="2">
        <f t="shared" si="0"/>
        <v>-1.8299999999999983</v>
      </c>
      <c r="CD44" s="2">
        <f t="shared" si="1"/>
        <v>21.585000000000001</v>
      </c>
      <c r="CG44" s="7">
        <v>22.5</v>
      </c>
      <c r="CH44" s="7">
        <v>13.08</v>
      </c>
      <c r="CI44" s="2">
        <f t="shared" si="28"/>
        <v>-9.42</v>
      </c>
      <c r="CJ44">
        <f t="shared" si="29"/>
        <v>4.71</v>
      </c>
      <c r="CM44" s="7">
        <v>21.6</v>
      </c>
      <c r="CN44" s="7">
        <v>13.24</v>
      </c>
      <c r="CO44" s="2">
        <f t="shared" si="30"/>
        <v>-8.3600000000000012</v>
      </c>
      <c r="CP44" s="2">
        <f t="shared" si="31"/>
        <v>17.420000000000002</v>
      </c>
      <c r="CS44" s="7">
        <v>21.6</v>
      </c>
      <c r="CT44" s="7">
        <v>2.72</v>
      </c>
      <c r="CU44" s="2">
        <f t="shared" si="32"/>
        <v>-18.880000000000003</v>
      </c>
      <c r="CV44" s="2">
        <f t="shared" si="33"/>
        <v>12.16</v>
      </c>
      <c r="CX44" s="7">
        <v>30.47</v>
      </c>
      <c r="CY44" s="7">
        <v>12.83</v>
      </c>
      <c r="CZ44" s="2">
        <f t="shared" si="34"/>
        <v>-17.64</v>
      </c>
      <c r="DA44" s="2">
        <f t="shared" si="35"/>
        <v>21.65</v>
      </c>
    </row>
    <row r="45" spans="1:105" x14ac:dyDescent="0.35">
      <c r="G45" s="2">
        <v>42.8</v>
      </c>
      <c r="H45" s="2">
        <v>45.43</v>
      </c>
      <c r="I45" s="2">
        <f t="shared" si="4"/>
        <v>2.6300000000000026</v>
      </c>
      <c r="J45" s="2">
        <f t="shared" si="5"/>
        <v>44.114999999999995</v>
      </c>
      <c r="K45" s="2"/>
      <c r="M45" s="2">
        <v>34.299999999999997</v>
      </c>
      <c r="N45" s="2">
        <v>19.68</v>
      </c>
      <c r="O45" s="2">
        <f t="shared" si="6"/>
        <v>-14.619999999999997</v>
      </c>
      <c r="P45" s="2">
        <f t="shared" si="7"/>
        <v>26.99</v>
      </c>
      <c r="Q45" s="2"/>
      <c r="S45" s="7">
        <v>42.8</v>
      </c>
      <c r="T45" s="7">
        <v>25.2</v>
      </c>
      <c r="U45" s="2">
        <f t="shared" si="8"/>
        <v>-17.599999999999998</v>
      </c>
      <c r="V45" s="2">
        <f t="shared" si="9"/>
        <v>34</v>
      </c>
      <c r="W45" s="2"/>
      <c r="Y45" s="2">
        <v>34.299999999999997</v>
      </c>
      <c r="Z45" s="2">
        <v>1.08</v>
      </c>
      <c r="AA45" s="2">
        <f t="shared" si="10"/>
        <v>-33.22</v>
      </c>
      <c r="AB45" s="2">
        <f t="shared" si="11"/>
        <v>17.689999999999998</v>
      </c>
      <c r="AC45" s="2"/>
      <c r="AE45" s="2">
        <v>35.97</v>
      </c>
      <c r="AF45" s="2">
        <v>32.03</v>
      </c>
      <c r="AG45" s="2">
        <f t="shared" si="12"/>
        <v>-3.9399999999999977</v>
      </c>
      <c r="AH45" s="2">
        <f t="shared" si="13"/>
        <v>34</v>
      </c>
      <c r="AK45" s="5">
        <v>34.799999999999997</v>
      </c>
      <c r="AL45" s="5">
        <v>411</v>
      </c>
      <c r="AM45" s="2">
        <f t="shared" si="14"/>
        <v>376.2</v>
      </c>
      <c r="AN45" s="2">
        <f t="shared" si="15"/>
        <v>222.9</v>
      </c>
      <c r="AQ45" s="5">
        <v>37</v>
      </c>
      <c r="AR45" s="5">
        <v>97.98</v>
      </c>
      <c r="AS45" s="2">
        <f t="shared" si="16"/>
        <v>60.980000000000004</v>
      </c>
      <c r="AT45" s="2">
        <f t="shared" si="17"/>
        <v>67.490000000000009</v>
      </c>
      <c r="BO45" s="5">
        <v>29.7</v>
      </c>
      <c r="BP45" s="7">
        <v>12.3</v>
      </c>
      <c r="BQ45" s="2">
        <f t="shared" si="24"/>
        <v>-17.399999999999999</v>
      </c>
      <c r="BR45" s="2">
        <f t="shared" si="25"/>
        <v>21</v>
      </c>
      <c r="BU45" s="7">
        <v>21.6</v>
      </c>
      <c r="BV45" s="7">
        <v>193.7</v>
      </c>
      <c r="BW45" s="2">
        <f t="shared" si="26"/>
        <v>172.1</v>
      </c>
      <c r="BX45" s="2">
        <f t="shared" si="27"/>
        <v>107.64999999999999</v>
      </c>
      <c r="CA45" s="7">
        <v>21.6</v>
      </c>
      <c r="CB45" s="7">
        <v>38.729999999999997</v>
      </c>
      <c r="CC45" s="2">
        <f t="shared" si="0"/>
        <v>17.129999999999995</v>
      </c>
      <c r="CD45" s="2">
        <f t="shared" si="1"/>
        <v>30.164999999999999</v>
      </c>
      <c r="CG45" s="7">
        <v>21.6</v>
      </c>
      <c r="CH45" s="7">
        <v>18.559999999999999</v>
      </c>
      <c r="CI45" s="2">
        <f t="shared" si="28"/>
        <v>-3.0400000000000027</v>
      </c>
      <c r="CJ45">
        <f t="shared" si="29"/>
        <v>1.5200000000000014</v>
      </c>
      <c r="CM45" s="7">
        <v>27</v>
      </c>
      <c r="CN45" s="7">
        <v>10.32</v>
      </c>
      <c r="CO45" s="2">
        <f t="shared" si="30"/>
        <v>-16.68</v>
      </c>
      <c r="CP45" s="2">
        <f t="shared" si="31"/>
        <v>18.66</v>
      </c>
      <c r="CS45" s="7">
        <v>27</v>
      </c>
      <c r="CT45" s="7">
        <v>1.6</v>
      </c>
      <c r="CU45" s="2">
        <f t="shared" si="32"/>
        <v>-25.4</v>
      </c>
      <c r="CV45" s="2">
        <f t="shared" si="33"/>
        <v>14.3</v>
      </c>
      <c r="CX45" s="7">
        <v>38.700000000000003</v>
      </c>
      <c r="CY45" s="7">
        <v>26.93</v>
      </c>
      <c r="CZ45" s="2">
        <f t="shared" si="34"/>
        <v>-11.770000000000003</v>
      </c>
      <c r="DA45" s="2">
        <f t="shared" si="35"/>
        <v>32.814999999999998</v>
      </c>
    </row>
    <row r="46" spans="1:105" x14ac:dyDescent="0.35">
      <c r="G46" s="2">
        <v>42.4</v>
      </c>
      <c r="H46" s="2">
        <v>54.1</v>
      </c>
      <c r="I46" s="2">
        <f t="shared" si="4"/>
        <v>11.700000000000003</v>
      </c>
      <c r="J46" s="2">
        <f t="shared" si="5"/>
        <v>48.25</v>
      </c>
      <c r="K46" s="2"/>
      <c r="M46" s="2">
        <v>42.8</v>
      </c>
      <c r="N46" s="2">
        <v>14.68</v>
      </c>
      <c r="O46" s="2">
        <f t="shared" si="6"/>
        <v>-28.119999999999997</v>
      </c>
      <c r="P46" s="2">
        <f t="shared" si="7"/>
        <v>28.74</v>
      </c>
      <c r="Q46" s="2"/>
      <c r="S46" s="7">
        <v>42.4</v>
      </c>
      <c r="T46" s="7">
        <v>26.16</v>
      </c>
      <c r="U46" s="2">
        <f t="shared" si="8"/>
        <v>-16.239999999999998</v>
      </c>
      <c r="V46" s="2">
        <f t="shared" si="9"/>
        <v>34.28</v>
      </c>
      <c r="W46" s="2"/>
      <c r="Y46" s="2">
        <v>42.8</v>
      </c>
      <c r="Z46" s="2">
        <v>0.48</v>
      </c>
      <c r="AA46" s="2">
        <f t="shared" si="10"/>
        <v>-42.32</v>
      </c>
      <c r="AB46" s="2">
        <f t="shared" si="11"/>
        <v>21.639999999999997</v>
      </c>
      <c r="AC46" s="2"/>
      <c r="AE46" s="2">
        <v>38.700000000000003</v>
      </c>
      <c r="AF46" s="2">
        <v>35.53</v>
      </c>
      <c r="AG46" s="2">
        <f t="shared" si="12"/>
        <v>-3.1700000000000017</v>
      </c>
      <c r="AH46" s="2">
        <f t="shared" si="13"/>
        <v>37.115000000000002</v>
      </c>
      <c r="AK46" s="5">
        <v>43.1</v>
      </c>
      <c r="AL46" s="5">
        <v>205.9</v>
      </c>
      <c r="AM46" s="2">
        <f t="shared" si="14"/>
        <v>162.80000000000001</v>
      </c>
      <c r="AN46" s="2">
        <f t="shared" si="15"/>
        <v>124.5</v>
      </c>
      <c r="AQ46" s="5">
        <v>35</v>
      </c>
      <c r="AR46" s="5">
        <v>85.42</v>
      </c>
      <c r="AS46" s="2">
        <f t="shared" si="16"/>
        <v>50.42</v>
      </c>
      <c r="AT46" s="2">
        <f t="shared" si="17"/>
        <v>60.21</v>
      </c>
      <c r="BO46" s="5">
        <v>40.5</v>
      </c>
      <c r="BP46" s="7">
        <v>27.3</v>
      </c>
      <c r="BQ46" s="2">
        <f t="shared" si="24"/>
        <v>-13.2</v>
      </c>
      <c r="BR46" s="2">
        <f t="shared" si="25"/>
        <v>33.9</v>
      </c>
      <c r="BU46" s="7">
        <v>27</v>
      </c>
      <c r="BV46" s="7">
        <v>177.6</v>
      </c>
      <c r="BW46" s="2">
        <f t="shared" si="26"/>
        <v>150.6</v>
      </c>
      <c r="BX46" s="2">
        <f t="shared" si="27"/>
        <v>102.3</v>
      </c>
      <c r="CA46" s="7">
        <v>27</v>
      </c>
      <c r="CB46" s="7">
        <v>40.29</v>
      </c>
      <c r="CC46" s="2">
        <f t="shared" si="0"/>
        <v>13.29</v>
      </c>
      <c r="CD46" s="2">
        <f t="shared" si="1"/>
        <v>33.644999999999996</v>
      </c>
      <c r="CG46" s="7">
        <v>27</v>
      </c>
      <c r="CH46" s="7">
        <v>10.428000000000001</v>
      </c>
      <c r="CI46" s="2">
        <f t="shared" si="28"/>
        <v>-16.571999999999999</v>
      </c>
      <c r="CJ46">
        <f t="shared" si="29"/>
        <v>8.2859999999999996</v>
      </c>
      <c r="CM46" s="7">
        <v>18</v>
      </c>
      <c r="CN46" s="7">
        <v>11.64</v>
      </c>
      <c r="CO46" s="2">
        <f t="shared" si="30"/>
        <v>-6.3599999999999994</v>
      </c>
      <c r="CP46" s="2">
        <f t="shared" si="31"/>
        <v>14.82</v>
      </c>
      <c r="CS46" s="7">
        <v>18</v>
      </c>
      <c r="CT46" s="7">
        <v>4.08</v>
      </c>
      <c r="CU46" s="2">
        <f t="shared" si="32"/>
        <v>-13.92</v>
      </c>
      <c r="CV46" s="2">
        <f t="shared" si="33"/>
        <v>11.04</v>
      </c>
      <c r="CX46" s="7">
        <v>34.4</v>
      </c>
      <c r="CY46" s="7">
        <v>25.1</v>
      </c>
      <c r="CZ46" s="2">
        <f t="shared" si="34"/>
        <v>-9.2999999999999972</v>
      </c>
      <c r="DA46" s="2">
        <f t="shared" si="35"/>
        <v>29.75</v>
      </c>
    </row>
    <row r="47" spans="1:105" x14ac:dyDescent="0.35">
      <c r="G47" s="2">
        <v>37.1</v>
      </c>
      <c r="H47" s="2">
        <v>64.69</v>
      </c>
      <c r="I47" s="2">
        <f t="shared" si="4"/>
        <v>27.589999999999996</v>
      </c>
      <c r="J47" s="2">
        <f t="shared" si="5"/>
        <v>50.894999999999996</v>
      </c>
      <c r="K47" s="2"/>
      <c r="M47" s="2">
        <v>42.4</v>
      </c>
      <c r="N47" s="2">
        <v>19.239999999999998</v>
      </c>
      <c r="O47" s="2">
        <f t="shared" si="6"/>
        <v>-23.16</v>
      </c>
      <c r="P47" s="2">
        <f t="shared" si="7"/>
        <v>30.82</v>
      </c>
      <c r="Q47" s="2"/>
      <c r="S47" s="7">
        <v>37.1</v>
      </c>
      <c r="T47" s="7">
        <v>22.2</v>
      </c>
      <c r="U47" s="2">
        <f t="shared" si="8"/>
        <v>-14.900000000000002</v>
      </c>
      <c r="V47" s="2">
        <f t="shared" si="9"/>
        <v>29.65</v>
      </c>
      <c r="W47" s="2"/>
      <c r="Y47" s="2">
        <v>42.4</v>
      </c>
      <c r="Z47" s="2">
        <v>1.72</v>
      </c>
      <c r="AA47" s="2">
        <f t="shared" si="10"/>
        <v>-40.68</v>
      </c>
      <c r="AB47" s="2">
        <f t="shared" si="11"/>
        <v>22.06</v>
      </c>
      <c r="AC47" s="2"/>
      <c r="AE47" s="2">
        <v>34.4</v>
      </c>
      <c r="AF47" s="2">
        <v>38.299999999999997</v>
      </c>
      <c r="AG47" s="2">
        <f t="shared" si="12"/>
        <v>3.8999999999999986</v>
      </c>
      <c r="AH47" s="2">
        <f t="shared" si="13"/>
        <v>36.349999999999994</v>
      </c>
      <c r="AK47" s="5">
        <v>42</v>
      </c>
      <c r="AL47" s="5">
        <v>273.2</v>
      </c>
      <c r="AM47" s="2">
        <f t="shared" si="14"/>
        <v>231.2</v>
      </c>
      <c r="AN47" s="2">
        <f t="shared" si="15"/>
        <v>157.6</v>
      </c>
      <c r="AQ47" s="5">
        <v>42.4</v>
      </c>
      <c r="AR47" s="5">
        <v>41.64</v>
      </c>
      <c r="AS47" s="2">
        <f t="shared" si="16"/>
        <v>-0.75999999999999801</v>
      </c>
      <c r="AT47" s="2">
        <f t="shared" si="17"/>
        <v>42.019999999999996</v>
      </c>
      <c r="BO47" s="5">
        <v>35</v>
      </c>
      <c r="BP47" s="7">
        <v>26.2</v>
      </c>
      <c r="BQ47" s="2">
        <f t="shared" si="24"/>
        <v>-8.8000000000000007</v>
      </c>
      <c r="BR47" s="2">
        <f t="shared" si="25"/>
        <v>30.6</v>
      </c>
      <c r="BU47" s="7">
        <v>27</v>
      </c>
      <c r="BV47" s="7">
        <v>202</v>
      </c>
      <c r="BW47" s="2">
        <f t="shared" si="26"/>
        <v>175</v>
      </c>
      <c r="BX47" s="2">
        <f t="shared" si="27"/>
        <v>114.5</v>
      </c>
      <c r="CA47" s="7">
        <v>18</v>
      </c>
      <c r="CB47" s="7">
        <v>44.97</v>
      </c>
      <c r="CC47" s="2">
        <f t="shared" si="0"/>
        <v>26.97</v>
      </c>
      <c r="CD47" s="2">
        <f t="shared" si="1"/>
        <v>31.484999999999999</v>
      </c>
      <c r="CG47" s="7">
        <v>18</v>
      </c>
      <c r="CH47" s="7">
        <v>19.64</v>
      </c>
      <c r="CI47" s="2">
        <f t="shared" si="28"/>
        <v>1.6400000000000006</v>
      </c>
      <c r="CJ47">
        <f t="shared" si="29"/>
        <v>0.82000000000000028</v>
      </c>
      <c r="CM47" s="7">
        <v>18.8</v>
      </c>
      <c r="CN47" s="7">
        <v>7.16</v>
      </c>
      <c r="CO47" s="2">
        <f t="shared" si="30"/>
        <v>-11.64</v>
      </c>
      <c r="CP47" s="2">
        <f t="shared" si="31"/>
        <v>12.98</v>
      </c>
      <c r="CS47" s="7">
        <v>18.8</v>
      </c>
      <c r="CT47" s="7">
        <v>5.28</v>
      </c>
      <c r="CU47" s="2">
        <f t="shared" si="32"/>
        <v>-13.52</v>
      </c>
      <c r="CV47" s="2">
        <f t="shared" si="33"/>
        <v>12.040000000000001</v>
      </c>
      <c r="CX47" s="7">
        <v>33.770000000000003</v>
      </c>
      <c r="CY47" s="7">
        <v>17.559999999999999</v>
      </c>
      <c r="CZ47" s="2">
        <f t="shared" si="34"/>
        <v>-16.210000000000004</v>
      </c>
      <c r="DA47" s="2">
        <f t="shared" si="35"/>
        <v>25.664999999999999</v>
      </c>
    </row>
    <row r="48" spans="1:105" x14ac:dyDescent="0.35">
      <c r="G48" s="2">
        <v>39.57</v>
      </c>
      <c r="H48" s="2">
        <v>42.81</v>
      </c>
      <c r="I48" s="2">
        <f t="shared" si="4"/>
        <v>3.240000000000002</v>
      </c>
      <c r="J48" s="2">
        <f t="shared" si="5"/>
        <v>41.19</v>
      </c>
      <c r="K48" s="2"/>
      <c r="M48" s="2">
        <v>37.1</v>
      </c>
      <c r="N48" s="2">
        <v>20.56</v>
      </c>
      <c r="O48" s="2">
        <f t="shared" si="6"/>
        <v>-16.540000000000003</v>
      </c>
      <c r="P48" s="2">
        <f t="shared" si="7"/>
        <v>28.83</v>
      </c>
      <c r="Q48" s="2"/>
      <c r="S48" s="7">
        <v>39.57</v>
      </c>
      <c r="T48" s="7">
        <v>26.28</v>
      </c>
      <c r="U48" s="2">
        <f t="shared" si="8"/>
        <v>-13.29</v>
      </c>
      <c r="V48" s="2">
        <f t="shared" si="9"/>
        <v>32.924999999999997</v>
      </c>
      <c r="W48" s="2"/>
      <c r="Y48" s="2">
        <v>37.1</v>
      </c>
      <c r="Z48" s="2">
        <v>1.6</v>
      </c>
      <c r="AA48" s="2">
        <f t="shared" si="10"/>
        <v>-35.5</v>
      </c>
      <c r="AB48" s="2">
        <f t="shared" si="11"/>
        <v>19.350000000000001</v>
      </c>
      <c r="AC48" s="2"/>
      <c r="AE48" s="2">
        <v>33.770000000000003</v>
      </c>
      <c r="AF48" s="2">
        <v>33.200000000000003</v>
      </c>
      <c r="AG48" s="2">
        <f t="shared" si="12"/>
        <v>-0.57000000000000028</v>
      </c>
      <c r="AH48" s="2">
        <f t="shared" si="13"/>
        <v>33.484999999999999</v>
      </c>
      <c r="AK48" s="5">
        <v>29.7</v>
      </c>
      <c r="AL48" s="5">
        <v>315.2</v>
      </c>
      <c r="AM48" s="2">
        <f t="shared" si="14"/>
        <v>285.5</v>
      </c>
      <c r="AN48" s="2">
        <f t="shared" si="15"/>
        <v>172.45</v>
      </c>
      <c r="AQ48" s="5">
        <v>34.799999999999997</v>
      </c>
      <c r="AR48" s="5">
        <v>73.61</v>
      </c>
      <c r="AS48" s="2">
        <f t="shared" si="16"/>
        <v>38.81</v>
      </c>
      <c r="AT48" s="2">
        <f t="shared" si="17"/>
        <v>54.204999999999998</v>
      </c>
      <c r="BO48" s="5">
        <v>37</v>
      </c>
      <c r="BP48" s="7">
        <v>24.9</v>
      </c>
      <c r="BQ48" s="2">
        <f t="shared" si="24"/>
        <v>-12.100000000000001</v>
      </c>
      <c r="BR48" s="2">
        <f t="shared" si="25"/>
        <v>30.95</v>
      </c>
      <c r="BU48" s="7">
        <v>18.8</v>
      </c>
      <c r="BV48" s="7">
        <v>119</v>
      </c>
      <c r="BW48" s="2">
        <f t="shared" si="26"/>
        <v>100.2</v>
      </c>
      <c r="BX48" s="2">
        <f t="shared" si="27"/>
        <v>68.900000000000006</v>
      </c>
      <c r="CA48" s="7">
        <v>23.8</v>
      </c>
      <c r="CB48" s="7">
        <v>50.66</v>
      </c>
      <c r="CC48" s="2">
        <f t="shared" si="0"/>
        <v>26.859999999999996</v>
      </c>
      <c r="CD48" s="2">
        <f t="shared" si="1"/>
        <v>37.229999999999997</v>
      </c>
      <c r="CG48" s="7">
        <v>18.8</v>
      </c>
      <c r="CH48" s="7">
        <v>14.3</v>
      </c>
      <c r="CI48" s="2">
        <f t="shared" si="28"/>
        <v>-4.5</v>
      </c>
      <c r="CJ48">
        <f t="shared" si="29"/>
        <v>2.25</v>
      </c>
      <c r="CM48" s="7">
        <v>18.7</v>
      </c>
      <c r="CN48" s="7">
        <v>14.84</v>
      </c>
      <c r="CO48" s="2">
        <f t="shared" si="30"/>
        <v>-3.8599999999999994</v>
      </c>
      <c r="CP48" s="2">
        <f t="shared" si="31"/>
        <v>16.77</v>
      </c>
      <c r="CS48" s="7">
        <v>18.7</v>
      </c>
      <c r="CT48" s="7">
        <v>4.96</v>
      </c>
      <c r="CU48" s="2">
        <f t="shared" si="32"/>
        <v>-13.739999999999998</v>
      </c>
      <c r="CV48" s="2">
        <f t="shared" si="33"/>
        <v>11.83</v>
      </c>
    </row>
    <row r="49" spans="1:105" x14ac:dyDescent="0.35">
      <c r="G49" s="2">
        <v>30.47</v>
      </c>
      <c r="H49" s="2">
        <v>52.43</v>
      </c>
      <c r="I49" s="2">
        <f t="shared" si="4"/>
        <v>21.96</v>
      </c>
      <c r="J49" s="2">
        <f t="shared" si="5"/>
        <v>41.45</v>
      </c>
      <c r="K49" s="2"/>
      <c r="M49" s="2">
        <v>39.57</v>
      </c>
      <c r="N49" s="2">
        <v>28.28</v>
      </c>
      <c r="O49" s="2">
        <f t="shared" si="6"/>
        <v>-11.29</v>
      </c>
      <c r="P49" s="2">
        <f t="shared" si="7"/>
        <v>33.924999999999997</v>
      </c>
      <c r="Q49" s="2"/>
      <c r="S49" s="7">
        <v>30.47</v>
      </c>
      <c r="T49" s="7">
        <v>13.52</v>
      </c>
      <c r="U49" s="2">
        <f t="shared" si="8"/>
        <v>-16.95</v>
      </c>
      <c r="V49" s="2">
        <f t="shared" si="9"/>
        <v>21.994999999999997</v>
      </c>
      <c r="W49" s="2"/>
      <c r="Y49" s="2">
        <v>39.57</v>
      </c>
      <c r="Z49" s="2">
        <v>0.56000000000000005</v>
      </c>
      <c r="AA49" s="2">
        <f t="shared" si="10"/>
        <v>-39.01</v>
      </c>
      <c r="AB49" s="2">
        <f t="shared" si="11"/>
        <v>20.065000000000001</v>
      </c>
      <c r="AC49" s="2"/>
      <c r="AK49" s="7">
        <v>26.36</v>
      </c>
      <c r="AL49" s="5">
        <v>278.2</v>
      </c>
      <c r="AM49" s="2">
        <f t="shared" si="14"/>
        <v>251.83999999999997</v>
      </c>
      <c r="AN49" s="2">
        <f t="shared" si="15"/>
        <v>152.28</v>
      </c>
      <c r="AQ49" s="5">
        <v>43.1</v>
      </c>
      <c r="AR49" s="5">
        <v>80.900000000000006</v>
      </c>
      <c r="AS49" s="2">
        <f t="shared" si="16"/>
        <v>37.800000000000004</v>
      </c>
      <c r="AT49" s="2">
        <f t="shared" si="17"/>
        <v>62</v>
      </c>
      <c r="BO49" s="5">
        <v>34</v>
      </c>
      <c r="BP49" s="7">
        <v>22.5</v>
      </c>
      <c r="BQ49" s="2">
        <f t="shared" si="24"/>
        <v>-11.5</v>
      </c>
      <c r="BR49" s="2">
        <f t="shared" si="25"/>
        <v>28.25</v>
      </c>
      <c r="BU49" s="7">
        <v>18.7</v>
      </c>
      <c r="BV49" s="7">
        <v>181.83333333333334</v>
      </c>
      <c r="BW49" s="2">
        <f t="shared" si="26"/>
        <v>163.13333333333335</v>
      </c>
      <c r="BX49" s="2">
        <f t="shared" si="27"/>
        <v>100.26666666666667</v>
      </c>
      <c r="CA49" s="7">
        <v>27</v>
      </c>
      <c r="CB49" s="7">
        <v>18.760000000000002</v>
      </c>
      <c r="CC49" s="2">
        <f t="shared" si="0"/>
        <v>-8.2399999999999984</v>
      </c>
      <c r="CD49" s="2">
        <f t="shared" si="1"/>
        <v>22.880000000000003</v>
      </c>
      <c r="CG49" s="7">
        <v>18.7</v>
      </c>
      <c r="CH49" s="7">
        <v>3.54</v>
      </c>
      <c r="CI49" s="2">
        <f t="shared" si="28"/>
        <v>-15.16</v>
      </c>
      <c r="CJ49">
        <f t="shared" si="29"/>
        <v>7.58</v>
      </c>
      <c r="CM49" s="7">
        <v>29.13</v>
      </c>
      <c r="CN49" s="7">
        <v>17.84</v>
      </c>
      <c r="CO49" s="2">
        <f t="shared" si="30"/>
        <v>-11.29</v>
      </c>
      <c r="CP49" s="2">
        <f t="shared" si="31"/>
        <v>23.484999999999999</v>
      </c>
      <c r="CS49" s="7">
        <v>29.13</v>
      </c>
      <c r="CT49" s="7">
        <v>2.68</v>
      </c>
      <c r="CU49" s="2">
        <f t="shared" si="32"/>
        <v>-26.45</v>
      </c>
      <c r="CV49" s="2">
        <f t="shared" si="33"/>
        <v>15.904999999999999</v>
      </c>
      <c r="CX49" s="8" t="s">
        <v>46</v>
      </c>
      <c r="CZ49" s="2">
        <f>AVERAGE(CZ4:CZ47)</f>
        <v>-13.463484848484848</v>
      </c>
      <c r="DA49" s="2">
        <f>AVERAGE(DA4:DA47)</f>
        <v>27.502575757575759</v>
      </c>
    </row>
    <row r="50" spans="1:105" x14ac:dyDescent="0.35">
      <c r="G50" s="2">
        <v>35.97</v>
      </c>
      <c r="H50" s="2">
        <v>48.94</v>
      </c>
      <c r="I50" s="2">
        <f t="shared" si="4"/>
        <v>12.969999999999999</v>
      </c>
      <c r="J50" s="2">
        <f t="shared" si="5"/>
        <v>42.454999999999998</v>
      </c>
      <c r="K50" s="2"/>
      <c r="M50" s="2">
        <v>30.47</v>
      </c>
      <c r="N50" s="2">
        <v>6.28</v>
      </c>
      <c r="O50" s="2">
        <f t="shared" si="6"/>
        <v>-24.189999999999998</v>
      </c>
      <c r="P50" s="2">
        <f t="shared" si="7"/>
        <v>18.375</v>
      </c>
      <c r="Q50" s="2"/>
      <c r="S50" s="7">
        <v>35.97</v>
      </c>
      <c r="T50" s="7">
        <v>25.8</v>
      </c>
      <c r="U50" s="2">
        <f t="shared" si="8"/>
        <v>-10.169999999999998</v>
      </c>
      <c r="V50" s="2">
        <f t="shared" si="9"/>
        <v>30.884999999999998</v>
      </c>
      <c r="W50" s="2"/>
      <c r="Y50" s="2">
        <v>30.47</v>
      </c>
      <c r="Z50" s="2">
        <v>2.12</v>
      </c>
      <c r="AA50" s="2">
        <f t="shared" si="10"/>
        <v>-28.349999999999998</v>
      </c>
      <c r="AB50" s="2">
        <f t="shared" si="11"/>
        <v>16.294999999999998</v>
      </c>
      <c r="AC50" s="2"/>
      <c r="AE50" s="8" t="s">
        <v>46</v>
      </c>
      <c r="AG50" s="2">
        <f>AVERAGE(AG4:AG48)</f>
        <v>-2.266296296296296</v>
      </c>
      <c r="AH50" s="2">
        <f>AVERAGE(AH4:AH48)</f>
        <v>33.366407407407408</v>
      </c>
      <c r="AK50" s="7">
        <v>28.5</v>
      </c>
      <c r="AL50" s="5">
        <v>342.8</v>
      </c>
      <c r="AM50" s="2">
        <f t="shared" si="14"/>
        <v>314.3</v>
      </c>
      <c r="AN50" s="2">
        <f t="shared" si="15"/>
        <v>185.65</v>
      </c>
      <c r="AQ50" s="5">
        <v>42</v>
      </c>
      <c r="AR50" s="5">
        <v>63.91</v>
      </c>
      <c r="AS50" s="2">
        <f t="shared" si="16"/>
        <v>21.909999999999997</v>
      </c>
      <c r="AT50" s="2">
        <f t="shared" si="17"/>
        <v>52.954999999999998</v>
      </c>
      <c r="BO50" s="5">
        <v>42.4</v>
      </c>
      <c r="BP50" s="7">
        <v>27</v>
      </c>
      <c r="BQ50" s="2">
        <f t="shared" si="24"/>
        <v>-15.399999999999999</v>
      </c>
      <c r="BR50" s="2">
        <f t="shared" si="25"/>
        <v>34.700000000000003</v>
      </c>
      <c r="BU50" s="7">
        <v>21.43</v>
      </c>
      <c r="BV50" s="7">
        <v>186.2</v>
      </c>
      <c r="BW50" s="2">
        <f t="shared" si="26"/>
        <v>164.76999999999998</v>
      </c>
      <c r="BX50" s="2">
        <f t="shared" si="27"/>
        <v>103.815</v>
      </c>
      <c r="CA50" s="7">
        <v>18.8</v>
      </c>
      <c r="CB50" s="7">
        <v>21.86</v>
      </c>
      <c r="CC50" s="2">
        <f t="shared" si="0"/>
        <v>3.0599999999999987</v>
      </c>
      <c r="CD50" s="2">
        <f t="shared" si="1"/>
        <v>20.329999999999998</v>
      </c>
      <c r="CG50" s="7">
        <v>29.13</v>
      </c>
      <c r="CH50" s="7">
        <v>14.24</v>
      </c>
      <c r="CI50" s="2">
        <f t="shared" si="28"/>
        <v>-14.889999999999999</v>
      </c>
      <c r="CJ50">
        <f t="shared" si="29"/>
        <v>7.4449999999999994</v>
      </c>
      <c r="CM50" s="7">
        <v>12.83</v>
      </c>
      <c r="CN50" s="7">
        <v>5.04</v>
      </c>
      <c r="CO50" s="2">
        <f t="shared" si="30"/>
        <v>-7.79</v>
      </c>
      <c r="CP50" s="2">
        <f t="shared" si="31"/>
        <v>8.9350000000000005</v>
      </c>
      <c r="CS50" s="7">
        <v>12.83</v>
      </c>
      <c r="CT50" s="7">
        <v>4.4800000000000004</v>
      </c>
      <c r="CU50" s="2">
        <f t="shared" si="32"/>
        <v>-8.35</v>
      </c>
      <c r="CV50" s="2">
        <f t="shared" si="33"/>
        <v>8.6550000000000011</v>
      </c>
      <c r="CX50" s="8" t="s">
        <v>47</v>
      </c>
      <c r="CZ50" s="2">
        <f>STDEVP(CZ3:CZ47)</f>
        <v>6.0125697020065871</v>
      </c>
      <c r="DA50" s="2"/>
    </row>
    <row r="51" spans="1:105" x14ac:dyDescent="0.35">
      <c r="G51" s="2">
        <v>38.700000000000003</v>
      </c>
      <c r="H51" s="2">
        <v>45.06</v>
      </c>
      <c r="I51" s="2">
        <f t="shared" si="4"/>
        <v>6.3599999999999994</v>
      </c>
      <c r="J51" s="2">
        <f t="shared" si="5"/>
        <v>41.88</v>
      </c>
      <c r="K51" s="2"/>
      <c r="M51" s="2">
        <v>35.97</v>
      </c>
      <c r="N51" s="2">
        <v>9.32</v>
      </c>
      <c r="O51" s="2">
        <f t="shared" si="6"/>
        <v>-26.65</v>
      </c>
      <c r="P51" s="2">
        <f t="shared" si="7"/>
        <v>22.645</v>
      </c>
      <c r="Q51" s="2"/>
      <c r="S51" s="7">
        <v>38.700000000000003</v>
      </c>
      <c r="T51" s="7">
        <v>15.92</v>
      </c>
      <c r="U51" s="2">
        <f t="shared" si="8"/>
        <v>-22.78</v>
      </c>
      <c r="V51" s="2">
        <f t="shared" si="9"/>
        <v>27.310000000000002</v>
      </c>
      <c r="W51" s="2"/>
      <c r="Y51" s="2">
        <v>35.97</v>
      </c>
      <c r="Z51" s="2">
        <v>0.2</v>
      </c>
      <c r="AA51" s="2">
        <f t="shared" si="10"/>
        <v>-35.769999999999996</v>
      </c>
      <c r="AB51" s="2">
        <f t="shared" si="11"/>
        <v>18.085000000000001</v>
      </c>
      <c r="AC51" s="2"/>
      <c r="AE51" s="8" t="s">
        <v>47</v>
      </c>
      <c r="AG51" s="2">
        <f>STDEVP(AG4:AG48)</f>
        <v>5.3406031111870558</v>
      </c>
      <c r="AH51" s="2"/>
      <c r="AK51" s="7">
        <v>33.9</v>
      </c>
      <c r="AL51" s="5">
        <v>279.60000000000002</v>
      </c>
      <c r="AM51" s="2">
        <f t="shared" si="14"/>
        <v>245.70000000000002</v>
      </c>
      <c r="AN51" s="2">
        <f t="shared" si="15"/>
        <v>156.75</v>
      </c>
      <c r="AQ51" s="5">
        <v>29.7</v>
      </c>
      <c r="AR51" s="5">
        <v>85.42</v>
      </c>
      <c r="AS51" s="2">
        <f t="shared" si="16"/>
        <v>55.72</v>
      </c>
      <c r="AT51" s="2">
        <f t="shared" si="17"/>
        <v>57.56</v>
      </c>
      <c r="BO51" s="5">
        <v>34.799999999999997</v>
      </c>
      <c r="BP51" s="7">
        <v>18</v>
      </c>
      <c r="BQ51" s="2">
        <f t="shared" si="24"/>
        <v>-16.799999999999997</v>
      </c>
      <c r="BR51" s="2">
        <f t="shared" si="25"/>
        <v>26.4</v>
      </c>
      <c r="BU51" s="7">
        <v>20.03</v>
      </c>
      <c r="BV51" s="7">
        <v>222.5</v>
      </c>
      <c r="BW51" s="2">
        <f t="shared" si="26"/>
        <v>202.47</v>
      </c>
      <c r="BX51" s="2">
        <f t="shared" si="27"/>
        <v>121.265</v>
      </c>
      <c r="CA51" s="7">
        <v>18.7</v>
      </c>
      <c r="CB51" s="7">
        <v>28.31</v>
      </c>
      <c r="CC51" s="2">
        <f t="shared" si="0"/>
        <v>9.61</v>
      </c>
      <c r="CD51" s="2">
        <f t="shared" si="1"/>
        <v>23.504999999999999</v>
      </c>
      <c r="CG51" s="7">
        <v>12.83</v>
      </c>
      <c r="CH51" s="7">
        <v>5.36</v>
      </c>
      <c r="CI51" s="2">
        <f t="shared" si="28"/>
        <v>-7.47</v>
      </c>
      <c r="CJ51">
        <f t="shared" si="29"/>
        <v>3.7349999999999999</v>
      </c>
      <c r="CM51" s="7">
        <v>21.43</v>
      </c>
      <c r="CN51" s="7">
        <v>9.8800000000000008</v>
      </c>
      <c r="CO51" s="2">
        <f t="shared" si="30"/>
        <v>-11.549999999999999</v>
      </c>
      <c r="CP51" s="2">
        <f t="shared" si="31"/>
        <v>15.655000000000001</v>
      </c>
      <c r="CS51" s="7">
        <v>21.43</v>
      </c>
      <c r="CT51" s="7">
        <v>4.2</v>
      </c>
      <c r="CU51" s="2">
        <f t="shared" si="32"/>
        <v>-17.23</v>
      </c>
      <c r="CV51" s="2">
        <f t="shared" si="33"/>
        <v>12.815</v>
      </c>
      <c r="CX51" s="8" t="s">
        <v>48</v>
      </c>
      <c r="CZ51" s="2">
        <f>CZ49-1.96*CZ50</f>
        <v>-25.248121464417757</v>
      </c>
      <c r="DA51" s="2"/>
    </row>
    <row r="52" spans="1:105" x14ac:dyDescent="0.35">
      <c r="G52" s="2">
        <v>34.4</v>
      </c>
      <c r="H52" s="2">
        <v>48.94</v>
      </c>
      <c r="I52" s="2">
        <f t="shared" si="4"/>
        <v>14.54</v>
      </c>
      <c r="J52" s="2">
        <f t="shared" si="5"/>
        <v>41.67</v>
      </c>
      <c r="K52" s="2"/>
      <c r="M52" s="2">
        <v>38.700000000000003</v>
      </c>
      <c r="N52" s="2">
        <v>13.6</v>
      </c>
      <c r="O52" s="2">
        <f t="shared" si="6"/>
        <v>-25.1</v>
      </c>
      <c r="P52" s="2">
        <f t="shared" si="7"/>
        <v>26.150000000000002</v>
      </c>
      <c r="Q52" s="2"/>
      <c r="S52" s="7">
        <v>34.4</v>
      </c>
      <c r="T52" s="7">
        <v>22.28</v>
      </c>
      <c r="U52" s="2">
        <f t="shared" si="8"/>
        <v>-12.119999999999997</v>
      </c>
      <c r="V52" s="2">
        <f t="shared" si="9"/>
        <v>28.34</v>
      </c>
      <c r="W52" s="2"/>
      <c r="Y52" s="2">
        <v>38.700000000000003</v>
      </c>
      <c r="Z52" s="2">
        <v>1.1200000000000001</v>
      </c>
      <c r="AA52" s="2">
        <f>Z52-Y52</f>
        <v>-37.580000000000005</v>
      </c>
      <c r="AB52" s="2">
        <f>AVERAGE(Y52:Z52)</f>
        <v>19.91</v>
      </c>
      <c r="AC52" s="2"/>
      <c r="AE52" s="8" t="s">
        <v>48</v>
      </c>
      <c r="AG52" s="2">
        <f>AG50-1.96*AG51</f>
        <v>-12.733878394222925</v>
      </c>
      <c r="AH52" s="2"/>
      <c r="AK52" s="7">
        <v>34.1</v>
      </c>
      <c r="AL52" s="5">
        <v>312.5</v>
      </c>
      <c r="AM52" s="2">
        <f t="shared" si="14"/>
        <v>278.39999999999998</v>
      </c>
      <c r="AN52" s="2">
        <f t="shared" si="15"/>
        <v>173.3</v>
      </c>
      <c r="AQ52" s="7">
        <v>23.96</v>
      </c>
      <c r="AR52" s="7">
        <v>23.8</v>
      </c>
      <c r="AS52" s="2">
        <f t="shared" si="16"/>
        <v>-0.16000000000000014</v>
      </c>
      <c r="AT52" s="2">
        <f t="shared" si="17"/>
        <v>23.880000000000003</v>
      </c>
      <c r="BO52" s="5">
        <v>43.1</v>
      </c>
      <c r="BP52" s="7">
        <v>23.8</v>
      </c>
      <c r="BQ52" s="2">
        <f t="shared" si="24"/>
        <v>-19.3</v>
      </c>
      <c r="BR52" s="2">
        <f t="shared" si="25"/>
        <v>33.450000000000003</v>
      </c>
      <c r="BU52" s="7">
        <v>15.6</v>
      </c>
      <c r="BV52" s="7">
        <v>184.4</v>
      </c>
      <c r="BW52" s="2">
        <f t="shared" si="26"/>
        <v>168.8</v>
      </c>
      <c r="BX52" s="2">
        <f t="shared" si="27"/>
        <v>100</v>
      </c>
      <c r="CA52" s="7">
        <v>29.13</v>
      </c>
      <c r="CB52" s="7">
        <v>21.61</v>
      </c>
      <c r="CC52" s="2">
        <f t="shared" si="0"/>
        <v>-7.52</v>
      </c>
      <c r="CD52" s="2">
        <f t="shared" si="1"/>
        <v>25.369999999999997</v>
      </c>
      <c r="CG52" s="7">
        <v>21.43</v>
      </c>
      <c r="CH52" s="7">
        <v>20.36</v>
      </c>
      <c r="CI52" s="2">
        <f t="shared" si="28"/>
        <v>-1.0700000000000003</v>
      </c>
      <c r="CJ52">
        <f t="shared" si="29"/>
        <v>0.53500000000000014</v>
      </c>
      <c r="CM52" s="7">
        <v>20.03</v>
      </c>
      <c r="CN52" s="7">
        <v>12.04</v>
      </c>
      <c r="CO52" s="2">
        <f t="shared" si="30"/>
        <v>-7.990000000000002</v>
      </c>
      <c r="CP52" s="2">
        <f t="shared" si="31"/>
        <v>16.035</v>
      </c>
      <c r="CS52" s="7">
        <v>20.03</v>
      </c>
      <c r="CT52" s="7">
        <v>3.64</v>
      </c>
      <c r="CU52" s="2">
        <f t="shared" si="32"/>
        <v>-16.39</v>
      </c>
      <c r="CV52" s="2">
        <f t="shared" si="33"/>
        <v>11.835000000000001</v>
      </c>
      <c r="CX52" s="8" t="s">
        <v>49</v>
      </c>
      <c r="CZ52" s="2">
        <f>CZ49+1.96*CZ50</f>
        <v>-1.6788482325519372</v>
      </c>
      <c r="DA52" s="2"/>
    </row>
    <row r="53" spans="1:105" x14ac:dyDescent="0.35">
      <c r="G53" s="2">
        <v>33.770000000000003</v>
      </c>
      <c r="H53" s="2">
        <v>48.94</v>
      </c>
      <c r="I53" s="2">
        <f t="shared" si="4"/>
        <v>15.169999999999995</v>
      </c>
      <c r="J53" s="2">
        <f t="shared" si="5"/>
        <v>41.355000000000004</v>
      </c>
      <c r="K53" s="2"/>
      <c r="M53" s="2">
        <v>34.4</v>
      </c>
      <c r="N53" s="2">
        <v>17.079999999999998</v>
      </c>
      <c r="O53" s="2">
        <f t="shared" si="6"/>
        <v>-17.32</v>
      </c>
      <c r="P53" s="2">
        <f t="shared" si="7"/>
        <v>25.74</v>
      </c>
      <c r="Q53" s="2"/>
      <c r="S53" s="7">
        <v>33.770000000000003</v>
      </c>
      <c r="T53" s="7">
        <v>22.56</v>
      </c>
      <c r="U53" s="2">
        <f t="shared" si="8"/>
        <v>-11.210000000000004</v>
      </c>
      <c r="V53" s="2">
        <f t="shared" si="9"/>
        <v>28.164999999999999</v>
      </c>
      <c r="W53" s="2"/>
      <c r="Y53" s="2">
        <v>34.4</v>
      </c>
      <c r="Z53" s="2">
        <v>1.48</v>
      </c>
      <c r="AA53" s="2">
        <f>Z53-Y53</f>
        <v>-32.92</v>
      </c>
      <c r="AB53" s="2">
        <f>AVERAGE(Y53:Z53)</f>
        <v>17.939999999999998</v>
      </c>
      <c r="AC53" s="2"/>
      <c r="AE53" s="8" t="s">
        <v>49</v>
      </c>
      <c r="AG53" s="2">
        <f>AG50+1.96*AG51</f>
        <v>8.2012858016303323</v>
      </c>
      <c r="AH53" s="2"/>
      <c r="AK53" s="7">
        <v>34.299999999999997</v>
      </c>
      <c r="AL53" s="5">
        <v>370.9</v>
      </c>
      <c r="AM53" s="2">
        <f t="shared" si="14"/>
        <v>336.59999999999997</v>
      </c>
      <c r="AN53" s="2">
        <f t="shared" si="15"/>
        <v>202.6</v>
      </c>
      <c r="AQ53" s="7">
        <v>26.36</v>
      </c>
      <c r="AR53" s="7">
        <v>38.42</v>
      </c>
      <c r="AS53" s="2">
        <f t="shared" si="16"/>
        <v>12.060000000000002</v>
      </c>
      <c r="AT53" s="2">
        <f t="shared" si="17"/>
        <v>32.39</v>
      </c>
      <c r="BO53" s="5">
        <v>42</v>
      </c>
      <c r="BP53" s="7">
        <v>27</v>
      </c>
      <c r="BQ53" s="2">
        <f t="shared" si="24"/>
        <v>-15</v>
      </c>
      <c r="BR53" s="2">
        <f t="shared" si="25"/>
        <v>34.5</v>
      </c>
      <c r="BU53" s="7">
        <v>20.03</v>
      </c>
      <c r="BV53" s="7">
        <v>273.60000000000002</v>
      </c>
      <c r="BW53" s="2">
        <f t="shared" si="26"/>
        <v>253.57000000000002</v>
      </c>
      <c r="BX53" s="2">
        <f t="shared" si="27"/>
        <v>146.815</v>
      </c>
      <c r="CA53" s="7">
        <v>12.83</v>
      </c>
      <c r="CB53" s="7">
        <v>3.65</v>
      </c>
      <c r="CC53" s="2">
        <f t="shared" si="0"/>
        <v>-9.18</v>
      </c>
      <c r="CD53" s="2">
        <f t="shared" si="1"/>
        <v>8.24</v>
      </c>
      <c r="CG53" s="7">
        <v>20.03</v>
      </c>
      <c r="CH53" s="7">
        <v>13.84</v>
      </c>
      <c r="CI53" s="2">
        <f t="shared" si="28"/>
        <v>-6.1900000000000013</v>
      </c>
      <c r="CJ53">
        <f t="shared" si="29"/>
        <v>3.0950000000000006</v>
      </c>
      <c r="CM53" s="7">
        <v>15.6</v>
      </c>
      <c r="CN53" s="7">
        <v>10</v>
      </c>
      <c r="CO53" s="2">
        <f t="shared" si="30"/>
        <v>-5.6</v>
      </c>
      <c r="CP53" s="2">
        <f t="shared" si="31"/>
        <v>12.8</v>
      </c>
      <c r="CS53" s="7">
        <v>15.6</v>
      </c>
      <c r="CT53" s="7">
        <v>0.2</v>
      </c>
      <c r="CU53" s="2">
        <f t="shared" si="32"/>
        <v>-15.4</v>
      </c>
      <c r="CV53" s="2">
        <f t="shared" si="33"/>
        <v>7.8999999999999995</v>
      </c>
      <c r="CX53" s="8" t="s">
        <v>50</v>
      </c>
      <c r="CZ53" s="2">
        <f>MAX(CZ4:CZ47)</f>
        <v>-0.59999999999999787</v>
      </c>
      <c r="DA53" s="2"/>
    </row>
    <row r="54" spans="1:105" x14ac:dyDescent="0.35">
      <c r="G54" s="6">
        <f>AVERAGE(G4:G53)</f>
        <v>34.940266666666673</v>
      </c>
      <c r="H54" s="6">
        <f>AVERAGE(H4:H53)</f>
        <v>58.561665695246631</v>
      </c>
      <c r="M54" s="2">
        <v>33.770000000000003</v>
      </c>
      <c r="N54" s="2">
        <v>12.52</v>
      </c>
      <c r="O54" s="2">
        <f t="shared" si="6"/>
        <v>-21.250000000000004</v>
      </c>
      <c r="P54" s="2">
        <f t="shared" si="7"/>
        <v>23.145000000000003</v>
      </c>
      <c r="Q54" s="2"/>
      <c r="S54" s="6">
        <f>AVERAGE(S4:S53)</f>
        <v>34.942933333333336</v>
      </c>
      <c r="T54" s="6">
        <f>AVERAGE(T4:T53)</f>
        <v>20.594200000000001</v>
      </c>
      <c r="Y54" s="2">
        <v>33.770000000000003</v>
      </c>
      <c r="Z54" s="2">
        <v>2.04</v>
      </c>
      <c r="AA54" s="2">
        <f>Z54-Y54</f>
        <v>-31.730000000000004</v>
      </c>
      <c r="AB54" s="2">
        <f>AVERAGE(Y54:Z54)</f>
        <v>17.905000000000001</v>
      </c>
      <c r="AC54" s="2"/>
      <c r="AE54" s="8" t="s">
        <v>50</v>
      </c>
      <c r="AG54" s="2">
        <f>MAX(AG4:AG48)</f>
        <v>8.4333333333333336</v>
      </c>
      <c r="AH54" s="2"/>
      <c r="AK54" s="7">
        <v>19.03</v>
      </c>
      <c r="AL54" s="5">
        <v>282.89999999999998</v>
      </c>
      <c r="AM54" s="2">
        <f t="shared" si="14"/>
        <v>263.87</v>
      </c>
      <c r="AN54" s="2">
        <f t="shared" si="15"/>
        <v>150.96499999999997</v>
      </c>
      <c r="AQ54" s="7">
        <v>32.03</v>
      </c>
      <c r="AR54" s="7">
        <v>42.08</v>
      </c>
      <c r="AS54" s="2">
        <f t="shared" si="16"/>
        <v>10.049999999999997</v>
      </c>
      <c r="AT54" s="2">
        <f t="shared" si="17"/>
        <v>37.055</v>
      </c>
      <c r="BO54" s="5">
        <v>29.7</v>
      </c>
      <c r="BP54" s="7">
        <v>18.8</v>
      </c>
      <c r="BQ54" s="2">
        <f t="shared" si="24"/>
        <v>-10.899999999999999</v>
      </c>
      <c r="BR54" s="2">
        <f t="shared" si="25"/>
        <v>24.25</v>
      </c>
      <c r="BU54" s="7">
        <v>12.36</v>
      </c>
      <c r="BV54" s="7">
        <v>160</v>
      </c>
      <c r="BW54" s="2">
        <f t="shared" si="26"/>
        <v>147.63999999999999</v>
      </c>
      <c r="BX54" s="2">
        <f t="shared" si="27"/>
        <v>86.18</v>
      </c>
      <c r="CA54" s="7">
        <v>26.93</v>
      </c>
      <c r="CB54" s="7">
        <v>19.32</v>
      </c>
      <c r="CC54" s="2">
        <f t="shared" si="0"/>
        <v>-7.6099999999999994</v>
      </c>
      <c r="CD54" s="2">
        <f t="shared" si="1"/>
        <v>23.125</v>
      </c>
      <c r="CG54" s="7">
        <v>15.6</v>
      </c>
      <c r="CH54" s="7">
        <v>6.88</v>
      </c>
      <c r="CI54" s="2">
        <f t="shared" si="28"/>
        <v>-8.7199999999999989</v>
      </c>
      <c r="CJ54">
        <f t="shared" si="29"/>
        <v>4.3599999999999994</v>
      </c>
      <c r="CM54" s="7">
        <v>20.03</v>
      </c>
      <c r="CN54" s="7">
        <v>10.48</v>
      </c>
      <c r="CO54" s="2">
        <f t="shared" si="30"/>
        <v>-9.5500000000000007</v>
      </c>
      <c r="CP54" s="2">
        <f t="shared" si="31"/>
        <v>15.255000000000001</v>
      </c>
      <c r="CS54" s="7">
        <v>20.03</v>
      </c>
      <c r="CT54" s="7">
        <v>4.32</v>
      </c>
      <c r="CU54" s="2">
        <f t="shared" si="32"/>
        <v>-15.71</v>
      </c>
      <c r="CV54" s="2">
        <f t="shared" si="33"/>
        <v>12.175000000000001</v>
      </c>
      <c r="CX54" s="8" t="s">
        <v>51</v>
      </c>
      <c r="CZ54" s="2">
        <f>CZ49/DA49</f>
        <v>-0.48953541541563594</v>
      </c>
      <c r="DA54" s="2"/>
    </row>
    <row r="55" spans="1:105" x14ac:dyDescent="0.35">
      <c r="A55" s="10">
        <f>STDEV(A4:A25)/SQRT(COUNT(A4:A25))</f>
        <v>1.1453457425592928</v>
      </c>
      <c r="B55" s="10">
        <f>STDEV(B4:B25)/SQRT(COUNT(B4:B25))</f>
        <v>46.929555764887105</v>
      </c>
      <c r="G55" s="8" t="s">
        <v>46</v>
      </c>
      <c r="I55" s="2">
        <f>AVERAGE(I4:I53)</f>
        <v>23.621399028579969</v>
      </c>
      <c r="J55" s="2">
        <f>AVERAGE(J4:J53)</f>
        <v>46.750966180956659</v>
      </c>
      <c r="K55" s="2"/>
      <c r="M55" s="6">
        <f>AVERAGE(M4:M54)</f>
        <v>34.710718954248371</v>
      </c>
      <c r="N55" s="6">
        <f>AVERAGE(N4:N54)</f>
        <v>15.543529411764707</v>
      </c>
      <c r="S55" s="8" t="s">
        <v>46</v>
      </c>
      <c r="U55" s="2">
        <f>AVERAGE(U4:U53)</f>
        <v>-14.348733333333335</v>
      </c>
      <c r="V55" s="2">
        <f>AVERAGE(V4:V53)</f>
        <v>27.768566666666661</v>
      </c>
      <c r="W55" s="2"/>
      <c r="Y55" s="6">
        <f>AVERAGE(Y4:Y54)</f>
        <v>34.710718954248371</v>
      </c>
      <c r="Z55" s="6">
        <f>AVERAGE(Z4:Z54)</f>
        <v>1.4674509803921574</v>
      </c>
      <c r="AE55" s="8" t="s">
        <v>51</v>
      </c>
      <c r="AG55" s="2">
        <f>AG50/AH50</f>
        <v>-6.7921495671517035E-2</v>
      </c>
      <c r="AH55" s="2"/>
      <c r="AK55" s="7">
        <v>29.63</v>
      </c>
      <c r="AL55" s="5">
        <v>318.7</v>
      </c>
      <c r="AM55" s="2">
        <f t="shared" si="14"/>
        <v>289.07</v>
      </c>
      <c r="AN55" s="2">
        <f t="shared" si="15"/>
        <v>174.16499999999999</v>
      </c>
      <c r="AQ55" s="7">
        <v>35.53</v>
      </c>
      <c r="AR55" s="7">
        <v>14.6</v>
      </c>
      <c r="AS55" s="2">
        <f t="shared" si="16"/>
        <v>-20.93</v>
      </c>
      <c r="AT55" s="2">
        <f t="shared" si="17"/>
        <v>25.065000000000001</v>
      </c>
      <c r="BO55" s="5">
        <v>24</v>
      </c>
      <c r="BP55" s="7">
        <v>18.7</v>
      </c>
      <c r="BQ55" s="2">
        <f t="shared" si="24"/>
        <v>-5.3000000000000007</v>
      </c>
      <c r="BR55" s="2">
        <f t="shared" si="25"/>
        <v>21.35</v>
      </c>
      <c r="BU55" s="7">
        <v>28.7</v>
      </c>
      <c r="BV55" s="7">
        <v>224.1</v>
      </c>
      <c r="BW55" s="2">
        <f t="shared" si="26"/>
        <v>195.4</v>
      </c>
      <c r="BX55" s="2">
        <f t="shared" si="27"/>
        <v>126.39999999999999</v>
      </c>
      <c r="CA55" s="7">
        <v>25.1</v>
      </c>
      <c r="CB55" s="7">
        <v>12.17</v>
      </c>
      <c r="CC55" s="2">
        <f t="shared" si="0"/>
        <v>-12.930000000000001</v>
      </c>
      <c r="CD55" s="2">
        <f t="shared" si="1"/>
        <v>18.635000000000002</v>
      </c>
      <c r="CG55" s="7">
        <v>20.03</v>
      </c>
      <c r="CH55" s="7">
        <v>9.36</v>
      </c>
      <c r="CI55" s="2">
        <f t="shared" si="28"/>
        <v>-10.670000000000002</v>
      </c>
      <c r="CJ55">
        <f t="shared" si="29"/>
        <v>5.3350000000000009</v>
      </c>
      <c r="CM55" s="7">
        <v>25.1</v>
      </c>
      <c r="CN55" s="7">
        <v>12.56</v>
      </c>
      <c r="CO55" s="2">
        <f t="shared" si="30"/>
        <v>-12.540000000000001</v>
      </c>
      <c r="CP55" s="2">
        <f t="shared" si="31"/>
        <v>18.830000000000002</v>
      </c>
      <c r="CS55" s="7">
        <v>25.1</v>
      </c>
      <c r="CT55" s="7">
        <v>4.4000000000000004</v>
      </c>
      <c r="CU55" s="2">
        <f t="shared" si="32"/>
        <v>-20.700000000000003</v>
      </c>
      <c r="CV55" s="2">
        <f t="shared" si="33"/>
        <v>14.75</v>
      </c>
    </row>
    <row r="56" spans="1:105" x14ac:dyDescent="0.35">
      <c r="G56" s="8" t="s">
        <v>47</v>
      </c>
      <c r="I56" s="2">
        <f>STDEVP(I4:I53)</f>
        <v>29.611509497496847</v>
      </c>
      <c r="J56" s="2"/>
      <c r="K56" s="2"/>
      <c r="M56" s="8" t="s">
        <v>46</v>
      </c>
      <c r="O56" s="2">
        <f>AVERAGE(O4:O54)</f>
        <v>-19.167189542483662</v>
      </c>
      <c r="P56" s="2">
        <f>AVERAGE(P4:P54)</f>
        <v>25.127124183006536</v>
      </c>
      <c r="Q56" s="2"/>
      <c r="S56" s="8" t="s">
        <v>47</v>
      </c>
      <c r="U56" s="2">
        <f>STDEVP(U4:U53)</f>
        <v>7.7169912067103263</v>
      </c>
      <c r="V56" s="2"/>
      <c r="W56" s="2"/>
      <c r="Y56" s="8" t="s">
        <v>46</v>
      </c>
      <c r="AA56" s="2">
        <f>AVERAGE(AA4:AA54)</f>
        <v>-33.243267973856213</v>
      </c>
      <c r="AB56" s="2">
        <f>AVERAGE(AB4:AB54)</f>
        <v>18.089084967320264</v>
      </c>
      <c r="AC56" s="2"/>
      <c r="AK56" s="7">
        <v>30.9</v>
      </c>
      <c r="AL56" s="5">
        <v>324.3</v>
      </c>
      <c r="AM56" s="2">
        <f t="shared" si="14"/>
        <v>293.40000000000003</v>
      </c>
      <c r="AN56" s="2">
        <f t="shared" si="15"/>
        <v>177.6</v>
      </c>
      <c r="AQ56" s="7">
        <v>38.299999999999997</v>
      </c>
      <c r="AR56" s="7">
        <v>24.87</v>
      </c>
      <c r="AS56" s="2">
        <f t="shared" si="16"/>
        <v>-13.429999999999996</v>
      </c>
      <c r="AT56" s="2">
        <f t="shared" si="17"/>
        <v>31.585000000000001</v>
      </c>
      <c r="BO56" s="7">
        <v>26.36</v>
      </c>
      <c r="BP56" s="7">
        <v>12.83</v>
      </c>
      <c r="BQ56" s="2">
        <f t="shared" si="24"/>
        <v>-13.53</v>
      </c>
      <c r="BR56" s="2">
        <f t="shared" si="25"/>
        <v>19.594999999999999</v>
      </c>
      <c r="BU56" s="7">
        <v>30.43</v>
      </c>
      <c r="BV56" s="7">
        <v>242.4</v>
      </c>
      <c r="BW56" s="2">
        <f t="shared" si="26"/>
        <v>211.97</v>
      </c>
      <c r="BX56" s="2">
        <f t="shared" si="27"/>
        <v>136.41499999999999</v>
      </c>
      <c r="CA56" s="7">
        <v>17.559999999999999</v>
      </c>
      <c r="CB56" s="7">
        <v>15.51</v>
      </c>
      <c r="CC56" s="2">
        <f t="shared" si="0"/>
        <v>-2.0499999999999989</v>
      </c>
      <c r="CD56" s="2">
        <f t="shared" si="1"/>
        <v>16.535</v>
      </c>
      <c r="CG56" s="7">
        <v>25.1</v>
      </c>
      <c r="CH56" s="7">
        <v>18.559999999999999</v>
      </c>
      <c r="CI56" s="2">
        <f t="shared" si="28"/>
        <v>-6.5400000000000027</v>
      </c>
      <c r="CJ56">
        <f t="shared" si="29"/>
        <v>3.2700000000000014</v>
      </c>
      <c r="CM56" s="7">
        <v>17.559999999999999</v>
      </c>
      <c r="CN56" s="7">
        <v>8.36</v>
      </c>
      <c r="CO56" s="2">
        <f t="shared" si="30"/>
        <v>-9.1999999999999993</v>
      </c>
      <c r="CP56" s="2">
        <f t="shared" si="31"/>
        <v>12.959999999999999</v>
      </c>
      <c r="CS56" s="7">
        <v>17.559999999999999</v>
      </c>
      <c r="CT56" s="7">
        <v>4.72</v>
      </c>
      <c r="CU56" s="2">
        <f t="shared" si="32"/>
        <v>-12.84</v>
      </c>
      <c r="CV56" s="2">
        <f t="shared" si="33"/>
        <v>11.139999999999999</v>
      </c>
      <c r="CY56" t="s">
        <v>52</v>
      </c>
      <c r="CZ56" t="s">
        <v>53</v>
      </c>
      <c r="DA56" t="s">
        <v>54</v>
      </c>
    </row>
    <row r="57" spans="1:105" x14ac:dyDescent="0.35">
      <c r="G57" s="8" t="s">
        <v>48</v>
      </c>
      <c r="I57" s="2">
        <f>I55-1.96*I56</f>
        <v>-34.417159586513847</v>
      </c>
      <c r="J57" s="2"/>
      <c r="K57" s="2"/>
      <c r="M57" s="8" t="s">
        <v>47</v>
      </c>
      <c r="O57" s="2">
        <f>STDEVP(O4:O54)</f>
        <v>6.2932150541584253</v>
      </c>
      <c r="P57" s="2"/>
      <c r="Q57" s="2"/>
      <c r="S57" s="8" t="s">
        <v>48</v>
      </c>
      <c r="U57" s="2">
        <f>U55-1.96*U56</f>
        <v>-29.474036098485577</v>
      </c>
      <c r="V57" s="2"/>
      <c r="W57" s="2"/>
      <c r="Y57" s="8" t="s">
        <v>47</v>
      </c>
      <c r="AA57" s="2">
        <f>STDEVP(AA4:AA54)</f>
        <v>5.8689630640095283</v>
      </c>
      <c r="AB57" s="2"/>
      <c r="AC57" s="2"/>
      <c r="AK57" s="7">
        <v>36.46</v>
      </c>
      <c r="AL57" s="7">
        <v>147.84</v>
      </c>
      <c r="AM57" s="2">
        <f t="shared" si="14"/>
        <v>111.38</v>
      </c>
      <c r="AN57" s="2">
        <f t="shared" si="15"/>
        <v>92.15</v>
      </c>
      <c r="AQ57" s="7">
        <v>33.200000000000003</v>
      </c>
      <c r="AR57" s="7">
        <v>49.25</v>
      </c>
      <c r="AS57" s="2">
        <f t="shared" si="16"/>
        <v>16.049999999999997</v>
      </c>
      <c r="AT57" s="2">
        <f t="shared" si="17"/>
        <v>41.225000000000001</v>
      </c>
      <c r="BO57" s="7">
        <v>28.5</v>
      </c>
      <c r="BP57" s="7">
        <v>16.760000000000002</v>
      </c>
      <c r="BQ57" s="2">
        <f t="shared" si="24"/>
        <v>-11.739999999999998</v>
      </c>
      <c r="BR57" s="2">
        <f t="shared" si="25"/>
        <v>22.630000000000003</v>
      </c>
      <c r="BU57" s="2">
        <v>22.6</v>
      </c>
      <c r="BV57" s="2">
        <v>296.10000000000002</v>
      </c>
      <c r="BW57" s="2">
        <f t="shared" si="26"/>
        <v>273.5</v>
      </c>
      <c r="BX57" s="2">
        <f t="shared" si="27"/>
        <v>159.35000000000002</v>
      </c>
      <c r="CA57" s="2">
        <v>22.6</v>
      </c>
      <c r="CB57" s="11">
        <v>44.7</v>
      </c>
      <c r="CC57" s="2">
        <f t="shared" si="0"/>
        <v>22.1</v>
      </c>
      <c r="CD57" s="2">
        <f t="shared" si="1"/>
        <v>33.650000000000006</v>
      </c>
      <c r="CG57" s="7">
        <v>17.559999999999999</v>
      </c>
      <c r="CH57" s="7">
        <v>10.32</v>
      </c>
      <c r="CI57" s="2">
        <f t="shared" si="28"/>
        <v>-7.2399999999999984</v>
      </c>
      <c r="CJ57">
        <f t="shared" si="29"/>
        <v>3.6199999999999992</v>
      </c>
      <c r="CM57" s="7">
        <v>28.7</v>
      </c>
      <c r="CN57" s="7">
        <v>19.399999999999999</v>
      </c>
      <c r="CO57" s="2">
        <f t="shared" si="30"/>
        <v>-9.3000000000000007</v>
      </c>
      <c r="CP57" s="2">
        <f t="shared" si="31"/>
        <v>24.049999999999997</v>
      </c>
      <c r="CS57" s="7">
        <v>28.7</v>
      </c>
      <c r="CT57" s="7">
        <v>2.48</v>
      </c>
      <c r="CU57" s="2">
        <f t="shared" si="32"/>
        <v>-26.22</v>
      </c>
      <c r="CV57" s="2">
        <f t="shared" si="33"/>
        <v>15.59</v>
      </c>
      <c r="CX57">
        <v>0</v>
      </c>
      <c r="CY57" s="2">
        <f>CZ49</f>
        <v>-13.463484848484848</v>
      </c>
      <c r="CZ57" s="2">
        <f>CZ52</f>
        <v>-1.6788482325519372</v>
      </c>
      <c r="DA57" s="2">
        <f>CZ51</f>
        <v>-25.248121464417757</v>
      </c>
    </row>
    <row r="58" spans="1:105" x14ac:dyDescent="0.35">
      <c r="G58" s="8" t="s">
        <v>49</v>
      </c>
      <c r="I58" s="2">
        <f>I55+1.96*I56</f>
        <v>81.659957643673792</v>
      </c>
      <c r="J58" s="2"/>
      <c r="K58" s="2"/>
      <c r="M58" s="8" t="s">
        <v>48</v>
      </c>
      <c r="O58" s="2">
        <f>O56-1.96*O57</f>
        <v>-31.501891048634175</v>
      </c>
      <c r="P58" s="2"/>
      <c r="Q58" s="2"/>
      <c r="S58" s="8" t="s">
        <v>49</v>
      </c>
      <c r="U58" s="2">
        <f>U55+1.96*U56</f>
        <v>0.77656943181890448</v>
      </c>
      <c r="V58" s="2"/>
      <c r="W58" s="2"/>
      <c r="Y58" s="8" t="s">
        <v>48</v>
      </c>
      <c r="AA58" s="2">
        <f>AA56-1.96*AA57</f>
        <v>-44.746435579314891</v>
      </c>
      <c r="AB58" s="2"/>
      <c r="AC58" s="2"/>
      <c r="AK58" s="7">
        <v>32.96</v>
      </c>
      <c r="AL58" s="7">
        <v>163.13999999999999</v>
      </c>
      <c r="AM58" s="2">
        <f t="shared" si="14"/>
        <v>130.17999999999998</v>
      </c>
      <c r="AN58" s="2">
        <f t="shared" si="15"/>
        <v>98.05</v>
      </c>
      <c r="AQ58" s="7"/>
      <c r="BO58" s="7">
        <v>34.1</v>
      </c>
      <c r="BP58" s="7">
        <v>21.43</v>
      </c>
      <c r="BQ58" s="2">
        <f t="shared" si="24"/>
        <v>-12.670000000000002</v>
      </c>
      <c r="BR58" s="2">
        <f t="shared" si="25"/>
        <v>27.765000000000001</v>
      </c>
      <c r="BU58" s="2">
        <v>27.4</v>
      </c>
      <c r="BV58" s="2">
        <v>143.9</v>
      </c>
      <c r="BW58" s="2">
        <f t="shared" si="26"/>
        <v>116.5</v>
      </c>
      <c r="BX58" s="2">
        <f t="shared" si="27"/>
        <v>85.65</v>
      </c>
      <c r="CA58" s="2">
        <v>27.4</v>
      </c>
      <c r="CB58" s="12">
        <v>39.24</v>
      </c>
      <c r="CC58" s="2">
        <f t="shared" si="0"/>
        <v>11.840000000000003</v>
      </c>
      <c r="CD58" s="2">
        <f t="shared" si="1"/>
        <v>33.32</v>
      </c>
      <c r="CG58" s="7">
        <v>28.7</v>
      </c>
      <c r="CH58" s="7">
        <v>12.52</v>
      </c>
      <c r="CI58" s="2">
        <f t="shared" si="28"/>
        <v>-16.18</v>
      </c>
      <c r="CJ58">
        <f t="shared" si="29"/>
        <v>8.09</v>
      </c>
      <c r="CM58" s="7">
        <v>21.96</v>
      </c>
      <c r="CN58" s="7">
        <v>13.24</v>
      </c>
      <c r="CO58" s="2">
        <f t="shared" si="30"/>
        <v>-8.7200000000000006</v>
      </c>
      <c r="CP58" s="2">
        <f t="shared" si="31"/>
        <v>17.600000000000001</v>
      </c>
      <c r="CS58" s="7">
        <v>21.96</v>
      </c>
      <c r="CT58" s="7">
        <v>5.16</v>
      </c>
      <c r="CU58" s="2">
        <f t="shared" si="32"/>
        <v>-16.8</v>
      </c>
      <c r="CV58" s="2">
        <f t="shared" si="33"/>
        <v>13.56</v>
      </c>
      <c r="CX58">
        <v>-30</v>
      </c>
      <c r="CY58" s="2">
        <f>CZ49</f>
        <v>-13.463484848484848</v>
      </c>
      <c r="CZ58" s="2">
        <f>CZ52</f>
        <v>-1.6788482325519372</v>
      </c>
      <c r="DA58" s="2">
        <f>CZ51</f>
        <v>-25.248121464417757</v>
      </c>
    </row>
    <row r="59" spans="1:105" x14ac:dyDescent="0.35">
      <c r="G59" s="8" t="s">
        <v>50</v>
      </c>
      <c r="I59" s="2">
        <f>MAX(I4:I53)</f>
        <v>103.23000000000002</v>
      </c>
      <c r="J59" s="2"/>
      <c r="K59" s="2"/>
      <c r="M59" s="8" t="s">
        <v>49</v>
      </c>
      <c r="O59" s="2">
        <f>O56+1.96*O57</f>
        <v>-6.8324880363331495</v>
      </c>
      <c r="P59" s="2"/>
      <c r="Q59" s="2"/>
      <c r="S59" s="8" t="s">
        <v>50</v>
      </c>
      <c r="U59" s="2">
        <f>MAX(U4:U53)</f>
        <v>-3.3533333333333317</v>
      </c>
      <c r="V59" s="2"/>
      <c r="W59" s="2"/>
      <c r="Y59" s="8" t="s">
        <v>49</v>
      </c>
      <c r="AA59" s="2">
        <f>AA56+1.96*AA57</f>
        <v>-21.740100368397538</v>
      </c>
      <c r="AB59" s="2"/>
      <c r="AC59" s="2"/>
      <c r="AK59" s="7">
        <v>38.119999999999997</v>
      </c>
      <c r="AL59" s="7">
        <v>337.4</v>
      </c>
      <c r="AM59" s="2">
        <f t="shared" si="14"/>
        <v>299.27999999999997</v>
      </c>
      <c r="AN59" s="2">
        <f t="shared" si="15"/>
        <v>187.76</v>
      </c>
      <c r="AQ59" s="7"/>
      <c r="BO59" s="7">
        <v>35.53</v>
      </c>
      <c r="BP59" s="7">
        <v>26.93</v>
      </c>
      <c r="BQ59" s="2">
        <f t="shared" si="24"/>
        <v>-8.6000000000000014</v>
      </c>
      <c r="BR59" s="2">
        <f t="shared" si="25"/>
        <v>31.23</v>
      </c>
      <c r="BU59" s="2">
        <v>16</v>
      </c>
      <c r="BV59" s="2">
        <v>258.2</v>
      </c>
      <c r="BW59" s="2">
        <f t="shared" si="26"/>
        <v>242.2</v>
      </c>
      <c r="BX59" s="2">
        <f t="shared" si="27"/>
        <v>137.1</v>
      </c>
      <c r="CA59" s="2">
        <v>16</v>
      </c>
      <c r="CB59" s="12">
        <v>20.02</v>
      </c>
      <c r="CC59" s="2">
        <f t="shared" si="0"/>
        <v>4.0199999999999996</v>
      </c>
      <c r="CD59" s="2">
        <f t="shared" si="1"/>
        <v>18.009999999999998</v>
      </c>
      <c r="CG59" s="7">
        <v>21.96</v>
      </c>
      <c r="CH59" s="7">
        <v>12.76</v>
      </c>
      <c r="CI59" s="2">
        <f t="shared" si="28"/>
        <v>-9.2000000000000011</v>
      </c>
      <c r="CJ59">
        <f t="shared" si="29"/>
        <v>4.6000000000000005</v>
      </c>
      <c r="CM59" s="7">
        <v>30.43</v>
      </c>
      <c r="CN59" s="7">
        <v>20.64</v>
      </c>
      <c r="CO59" s="2">
        <f t="shared" si="30"/>
        <v>-9.7899999999999991</v>
      </c>
      <c r="CP59" s="2">
        <f t="shared" si="31"/>
        <v>25.535</v>
      </c>
      <c r="CS59" s="7">
        <v>30.43</v>
      </c>
      <c r="CT59" s="7">
        <v>2.2799999999999998</v>
      </c>
      <c r="CU59" s="2">
        <f t="shared" si="32"/>
        <v>-28.15</v>
      </c>
      <c r="CV59" s="2">
        <f t="shared" si="33"/>
        <v>16.355</v>
      </c>
    </row>
    <row r="60" spans="1:105" x14ac:dyDescent="0.35">
      <c r="G60" s="8" t="s">
        <v>51</v>
      </c>
      <c r="I60" s="2">
        <f>I55/J55</f>
        <v>0.50526012525922537</v>
      </c>
      <c r="J60" s="2"/>
      <c r="K60" s="2"/>
      <c r="M60" s="8" t="s">
        <v>50</v>
      </c>
      <c r="O60" s="2">
        <f>MAX(O4:O54)</f>
        <v>-2.9199999999999982</v>
      </c>
      <c r="P60" s="2"/>
      <c r="Q60" s="2"/>
      <c r="S60" s="8" t="s">
        <v>51</v>
      </c>
      <c r="U60" s="2">
        <f>U55/V55</f>
        <v>-0.51672574625745915</v>
      </c>
      <c r="V60" s="2"/>
      <c r="W60" s="2"/>
      <c r="Y60" s="8" t="s">
        <v>50</v>
      </c>
      <c r="AA60" s="2">
        <f>MAX(AA4:AA54)</f>
        <v>-19.259999999999998</v>
      </c>
      <c r="AB60" s="2"/>
      <c r="AC60" s="2"/>
      <c r="AK60" s="7">
        <v>32.630000000000003</v>
      </c>
      <c r="AL60" s="7">
        <v>348.7</v>
      </c>
      <c r="AM60" s="2">
        <f t="shared" si="14"/>
        <v>316.07</v>
      </c>
      <c r="AN60" s="2">
        <f t="shared" si="15"/>
        <v>190.66499999999999</v>
      </c>
      <c r="AQ60" s="7"/>
      <c r="BO60" s="7">
        <v>34.299999999999997</v>
      </c>
      <c r="BP60" s="7">
        <v>20.03</v>
      </c>
      <c r="BQ60" s="2">
        <f t="shared" si="24"/>
        <v>-14.269999999999996</v>
      </c>
      <c r="BR60" s="2">
        <f t="shared" si="25"/>
        <v>27.164999999999999</v>
      </c>
      <c r="BU60" s="2">
        <v>15.1</v>
      </c>
      <c r="BV60" s="2">
        <v>79.86</v>
      </c>
      <c r="BW60" s="2">
        <f t="shared" si="26"/>
        <v>64.760000000000005</v>
      </c>
      <c r="BX60" s="2">
        <f t="shared" si="27"/>
        <v>47.48</v>
      </c>
      <c r="CA60" s="2">
        <v>15.1</v>
      </c>
      <c r="CB60" s="12">
        <v>30.88</v>
      </c>
      <c r="CC60" s="2">
        <f t="shared" si="0"/>
        <v>15.78</v>
      </c>
      <c r="CD60" s="2">
        <f t="shared" si="1"/>
        <v>22.99</v>
      </c>
      <c r="CG60" s="7">
        <v>30.43</v>
      </c>
      <c r="CH60" s="7">
        <v>11.6</v>
      </c>
      <c r="CI60" s="2">
        <f t="shared" si="28"/>
        <v>-18.829999999999998</v>
      </c>
      <c r="CJ60">
        <f t="shared" si="29"/>
        <v>9.4149999999999991</v>
      </c>
    </row>
    <row r="61" spans="1:105" x14ac:dyDescent="0.35">
      <c r="M61" s="8" t="s">
        <v>51</v>
      </c>
      <c r="O61" s="2">
        <f>O56/P56</f>
        <v>-0.76280872426484936</v>
      </c>
      <c r="P61" s="2"/>
      <c r="Q61" s="2"/>
      <c r="Y61" s="8" t="s">
        <v>51</v>
      </c>
      <c r="AA61" s="2">
        <f>AA56/AB56</f>
        <v>-1.8377528788168938</v>
      </c>
      <c r="AB61" s="2"/>
      <c r="AC61" s="2"/>
      <c r="AQ61" s="7"/>
      <c r="BO61" s="7">
        <v>19.03</v>
      </c>
      <c r="BP61" s="7">
        <v>15.6</v>
      </c>
      <c r="BQ61" s="2">
        <f t="shared" si="24"/>
        <v>-3.4300000000000015</v>
      </c>
      <c r="BR61" s="2">
        <f t="shared" si="25"/>
        <v>17.315000000000001</v>
      </c>
      <c r="BU61" s="2">
        <v>15.4</v>
      </c>
      <c r="BV61" s="2">
        <v>342</v>
      </c>
      <c r="BW61" s="2">
        <f t="shared" si="26"/>
        <v>326.60000000000002</v>
      </c>
      <c r="BX61" s="2">
        <f t="shared" si="27"/>
        <v>178.7</v>
      </c>
      <c r="CA61" s="2">
        <v>15.4</v>
      </c>
      <c r="CB61" s="8">
        <v>17.920000000000002</v>
      </c>
      <c r="CC61" s="2">
        <f t="shared" si="0"/>
        <v>2.5200000000000014</v>
      </c>
      <c r="CD61" s="2">
        <f t="shared" si="1"/>
        <v>16.66</v>
      </c>
    </row>
    <row r="62" spans="1:105" x14ac:dyDescent="0.35">
      <c r="H62" t="s">
        <v>52</v>
      </c>
      <c r="I62" t="s">
        <v>53</v>
      </c>
      <c r="J62" t="s">
        <v>54</v>
      </c>
      <c r="T62" t="s">
        <v>52</v>
      </c>
      <c r="U62" t="s">
        <v>53</v>
      </c>
      <c r="V62" t="s">
        <v>54</v>
      </c>
      <c r="AK62" s="2">
        <f>MIN(AK4:AK60)</f>
        <v>18.5</v>
      </c>
      <c r="AL62" s="2">
        <f>MIN(AL4:AL60)</f>
        <v>94.12</v>
      </c>
      <c r="AQ62" s="8" t="s">
        <v>46</v>
      </c>
      <c r="AS62" s="2">
        <f>AVERAGE(AS4:AS57)</f>
        <v>34.394446167958918</v>
      </c>
      <c r="AT62" s="2">
        <f>AVERAGE(AT4:AT57)</f>
        <v>49.616914442004145</v>
      </c>
      <c r="BO62" s="7">
        <v>29.63</v>
      </c>
      <c r="BP62" s="7">
        <v>12.8</v>
      </c>
      <c r="BQ62" s="2">
        <f t="shared" si="24"/>
        <v>-16.829999999999998</v>
      </c>
      <c r="BR62" s="2">
        <f t="shared" si="25"/>
        <v>21.215</v>
      </c>
      <c r="BU62" s="2">
        <v>23.8</v>
      </c>
      <c r="BV62" s="2">
        <v>274</v>
      </c>
      <c r="BW62" s="2">
        <f t="shared" si="26"/>
        <v>250.2</v>
      </c>
      <c r="BX62" s="2">
        <f t="shared" si="27"/>
        <v>148.9</v>
      </c>
      <c r="CA62" s="2">
        <v>23.8</v>
      </c>
      <c r="CB62" s="8">
        <v>37.96</v>
      </c>
      <c r="CC62" s="2">
        <f t="shared" si="0"/>
        <v>14.16</v>
      </c>
      <c r="CD62" s="2">
        <f t="shared" si="1"/>
        <v>30.880000000000003</v>
      </c>
    </row>
    <row r="63" spans="1:105" x14ac:dyDescent="0.35">
      <c r="G63">
        <v>0</v>
      </c>
      <c r="H63" s="2">
        <f>I55</f>
        <v>23.621399028579969</v>
      </c>
      <c r="I63" s="2">
        <f>I58</f>
        <v>81.659957643673792</v>
      </c>
      <c r="J63" s="2">
        <f>I57</f>
        <v>-34.417159586513847</v>
      </c>
      <c r="K63" s="2"/>
      <c r="N63" t="s">
        <v>52</v>
      </c>
      <c r="O63" t="s">
        <v>53</v>
      </c>
      <c r="P63" t="s">
        <v>54</v>
      </c>
      <c r="S63">
        <v>0</v>
      </c>
      <c r="T63" s="2">
        <f>U55</f>
        <v>-14.348733333333335</v>
      </c>
      <c r="U63" s="2">
        <f>U58</f>
        <v>0.77656943181890448</v>
      </c>
      <c r="V63" s="2">
        <f>U57</f>
        <v>-29.474036098485577</v>
      </c>
      <c r="W63" s="2"/>
      <c r="Z63" t="s">
        <v>52</v>
      </c>
      <c r="AA63" t="s">
        <v>53</v>
      </c>
      <c r="AB63" t="s">
        <v>54</v>
      </c>
      <c r="AK63" s="2">
        <f>MAX(AK4:AK60)</f>
        <v>45.266666666666673</v>
      </c>
      <c r="AL63" s="2">
        <f>MAX(AL4:AL60)</f>
        <v>510.8</v>
      </c>
      <c r="AQ63" s="8" t="s">
        <v>47</v>
      </c>
      <c r="AS63" s="2">
        <f>STDEVP(AS4:AS57)</f>
        <v>30.850058445586967</v>
      </c>
      <c r="AT63" s="2"/>
      <c r="BO63" s="7">
        <v>30.9</v>
      </c>
      <c r="BP63" s="7">
        <v>20.03</v>
      </c>
      <c r="BQ63" s="2">
        <f t="shared" si="24"/>
        <v>-10.869999999999997</v>
      </c>
      <c r="BR63" s="2">
        <f t="shared" si="25"/>
        <v>25.465</v>
      </c>
      <c r="BU63" s="2">
        <v>18.399999999999999</v>
      </c>
      <c r="BV63" s="2">
        <v>270.5</v>
      </c>
      <c r="BW63" s="2">
        <f t="shared" si="26"/>
        <v>252.1</v>
      </c>
      <c r="BX63" s="2">
        <f t="shared" si="27"/>
        <v>144.44999999999999</v>
      </c>
      <c r="CA63" s="2">
        <v>18.399999999999999</v>
      </c>
      <c r="CB63" s="8">
        <v>12.65</v>
      </c>
      <c r="CC63" s="2">
        <f t="shared" si="0"/>
        <v>-5.7499999999999982</v>
      </c>
      <c r="CD63" s="2">
        <f t="shared" si="1"/>
        <v>15.524999999999999</v>
      </c>
      <c r="CG63" s="8" t="s">
        <v>46</v>
      </c>
      <c r="CI63" s="2">
        <f>AVERAGE(CI4:CI60)</f>
        <v>-9.4812631578947393</v>
      </c>
      <c r="CJ63" s="2">
        <f>AVERAGE(CJ4:CJ60)</f>
        <v>4.7736140350877205</v>
      </c>
      <c r="CM63" s="8" t="s">
        <v>46</v>
      </c>
      <c r="CO63" s="2">
        <f>AVERAGE(CO4:CO59)</f>
        <v>-8.9630952380952404</v>
      </c>
      <c r="CP63" s="2">
        <f>AVERAGE(CP4:CP59)</f>
        <v>16.288690476190471</v>
      </c>
      <c r="CS63" s="8" t="s">
        <v>46</v>
      </c>
      <c r="CU63" s="2">
        <f>AVERAGE(CU4:CU59)</f>
        <v>-16.713630952380957</v>
      </c>
      <c r="CV63" s="2">
        <f>AVERAGE(CV4:CV59)</f>
        <v>12.413422619047619</v>
      </c>
    </row>
    <row r="64" spans="1:105" x14ac:dyDescent="0.35">
      <c r="G64">
        <v>150</v>
      </c>
      <c r="H64" s="2">
        <f>I55</f>
        <v>23.621399028579969</v>
      </c>
      <c r="I64" s="2">
        <f>I58</f>
        <v>81.659957643673792</v>
      </c>
      <c r="J64" s="2">
        <f>I57</f>
        <v>-34.417159586513847</v>
      </c>
      <c r="K64" s="2"/>
      <c r="M64">
        <v>0</v>
      </c>
      <c r="N64" s="2">
        <v>19.170000000000002</v>
      </c>
      <c r="O64" s="2">
        <v>6.83</v>
      </c>
      <c r="P64" s="2">
        <v>31.5</v>
      </c>
      <c r="Q64" s="2"/>
      <c r="S64">
        <v>-30</v>
      </c>
      <c r="T64" s="2">
        <f>U55</f>
        <v>-14.348733333333335</v>
      </c>
      <c r="U64" s="2">
        <f>U58</f>
        <v>0.77656943181890448</v>
      </c>
      <c r="V64" s="2">
        <f>U57</f>
        <v>-29.474036098485577</v>
      </c>
      <c r="W64" s="2"/>
      <c r="Y64">
        <v>0</v>
      </c>
      <c r="Z64" s="2">
        <f>AA56</f>
        <v>-33.243267973856213</v>
      </c>
      <c r="AA64" s="2">
        <f>AA59</f>
        <v>-21.740100368397538</v>
      </c>
      <c r="AB64" s="2">
        <f>AA58</f>
        <v>-44.746435579314891</v>
      </c>
      <c r="AC64" s="2"/>
      <c r="AK64" s="2">
        <f>AVERAGE(AK4:AK60)</f>
        <v>32.476140350877188</v>
      </c>
      <c r="AL64" s="2">
        <f>AVERAGE(AL4:AL60)</f>
        <v>316.4228070175439</v>
      </c>
      <c r="AQ64" s="8" t="s">
        <v>48</v>
      </c>
      <c r="AS64" s="2">
        <f>AS62-1.96*AS63</f>
        <v>-26.071668385391533</v>
      </c>
      <c r="AT64" s="2"/>
      <c r="BO64" s="7">
        <v>38.299999999999997</v>
      </c>
      <c r="BP64" s="7">
        <v>25.1</v>
      </c>
      <c r="BQ64" s="2">
        <f t="shared" si="24"/>
        <v>-13.199999999999996</v>
      </c>
      <c r="BR64" s="2">
        <f t="shared" si="25"/>
        <v>31.7</v>
      </c>
      <c r="BU64" s="2">
        <v>36</v>
      </c>
      <c r="BV64" s="2">
        <v>65.040000000000006</v>
      </c>
      <c r="BW64" s="2">
        <f t="shared" si="26"/>
        <v>29.040000000000006</v>
      </c>
      <c r="BX64" s="2">
        <f t="shared" si="27"/>
        <v>50.52</v>
      </c>
      <c r="CA64" s="2">
        <v>36</v>
      </c>
      <c r="CB64" s="8">
        <v>10.52</v>
      </c>
      <c r="CC64" s="2">
        <f t="shared" si="0"/>
        <v>-25.48</v>
      </c>
      <c r="CD64" s="2">
        <f t="shared" si="1"/>
        <v>23.259999999999998</v>
      </c>
      <c r="CG64" s="8" t="s">
        <v>47</v>
      </c>
      <c r="CI64" s="2">
        <f>STDEVP(CI4:CI60)</f>
        <v>5.2773433045188414</v>
      </c>
      <c r="CJ64" s="2"/>
      <c r="CM64" s="8" t="s">
        <v>47</v>
      </c>
      <c r="CO64" s="2">
        <f>STDEVP(CO4:CO59)</f>
        <v>3.4879167189812219</v>
      </c>
      <c r="CP64" s="2"/>
      <c r="CS64" s="8" t="s">
        <v>47</v>
      </c>
      <c r="CU64" s="2">
        <f>STDEVP(CU4:CU59)</f>
        <v>5.7628744507608687</v>
      </c>
      <c r="CV64" s="2"/>
    </row>
    <row r="65" spans="7:100" x14ac:dyDescent="0.35">
      <c r="M65">
        <v>-40</v>
      </c>
      <c r="N65" s="2">
        <v>19.170000000000002</v>
      </c>
      <c r="O65" s="2">
        <v>6.83</v>
      </c>
      <c r="P65" s="2">
        <v>31.5</v>
      </c>
      <c r="Q65" s="2"/>
      <c r="Y65">
        <v>-30</v>
      </c>
      <c r="Z65" s="2">
        <f>AA56</f>
        <v>-33.243267973856213</v>
      </c>
      <c r="AA65" s="2">
        <f>AA59</f>
        <v>-21.740100368397538</v>
      </c>
      <c r="AB65" s="2">
        <f>AA58</f>
        <v>-44.746435579314891</v>
      </c>
      <c r="AC65" s="2"/>
      <c r="AK65" s="8" t="s">
        <v>46</v>
      </c>
      <c r="AM65" s="2">
        <f>AVERAGE(AM4:AM60)</f>
        <v>283.94666666666666</v>
      </c>
      <c r="AN65" s="2">
        <f>AVERAGE(AN4:AN60)</f>
        <v>174.44947368421055</v>
      </c>
      <c r="AQ65" s="8" t="s">
        <v>49</v>
      </c>
      <c r="AS65" s="2">
        <f>AS62+1.96*AS63</f>
        <v>94.860560721309369</v>
      </c>
      <c r="AT65" s="2"/>
      <c r="BO65" s="7">
        <v>33.200000000000003</v>
      </c>
      <c r="BP65" s="7">
        <v>17.559999999999999</v>
      </c>
      <c r="BQ65" s="2">
        <f t="shared" si="24"/>
        <v>-15.640000000000004</v>
      </c>
      <c r="BR65" s="2">
        <f t="shared" si="25"/>
        <v>25.380000000000003</v>
      </c>
      <c r="BU65" s="2">
        <v>34.1</v>
      </c>
      <c r="BV65" s="2">
        <v>213.3</v>
      </c>
      <c r="BW65" s="2">
        <f t="shared" si="26"/>
        <v>179.20000000000002</v>
      </c>
      <c r="BX65" s="2">
        <f t="shared" si="27"/>
        <v>123.7</v>
      </c>
      <c r="CA65" s="2">
        <v>34.1</v>
      </c>
      <c r="CB65" s="8">
        <v>47.91</v>
      </c>
      <c r="CC65" s="2">
        <f t="shared" si="0"/>
        <v>13.809999999999995</v>
      </c>
      <c r="CD65" s="2">
        <f t="shared" si="1"/>
        <v>41.004999999999995</v>
      </c>
      <c r="CG65" s="8" t="s">
        <v>48</v>
      </c>
      <c r="CI65" s="2">
        <f>CI63-1.96*CI64</f>
        <v>-19.824856034751669</v>
      </c>
      <c r="CJ65" s="2"/>
      <c r="CM65" s="8" t="s">
        <v>48</v>
      </c>
      <c r="CO65" s="2">
        <f>CO63-1.96*CO64</f>
        <v>-15.799412007298436</v>
      </c>
      <c r="CP65" s="2"/>
      <c r="CS65" s="8" t="s">
        <v>48</v>
      </c>
      <c r="CU65" s="2">
        <f>CU63-1.96*CU64</f>
        <v>-28.008864875872259</v>
      </c>
      <c r="CV65" s="2"/>
    </row>
    <row r="66" spans="7:100" x14ac:dyDescent="0.35">
      <c r="AK66" s="8" t="s">
        <v>47</v>
      </c>
      <c r="AM66" s="2">
        <f>STDEVP(AM4:AM60)</f>
        <v>100.14607921464655</v>
      </c>
      <c r="AN66" s="2"/>
      <c r="AQ66" s="8" t="s">
        <v>50</v>
      </c>
      <c r="AS66" s="2">
        <f>MAX(AS4:AS57)</f>
        <v>106.1</v>
      </c>
      <c r="AT66" s="2"/>
      <c r="BO66" s="7">
        <v>36.46</v>
      </c>
      <c r="BP66" s="7">
        <v>12.36</v>
      </c>
      <c r="BQ66" s="2">
        <f t="shared" si="24"/>
        <v>-24.1</v>
      </c>
      <c r="BR66" s="2">
        <f t="shared" si="25"/>
        <v>24.41</v>
      </c>
      <c r="BU66" s="2">
        <v>29.3</v>
      </c>
      <c r="BV66" s="2">
        <v>169.8</v>
      </c>
      <c r="BW66" s="2">
        <f t="shared" si="26"/>
        <v>140.5</v>
      </c>
      <c r="BX66" s="2">
        <f t="shared" si="27"/>
        <v>99.550000000000011</v>
      </c>
      <c r="CA66" s="2">
        <v>29.3</v>
      </c>
      <c r="CB66" s="8">
        <v>58.09</v>
      </c>
      <c r="CC66" s="2">
        <f t="shared" si="0"/>
        <v>28.790000000000003</v>
      </c>
      <c r="CD66" s="2">
        <f t="shared" si="1"/>
        <v>43.695</v>
      </c>
      <c r="CG66" s="8" t="s">
        <v>49</v>
      </c>
      <c r="CI66" s="2">
        <f>CI63+1.96*CI64</f>
        <v>0.86232971896219013</v>
      </c>
      <c r="CJ66" s="2"/>
      <c r="CM66" s="8" t="s">
        <v>49</v>
      </c>
      <c r="CO66" s="2">
        <f>CO63+1.96*CO64</f>
        <v>-2.1267784688920459</v>
      </c>
      <c r="CP66" s="2"/>
      <c r="CS66" s="8" t="s">
        <v>49</v>
      </c>
      <c r="CU66" s="2">
        <f>CU63+1.96*CU64</f>
        <v>-5.4183970288896539</v>
      </c>
      <c r="CV66" s="2"/>
    </row>
    <row r="67" spans="7:100" x14ac:dyDescent="0.35">
      <c r="AK67" s="8" t="s">
        <v>48</v>
      </c>
      <c r="AM67" s="2">
        <f>AM65-1.96*AM66</f>
        <v>87.660351405959432</v>
      </c>
      <c r="AN67" s="2"/>
      <c r="AQ67" s="8" t="s">
        <v>51</v>
      </c>
      <c r="AS67" s="2">
        <f>AS62/AT62</f>
        <v>0.69320002170150352</v>
      </c>
      <c r="AT67" s="2"/>
      <c r="BO67" s="7">
        <v>32.96</v>
      </c>
      <c r="BP67" s="7">
        <v>28.7</v>
      </c>
      <c r="BQ67" s="2">
        <f t="shared" si="24"/>
        <v>-4.2600000000000016</v>
      </c>
      <c r="BR67" s="2">
        <f t="shared" si="25"/>
        <v>30.83</v>
      </c>
      <c r="BU67" s="2">
        <v>22.1</v>
      </c>
      <c r="BV67" s="2">
        <v>170.3</v>
      </c>
      <c r="BW67" s="2">
        <f t="shared" si="26"/>
        <v>148.20000000000002</v>
      </c>
      <c r="BX67" s="2">
        <f t="shared" si="27"/>
        <v>96.2</v>
      </c>
      <c r="CA67" s="2">
        <v>22.1</v>
      </c>
      <c r="CB67" s="8">
        <v>17.8</v>
      </c>
      <c r="CC67" s="2">
        <f t="shared" si="0"/>
        <v>-4.3000000000000007</v>
      </c>
      <c r="CD67" s="2">
        <f t="shared" si="1"/>
        <v>19.950000000000003</v>
      </c>
      <c r="CG67" s="8" t="s">
        <v>50</v>
      </c>
      <c r="CI67" s="2">
        <f>MAX(CI4:CI60)</f>
        <v>1.6400000000000006</v>
      </c>
      <c r="CJ67" s="2"/>
      <c r="CM67" s="8" t="s">
        <v>50</v>
      </c>
      <c r="CO67" s="2">
        <f>MAX(CO4:CO59)</f>
        <v>-1.6333333333333293</v>
      </c>
      <c r="CP67" s="2"/>
      <c r="CS67" s="8" t="s">
        <v>50</v>
      </c>
      <c r="CU67" s="2">
        <f>MAX(CU4:CU59)</f>
        <v>-5.6</v>
      </c>
      <c r="CV67" s="2"/>
    </row>
    <row r="68" spans="7:100" x14ac:dyDescent="0.35">
      <c r="AK68" s="8" t="s">
        <v>49</v>
      </c>
      <c r="AM68" s="2">
        <f>AM65+1.96*AM66</f>
        <v>480.23298192737388</v>
      </c>
      <c r="AN68" s="2"/>
      <c r="BO68" s="7">
        <v>38.119999999999997</v>
      </c>
      <c r="BP68" s="7">
        <v>21.96</v>
      </c>
      <c r="BQ68" s="2">
        <f>BP68-BO68</f>
        <v>-16.159999999999997</v>
      </c>
      <c r="BR68" s="2">
        <f>AVERAGE(BO68:BP68)</f>
        <v>30.04</v>
      </c>
      <c r="BU68" s="2">
        <v>26.3</v>
      </c>
      <c r="BV68" s="2">
        <v>279.8</v>
      </c>
      <c r="BW68" s="2">
        <f t="shared" si="26"/>
        <v>253.5</v>
      </c>
      <c r="BX68" s="2">
        <f t="shared" si="27"/>
        <v>153.05000000000001</v>
      </c>
      <c r="CA68" s="2">
        <v>26.3</v>
      </c>
      <c r="CB68" s="8">
        <v>18.100000000000001</v>
      </c>
      <c r="CC68" s="2">
        <f t="shared" ref="CC68:CC97" si="36">CB68-CA68</f>
        <v>-8.1999999999999993</v>
      </c>
      <c r="CD68" s="2">
        <f t="shared" ref="CD68:CD97" si="37">AVERAGE(CA68:CB68)</f>
        <v>22.200000000000003</v>
      </c>
      <c r="CG68" s="8" t="s">
        <v>51</v>
      </c>
      <c r="CI68" s="2">
        <f>CI63/CJ63</f>
        <v>-1.9861813477596142</v>
      </c>
      <c r="CJ68" s="2"/>
      <c r="CM68" s="8" t="s">
        <v>51</v>
      </c>
      <c r="CO68" s="2">
        <f>CO63/CP63</f>
        <v>-0.55026493696327461</v>
      </c>
      <c r="CP68" s="2"/>
      <c r="CS68" s="8" t="s">
        <v>51</v>
      </c>
      <c r="CU68" s="2">
        <f>CU63/CV63</f>
        <v>-1.346416009935482</v>
      </c>
      <c r="CV68" s="2"/>
    </row>
    <row r="69" spans="7:100" x14ac:dyDescent="0.35">
      <c r="AK69" s="8" t="s">
        <v>50</v>
      </c>
      <c r="AM69" s="2">
        <f>MAX(AM4:AM60)</f>
        <v>487.6</v>
      </c>
      <c r="AN69" s="2"/>
      <c r="AR69" t="s">
        <v>52</v>
      </c>
      <c r="AS69" t="s">
        <v>53</v>
      </c>
      <c r="AT69" t="s">
        <v>54</v>
      </c>
      <c r="BO69" s="7">
        <v>32.630000000000003</v>
      </c>
      <c r="BP69" s="7">
        <v>30.43</v>
      </c>
      <c r="BQ69" s="2">
        <f>BP69-BO69</f>
        <v>-2.2000000000000028</v>
      </c>
      <c r="BR69" s="2">
        <f>AVERAGE(BO69:BP69)</f>
        <v>31.53</v>
      </c>
      <c r="BU69" s="2">
        <v>36</v>
      </c>
      <c r="BV69" s="2">
        <v>248.8</v>
      </c>
      <c r="BW69" s="2">
        <f t="shared" ref="BW69:BW88" si="38">BV69-BU69</f>
        <v>212.8</v>
      </c>
      <c r="BX69" s="2">
        <f t="shared" ref="BX69:BX88" si="39">AVERAGE(BU69:BV69)</f>
        <v>142.4</v>
      </c>
      <c r="CA69" s="2">
        <v>36</v>
      </c>
      <c r="CB69" s="8">
        <v>34.840000000000003</v>
      </c>
      <c r="CC69" s="2">
        <f t="shared" si="36"/>
        <v>-1.1599999999999966</v>
      </c>
      <c r="CD69" s="2">
        <f t="shared" si="37"/>
        <v>35.42</v>
      </c>
    </row>
    <row r="70" spans="7:100" x14ac:dyDescent="0.35">
      <c r="AK70" s="8" t="s">
        <v>51</v>
      </c>
      <c r="AM70" s="2">
        <f>AM65/AN65</f>
        <v>1.6276728193555263</v>
      </c>
      <c r="AN70" s="2"/>
      <c r="AQ70">
        <v>0</v>
      </c>
      <c r="AR70" s="2">
        <f>AS62</f>
        <v>34.394446167958918</v>
      </c>
      <c r="AS70" s="2">
        <f>AS65</f>
        <v>94.860560721309369</v>
      </c>
      <c r="AT70" s="2">
        <f>AS64</f>
        <v>-26.071668385391533</v>
      </c>
      <c r="BU70" s="2">
        <v>21.3</v>
      </c>
      <c r="BV70" s="2">
        <v>220</v>
      </c>
      <c r="BW70" s="2">
        <f t="shared" si="38"/>
        <v>198.7</v>
      </c>
      <c r="BX70" s="2">
        <f t="shared" si="39"/>
        <v>120.65</v>
      </c>
      <c r="CA70" s="2">
        <v>21.3</v>
      </c>
      <c r="CB70" s="8">
        <v>53.95</v>
      </c>
      <c r="CC70" s="2">
        <f t="shared" si="36"/>
        <v>32.650000000000006</v>
      </c>
      <c r="CD70" s="2">
        <f t="shared" si="37"/>
        <v>37.625</v>
      </c>
      <c r="CH70" t="s">
        <v>52</v>
      </c>
      <c r="CI70" t="s">
        <v>53</v>
      </c>
      <c r="CJ70" t="s">
        <v>54</v>
      </c>
      <c r="CN70" t="s">
        <v>52</v>
      </c>
      <c r="CO70" t="s">
        <v>53</v>
      </c>
      <c r="CP70" t="s">
        <v>54</v>
      </c>
      <c r="CT70" t="s">
        <v>52</v>
      </c>
      <c r="CU70" t="s">
        <v>53</v>
      </c>
      <c r="CV70" t="s">
        <v>54</v>
      </c>
    </row>
    <row r="71" spans="7:100" x14ac:dyDescent="0.35">
      <c r="AQ71">
        <v>40</v>
      </c>
      <c r="AR71" s="2">
        <f>AS62</f>
        <v>34.394446167958918</v>
      </c>
      <c r="AS71" s="2">
        <f>AS65</f>
        <v>94.860560721309369</v>
      </c>
      <c r="AT71" s="2">
        <f>AS64</f>
        <v>-26.071668385391533</v>
      </c>
      <c r="BO71" s="8" t="s">
        <v>46</v>
      </c>
      <c r="BQ71" s="2">
        <f>AVERAGE(BQ4:BQ69)</f>
        <v>-11.534595959595956</v>
      </c>
      <c r="BR71" s="2">
        <f>AVERAGE(BR4:BR69)</f>
        <v>26.274671717171721</v>
      </c>
      <c r="BU71" s="2">
        <v>23.6</v>
      </c>
      <c r="BV71" s="2">
        <v>201.2</v>
      </c>
      <c r="BW71" s="2">
        <f t="shared" si="38"/>
        <v>177.6</v>
      </c>
      <c r="BX71" s="2">
        <f t="shared" si="39"/>
        <v>112.39999999999999</v>
      </c>
      <c r="CA71" s="2">
        <v>23.6</v>
      </c>
      <c r="CB71" s="8">
        <v>38.92</v>
      </c>
      <c r="CC71" s="2">
        <f t="shared" si="36"/>
        <v>15.32</v>
      </c>
      <c r="CD71" s="2">
        <f t="shared" si="37"/>
        <v>31.26</v>
      </c>
      <c r="CG71">
        <v>0</v>
      </c>
      <c r="CH71" s="2">
        <f>CI63</f>
        <v>-9.4812631578947393</v>
      </c>
      <c r="CI71" s="2">
        <f>CI66</f>
        <v>0.86232971896219013</v>
      </c>
      <c r="CJ71" s="2">
        <f>CI65</f>
        <v>-19.824856034751669</v>
      </c>
      <c r="CM71">
        <v>0</v>
      </c>
      <c r="CN71" s="2">
        <f>CO63</f>
        <v>-8.9630952380952404</v>
      </c>
      <c r="CO71" s="2">
        <f>CO66</f>
        <v>-2.1267784688920459</v>
      </c>
      <c r="CP71" s="2">
        <f>CO65</f>
        <v>-15.799412007298436</v>
      </c>
      <c r="CS71">
        <v>0</v>
      </c>
      <c r="CT71" s="2">
        <f>CU63</f>
        <v>-16.713630952380957</v>
      </c>
      <c r="CU71" s="2">
        <f>CU66</f>
        <v>-5.4183970288896539</v>
      </c>
      <c r="CV71" s="2">
        <f>CU65</f>
        <v>-28.008864875872259</v>
      </c>
    </row>
    <row r="72" spans="7:100" x14ac:dyDescent="0.35">
      <c r="AL72" t="s">
        <v>52</v>
      </c>
      <c r="AM72" t="s">
        <v>53</v>
      </c>
      <c r="AN72" t="s">
        <v>54</v>
      </c>
      <c r="BO72" s="8" t="s">
        <v>47</v>
      </c>
      <c r="BQ72" s="2">
        <f>STDEVP(BQ4:BQ69)</f>
        <v>5.0332172294172119</v>
      </c>
      <c r="BR72" s="2"/>
      <c r="BU72" s="2">
        <v>24.2</v>
      </c>
      <c r="BV72" s="2">
        <v>230</v>
      </c>
      <c r="BW72" s="2">
        <f t="shared" si="38"/>
        <v>205.8</v>
      </c>
      <c r="BX72" s="2">
        <f t="shared" si="39"/>
        <v>127.1</v>
      </c>
      <c r="CA72" s="2">
        <v>24.2</v>
      </c>
      <c r="CB72" s="8">
        <v>45.9</v>
      </c>
      <c r="CC72" s="2">
        <f t="shared" si="36"/>
        <v>21.7</v>
      </c>
      <c r="CD72" s="2">
        <f t="shared" si="37"/>
        <v>35.049999999999997</v>
      </c>
      <c r="CG72">
        <v>-30</v>
      </c>
      <c r="CH72" s="2">
        <f>CI63</f>
        <v>-9.4812631578947393</v>
      </c>
      <c r="CI72" s="2">
        <f>CI66</f>
        <v>0.86232971896219013</v>
      </c>
      <c r="CJ72" s="2">
        <f>CI65</f>
        <v>-19.824856034751669</v>
      </c>
      <c r="CM72">
        <v>-20</v>
      </c>
      <c r="CN72" s="2">
        <f>CO63</f>
        <v>-8.9630952380952404</v>
      </c>
      <c r="CO72" s="2">
        <f>CO66</f>
        <v>-2.1267784688920459</v>
      </c>
      <c r="CP72" s="2">
        <f>CO65</f>
        <v>-15.799412007298436</v>
      </c>
      <c r="CS72">
        <v>-30</v>
      </c>
      <c r="CT72" s="2">
        <f>CU63</f>
        <v>-16.713630952380957</v>
      </c>
      <c r="CU72" s="2">
        <f>CU66</f>
        <v>-5.4183970288896539</v>
      </c>
      <c r="CV72" s="2">
        <f>CU65</f>
        <v>-28.008864875872259</v>
      </c>
    </row>
    <row r="73" spans="7:100" x14ac:dyDescent="0.35">
      <c r="AK73">
        <v>0</v>
      </c>
      <c r="AL73" s="2">
        <f>AM65</f>
        <v>283.94666666666666</v>
      </c>
      <c r="AM73" s="2">
        <f>AM68</f>
        <v>480.23298192737388</v>
      </c>
      <c r="AN73" s="2">
        <f>AM67</f>
        <v>87.660351405959432</v>
      </c>
      <c r="BO73" s="8" t="s">
        <v>48</v>
      </c>
      <c r="BQ73" s="2">
        <f>BQ71-1.96*BQ72</f>
        <v>-21.399701729253692</v>
      </c>
      <c r="BR73" s="2"/>
      <c r="BU73" s="2">
        <v>23.6</v>
      </c>
      <c r="BV73" s="2">
        <v>140.5</v>
      </c>
      <c r="BW73" s="2">
        <f t="shared" si="38"/>
        <v>116.9</v>
      </c>
      <c r="BX73" s="2">
        <f t="shared" si="39"/>
        <v>82.05</v>
      </c>
      <c r="CA73" s="2">
        <v>23.6</v>
      </c>
      <c r="CB73" s="8">
        <v>5.43</v>
      </c>
      <c r="CC73" s="2">
        <f t="shared" si="36"/>
        <v>-18.170000000000002</v>
      </c>
      <c r="CD73" s="2">
        <f t="shared" si="37"/>
        <v>14.515000000000001</v>
      </c>
    </row>
    <row r="74" spans="7:100" x14ac:dyDescent="0.35">
      <c r="AK74">
        <v>300</v>
      </c>
      <c r="AL74" s="2">
        <f>AM65</f>
        <v>283.94666666666666</v>
      </c>
      <c r="AM74" s="2">
        <f>AM68</f>
        <v>480.23298192737388</v>
      </c>
      <c r="AN74" s="2">
        <f>AM67</f>
        <v>87.660351405959432</v>
      </c>
      <c r="BO74" s="8" t="s">
        <v>49</v>
      </c>
      <c r="BQ74" s="2">
        <f>BQ71+1.96*BQ72</f>
        <v>-1.6694901899382213</v>
      </c>
      <c r="BR74" s="2"/>
      <c r="BU74" s="2">
        <v>34</v>
      </c>
      <c r="BV74" s="2">
        <v>258.39999999999998</v>
      </c>
      <c r="BW74" s="2">
        <f t="shared" si="38"/>
        <v>224.39999999999998</v>
      </c>
      <c r="BX74" s="2">
        <f t="shared" si="39"/>
        <v>146.19999999999999</v>
      </c>
      <c r="CA74" s="2">
        <v>34</v>
      </c>
      <c r="CB74" s="8">
        <v>12.96</v>
      </c>
      <c r="CC74" s="2">
        <f t="shared" si="36"/>
        <v>-21.04</v>
      </c>
      <c r="CD74" s="2">
        <f t="shared" si="37"/>
        <v>23.48</v>
      </c>
    </row>
    <row r="75" spans="7:100" x14ac:dyDescent="0.35">
      <c r="BO75" s="8" t="s">
        <v>50</v>
      </c>
      <c r="BQ75" s="2">
        <f>MAX(BQ4:BQ69)</f>
        <v>-1.7000000000000028</v>
      </c>
      <c r="BR75" s="2"/>
      <c r="BU75" s="2">
        <v>38.1</v>
      </c>
      <c r="BV75" s="2">
        <v>274.89999999999998</v>
      </c>
      <c r="BW75" s="2">
        <f t="shared" si="38"/>
        <v>236.79999999999998</v>
      </c>
      <c r="BX75" s="2">
        <f t="shared" si="39"/>
        <v>156.5</v>
      </c>
      <c r="CA75" s="2">
        <v>38.1</v>
      </c>
      <c r="CB75" s="8">
        <v>36.07</v>
      </c>
      <c r="CC75" s="2">
        <f t="shared" si="36"/>
        <v>-2.0300000000000011</v>
      </c>
      <c r="CD75" s="2">
        <f t="shared" si="37"/>
        <v>37.085000000000001</v>
      </c>
    </row>
    <row r="76" spans="7:100" x14ac:dyDescent="0.35">
      <c r="BO76" s="8" t="s">
        <v>51</v>
      </c>
      <c r="BQ76" s="2">
        <f>BQ71/BR71</f>
        <v>-0.43900057377529711</v>
      </c>
      <c r="BR76" s="2"/>
      <c r="BU76" s="2">
        <v>14.4</v>
      </c>
      <c r="BV76" s="2">
        <v>258.10000000000002</v>
      </c>
      <c r="BW76" s="2">
        <f t="shared" si="38"/>
        <v>243.70000000000002</v>
      </c>
      <c r="BX76" s="2">
        <f t="shared" si="39"/>
        <v>136.25</v>
      </c>
      <c r="CA76" s="2">
        <v>14.4</v>
      </c>
      <c r="CB76" s="8">
        <v>30.52</v>
      </c>
      <c r="CC76" s="2">
        <f t="shared" si="36"/>
        <v>16.119999999999997</v>
      </c>
      <c r="CD76" s="2">
        <f t="shared" si="37"/>
        <v>22.46</v>
      </c>
    </row>
    <row r="77" spans="7:100" x14ac:dyDescent="0.35">
      <c r="G77" s="8" t="s">
        <v>46</v>
      </c>
      <c r="I77" s="2">
        <f>AVERAGE(G4:G53)</f>
        <v>34.940266666666673</v>
      </c>
      <c r="J77" s="2">
        <f>AVERAGE(H4:H53)</f>
        <v>58.561665695246631</v>
      </c>
      <c r="BU77" s="2">
        <v>40.4</v>
      </c>
      <c r="BV77" s="2">
        <v>323.3</v>
      </c>
      <c r="BW77" s="2">
        <f t="shared" si="38"/>
        <v>282.90000000000003</v>
      </c>
      <c r="BX77" s="2">
        <f t="shared" si="39"/>
        <v>181.85</v>
      </c>
      <c r="CA77" s="2">
        <v>40.4</v>
      </c>
      <c r="CB77">
        <v>56.36</v>
      </c>
      <c r="CC77" s="2">
        <f t="shared" si="36"/>
        <v>15.96</v>
      </c>
      <c r="CD77" s="2">
        <f t="shared" si="37"/>
        <v>48.379999999999995</v>
      </c>
    </row>
    <row r="78" spans="7:100" x14ac:dyDescent="0.35">
      <c r="G78" s="8" t="s">
        <v>47</v>
      </c>
      <c r="I78" s="2">
        <f>STDEVP(G4:G53)</f>
        <v>5.1678838927445634</v>
      </c>
      <c r="J78" s="2"/>
      <c r="BP78" t="s">
        <v>52</v>
      </c>
      <c r="BQ78" t="s">
        <v>53</v>
      </c>
      <c r="BR78" t="s">
        <v>54</v>
      </c>
      <c r="BU78" s="2">
        <v>33.700000000000003</v>
      </c>
      <c r="BV78" s="2">
        <v>235.1</v>
      </c>
      <c r="BW78" s="2">
        <f t="shared" si="38"/>
        <v>201.39999999999998</v>
      </c>
      <c r="BX78" s="2">
        <f t="shared" si="39"/>
        <v>134.4</v>
      </c>
      <c r="CA78" s="2">
        <v>33.700000000000003</v>
      </c>
      <c r="CB78">
        <v>71.69</v>
      </c>
      <c r="CC78" s="2">
        <f t="shared" si="36"/>
        <v>37.989999999999995</v>
      </c>
      <c r="CD78" s="2">
        <f t="shared" si="37"/>
        <v>52.695</v>
      </c>
    </row>
    <row r="79" spans="7:100" x14ac:dyDescent="0.35">
      <c r="G79" s="8" t="s">
        <v>48</v>
      </c>
      <c r="I79" s="2">
        <f>I77-1.96*I78</f>
        <v>24.811214236887331</v>
      </c>
      <c r="J79" s="2"/>
      <c r="BO79">
        <v>0</v>
      </c>
      <c r="BP79" s="2">
        <f>BQ71</f>
        <v>-11.534595959595956</v>
      </c>
      <c r="BQ79" s="2">
        <f>BQ74</f>
        <v>-1.6694901899382213</v>
      </c>
      <c r="BR79" s="2">
        <f>BQ73</f>
        <v>-21.399701729253692</v>
      </c>
      <c r="BU79" s="2">
        <v>34.299999999999997</v>
      </c>
      <c r="BV79" s="2">
        <v>298.60000000000002</v>
      </c>
      <c r="BW79" s="2">
        <f t="shared" si="38"/>
        <v>264.3</v>
      </c>
      <c r="BX79" s="2">
        <f t="shared" si="39"/>
        <v>166.45000000000002</v>
      </c>
      <c r="CA79" s="2">
        <v>34.299999999999997</v>
      </c>
      <c r="CB79">
        <v>46.93</v>
      </c>
      <c r="CC79" s="2">
        <f t="shared" si="36"/>
        <v>12.630000000000003</v>
      </c>
      <c r="CD79" s="2">
        <f t="shared" si="37"/>
        <v>40.614999999999995</v>
      </c>
    </row>
    <row r="80" spans="7:100" x14ac:dyDescent="0.35">
      <c r="G80" s="8" t="s">
        <v>49</v>
      </c>
      <c r="I80" s="2">
        <f>I77+1.96*I78</f>
        <v>45.069319096446016</v>
      </c>
      <c r="J80" s="2"/>
      <c r="BO80">
        <v>-50</v>
      </c>
      <c r="BP80" s="2">
        <f>BQ71</f>
        <v>-11.534595959595956</v>
      </c>
      <c r="BQ80" s="2">
        <f>BQ74</f>
        <v>-1.6694901899382213</v>
      </c>
      <c r="BR80" s="2">
        <f>BQ73</f>
        <v>-21.399701729253692</v>
      </c>
      <c r="BU80" s="2">
        <v>31.9</v>
      </c>
      <c r="BV80" s="2">
        <v>221.9</v>
      </c>
      <c r="BW80" s="2">
        <f t="shared" si="38"/>
        <v>190</v>
      </c>
      <c r="BX80" s="2">
        <f t="shared" si="39"/>
        <v>126.9</v>
      </c>
      <c r="CA80" s="2">
        <v>31.9</v>
      </c>
      <c r="CB80">
        <v>53.37</v>
      </c>
      <c r="CC80" s="2">
        <f t="shared" si="36"/>
        <v>21.47</v>
      </c>
      <c r="CD80" s="2">
        <f t="shared" si="37"/>
        <v>42.634999999999998</v>
      </c>
    </row>
    <row r="81" spans="7:82" x14ac:dyDescent="0.35">
      <c r="G81" s="8" t="s">
        <v>50</v>
      </c>
      <c r="I81" s="2">
        <f>MAX(G4:G53)</f>
        <v>44</v>
      </c>
      <c r="J81" s="2"/>
      <c r="BU81" s="2">
        <v>13.6</v>
      </c>
      <c r="BV81" s="2">
        <v>260.60000000000002</v>
      </c>
      <c r="BW81" s="2">
        <f t="shared" si="38"/>
        <v>247.00000000000003</v>
      </c>
      <c r="BX81" s="2">
        <f t="shared" si="39"/>
        <v>137.10000000000002</v>
      </c>
      <c r="CA81" s="2">
        <v>13.6</v>
      </c>
      <c r="CB81">
        <v>3.94</v>
      </c>
      <c r="CC81" s="2">
        <f t="shared" si="36"/>
        <v>-9.66</v>
      </c>
      <c r="CD81" s="2">
        <f t="shared" si="37"/>
        <v>8.77</v>
      </c>
    </row>
    <row r="82" spans="7:82" x14ac:dyDescent="0.35">
      <c r="G82" s="8" t="s">
        <v>51</v>
      </c>
      <c r="I82" s="2">
        <f>I77/J77</f>
        <v>0.5966405882048319</v>
      </c>
      <c r="J82" s="2"/>
      <c r="BU82" s="2">
        <v>14.3</v>
      </c>
      <c r="BV82" s="2">
        <v>166.6</v>
      </c>
      <c r="BW82" s="2">
        <f t="shared" si="38"/>
        <v>152.29999999999998</v>
      </c>
      <c r="BX82" s="2">
        <f t="shared" si="39"/>
        <v>90.45</v>
      </c>
      <c r="CA82" s="2">
        <v>14.3</v>
      </c>
      <c r="CB82">
        <v>45.27</v>
      </c>
      <c r="CC82" s="2">
        <f t="shared" si="36"/>
        <v>30.970000000000002</v>
      </c>
      <c r="CD82" s="2">
        <f t="shared" si="37"/>
        <v>29.785000000000004</v>
      </c>
    </row>
    <row r="83" spans="7:82" x14ac:dyDescent="0.35">
      <c r="BU83" s="2">
        <v>16.100000000000001</v>
      </c>
      <c r="BV83" s="2">
        <v>146.4</v>
      </c>
      <c r="BW83" s="2">
        <f t="shared" si="38"/>
        <v>130.30000000000001</v>
      </c>
      <c r="BX83" s="2">
        <f t="shared" si="39"/>
        <v>81.25</v>
      </c>
      <c r="CA83" s="2">
        <v>25.1</v>
      </c>
      <c r="CB83">
        <v>39.89</v>
      </c>
      <c r="CC83" s="2">
        <f t="shared" si="36"/>
        <v>14.79</v>
      </c>
      <c r="CD83" s="2">
        <f t="shared" si="37"/>
        <v>32.495000000000005</v>
      </c>
    </row>
    <row r="84" spans="7:82" x14ac:dyDescent="0.35">
      <c r="BU84" s="2">
        <v>21.1</v>
      </c>
      <c r="BV84" s="2">
        <v>139.30000000000001</v>
      </c>
      <c r="BW84" s="2">
        <f t="shared" si="38"/>
        <v>118.20000000000002</v>
      </c>
      <c r="BX84" s="2">
        <f t="shared" si="39"/>
        <v>80.2</v>
      </c>
      <c r="CA84" s="2">
        <v>12</v>
      </c>
      <c r="CB84">
        <v>7.43</v>
      </c>
      <c r="CC84" s="2">
        <f t="shared" si="36"/>
        <v>-4.57</v>
      </c>
      <c r="CD84" s="2">
        <f t="shared" si="37"/>
        <v>9.7149999999999999</v>
      </c>
    </row>
    <row r="85" spans="7:82" x14ac:dyDescent="0.35">
      <c r="BU85" s="2">
        <v>24.3</v>
      </c>
      <c r="BV85" s="2">
        <v>168.8</v>
      </c>
      <c r="BW85" s="2">
        <f t="shared" si="38"/>
        <v>144.5</v>
      </c>
      <c r="BX85" s="2">
        <f t="shared" si="39"/>
        <v>96.550000000000011</v>
      </c>
      <c r="CA85" s="2">
        <v>16.100000000000001</v>
      </c>
      <c r="CB85">
        <v>14.52</v>
      </c>
      <c r="CC85" s="2">
        <f t="shared" si="36"/>
        <v>-1.5800000000000018</v>
      </c>
      <c r="CD85" s="2">
        <f t="shared" si="37"/>
        <v>15.31</v>
      </c>
    </row>
    <row r="86" spans="7:82" x14ac:dyDescent="0.35">
      <c r="BU86" s="2">
        <v>29.7</v>
      </c>
      <c r="BV86" s="2">
        <v>182.4</v>
      </c>
      <c r="BW86" s="2">
        <f t="shared" si="38"/>
        <v>152.70000000000002</v>
      </c>
      <c r="BX86" s="2">
        <f t="shared" si="39"/>
        <v>106.05</v>
      </c>
      <c r="CA86" s="2">
        <v>21.1</v>
      </c>
      <c r="CB86">
        <v>29.55</v>
      </c>
      <c r="CC86" s="2">
        <f t="shared" si="36"/>
        <v>8.4499999999999993</v>
      </c>
      <c r="CD86" s="2">
        <f t="shared" si="37"/>
        <v>25.325000000000003</v>
      </c>
    </row>
    <row r="87" spans="7:82" x14ac:dyDescent="0.35">
      <c r="BU87" s="2">
        <v>38</v>
      </c>
      <c r="BV87" s="2">
        <v>170.2</v>
      </c>
      <c r="BW87" s="2">
        <f t="shared" si="38"/>
        <v>132.19999999999999</v>
      </c>
      <c r="BX87" s="2">
        <f t="shared" si="39"/>
        <v>104.1</v>
      </c>
      <c r="CA87" s="2">
        <v>24.3</v>
      </c>
      <c r="CB87">
        <v>37.96</v>
      </c>
      <c r="CC87" s="2">
        <f t="shared" si="36"/>
        <v>13.66</v>
      </c>
      <c r="CD87" s="2">
        <f t="shared" si="37"/>
        <v>31.130000000000003</v>
      </c>
    </row>
    <row r="88" spans="7:82" x14ac:dyDescent="0.35">
      <c r="BU88" s="2">
        <v>12.1</v>
      </c>
      <c r="BV88" s="2">
        <v>128.9</v>
      </c>
      <c r="BW88" s="2">
        <f t="shared" si="38"/>
        <v>116.80000000000001</v>
      </c>
      <c r="BX88" s="2">
        <f t="shared" si="39"/>
        <v>70.5</v>
      </c>
      <c r="CA88" s="2">
        <v>29.7</v>
      </c>
      <c r="CB88">
        <v>39.24</v>
      </c>
      <c r="CC88" s="2">
        <f t="shared" si="36"/>
        <v>9.5400000000000027</v>
      </c>
      <c r="CD88" s="2">
        <f t="shared" si="37"/>
        <v>34.47</v>
      </c>
    </row>
    <row r="89" spans="7:82" x14ac:dyDescent="0.35">
      <c r="CA89" s="2">
        <v>38</v>
      </c>
      <c r="CB89">
        <v>28.99</v>
      </c>
      <c r="CC89" s="2">
        <f t="shared" si="36"/>
        <v>-9.0100000000000016</v>
      </c>
      <c r="CD89" s="2">
        <f t="shared" si="37"/>
        <v>33.494999999999997</v>
      </c>
    </row>
    <row r="90" spans="7:82" x14ac:dyDescent="0.35">
      <c r="BU90" s="2">
        <f>MIN(BU4:BU88)</f>
        <v>11.6</v>
      </c>
      <c r="BV90" s="2">
        <f>MIN(BV4:BV88)</f>
        <v>42.38</v>
      </c>
      <c r="CA90" s="2">
        <v>12.1</v>
      </c>
      <c r="CB90">
        <v>4.41</v>
      </c>
      <c r="CC90" s="2">
        <f t="shared" si="36"/>
        <v>-7.6899999999999995</v>
      </c>
      <c r="CD90" s="2">
        <f t="shared" si="37"/>
        <v>8.254999999999999</v>
      </c>
    </row>
    <row r="91" spans="7:82" x14ac:dyDescent="0.35">
      <c r="BU91" s="2">
        <f>MAX(BU4:BU88)</f>
        <v>40.4</v>
      </c>
      <c r="BV91" s="2">
        <f>MAX(BV4:BV88)</f>
        <v>342</v>
      </c>
    </row>
    <row r="92" spans="7:82" x14ac:dyDescent="0.35">
      <c r="BU92" s="2">
        <f>AVERAGE(BU4:BU88)</f>
        <v>22.374666666666659</v>
      </c>
      <c r="BV92" s="2">
        <f>AVERAGE(BV4:BV88)</f>
        <v>214.48278431372549</v>
      </c>
      <c r="CA92" s="8" t="s">
        <v>46</v>
      </c>
      <c r="CC92" s="2">
        <f>AVERAGE(CC4:CC90)</f>
        <v>5.3082606430488886</v>
      </c>
      <c r="CD92" s="2">
        <f>AVERAGE(CD4:CD90)</f>
        <v>25.245126490106827</v>
      </c>
    </row>
    <row r="93" spans="7:82" x14ac:dyDescent="0.35">
      <c r="CA93" s="8" t="s">
        <v>47</v>
      </c>
      <c r="CC93" s="2">
        <f>STDEVP(CC4:CC90)</f>
        <v>12.383212955707634</v>
      </c>
      <c r="CD93" s="2"/>
    </row>
    <row r="94" spans="7:82" x14ac:dyDescent="0.35">
      <c r="BU94" s="8" t="s">
        <v>46</v>
      </c>
      <c r="BW94" s="2">
        <f>AVERAGE(BW4:BW88)</f>
        <v>192.10811764705883</v>
      </c>
      <c r="BX94" s="2">
        <f>AVERAGE(BX4:BX88)</f>
        <v>118.42872549019607</v>
      </c>
      <c r="CA94" s="8" t="s">
        <v>48</v>
      </c>
      <c r="CC94" s="2">
        <f>CC92-1.96*CC93</f>
        <v>-18.962836750138074</v>
      </c>
      <c r="CD94" s="2"/>
    </row>
    <row r="95" spans="7:82" x14ac:dyDescent="0.35">
      <c r="BU95" s="8" t="s">
        <v>47</v>
      </c>
      <c r="BW95" s="2">
        <f>STDEVP(BW4:BW88)</f>
        <v>57.478526341962557</v>
      </c>
      <c r="BX95" s="2"/>
      <c r="CA95" s="8" t="s">
        <v>49</v>
      </c>
      <c r="CC95" s="2">
        <f>CC92+1.96*CC93</f>
        <v>29.579358036235853</v>
      </c>
      <c r="CD95" s="2"/>
    </row>
    <row r="96" spans="7:82" x14ac:dyDescent="0.35">
      <c r="BU96" s="8" t="s">
        <v>48</v>
      </c>
      <c r="BW96" s="2">
        <f>BW94-1.96*BW95</f>
        <v>79.450206016812231</v>
      </c>
      <c r="BX96" s="2"/>
      <c r="CA96" s="8" t="s">
        <v>50</v>
      </c>
      <c r="CC96" s="2">
        <f>MAX(CC4:CC90)</f>
        <v>37.989999999999995</v>
      </c>
      <c r="CD96" s="2"/>
    </row>
    <row r="97" spans="73:82" x14ac:dyDescent="0.35">
      <c r="BU97" s="8" t="s">
        <v>49</v>
      </c>
      <c r="BW97" s="2">
        <f>BW94+1.96*BW95</f>
        <v>304.76602927730545</v>
      </c>
      <c r="BX97" s="2"/>
      <c r="CA97" s="8" t="s">
        <v>51</v>
      </c>
      <c r="CC97" s="2">
        <f>CC92/CD92</f>
        <v>0.21026872830798107</v>
      </c>
      <c r="CD97" s="2"/>
    </row>
    <row r="98" spans="73:82" x14ac:dyDescent="0.35">
      <c r="BU98" s="8" t="s">
        <v>50</v>
      </c>
      <c r="BW98" s="2">
        <f>MAX(BW4:BW88)</f>
        <v>326.60000000000002</v>
      </c>
      <c r="BX98" s="2"/>
    </row>
    <row r="99" spans="73:82" x14ac:dyDescent="0.35">
      <c r="BU99" s="8" t="s">
        <v>51</v>
      </c>
      <c r="BW99" s="2">
        <f>BW94/BX94</f>
        <v>1.622141223355158</v>
      </c>
      <c r="BX99" s="2"/>
      <c r="CB99" t="s">
        <v>52</v>
      </c>
      <c r="CC99" t="s">
        <v>53</v>
      </c>
      <c r="CD99" t="s">
        <v>54</v>
      </c>
    </row>
    <row r="100" spans="73:82" x14ac:dyDescent="0.35">
      <c r="CA100">
        <v>0</v>
      </c>
      <c r="CB100" s="2">
        <f>CC92</f>
        <v>5.3082606430488886</v>
      </c>
      <c r="CC100" s="2">
        <f>CC95</f>
        <v>29.579358036235853</v>
      </c>
      <c r="CD100" s="2">
        <f>CC94</f>
        <v>-18.962836750138074</v>
      </c>
    </row>
    <row r="101" spans="73:82" x14ac:dyDescent="0.35">
      <c r="BV101" t="s">
        <v>52</v>
      </c>
      <c r="BW101" t="s">
        <v>53</v>
      </c>
      <c r="BX101" t="s">
        <v>54</v>
      </c>
      <c r="CA101">
        <v>50</v>
      </c>
      <c r="CB101" s="2">
        <f>CC92</f>
        <v>5.3082606430488886</v>
      </c>
      <c r="CC101" s="2">
        <f>CC95</f>
        <v>29.579358036235853</v>
      </c>
      <c r="CD101" s="2">
        <f>CC94</f>
        <v>-18.962836750138074</v>
      </c>
    </row>
    <row r="102" spans="73:82" x14ac:dyDescent="0.35">
      <c r="BU102">
        <v>0</v>
      </c>
      <c r="BV102" s="2">
        <f>BW94</f>
        <v>192.10811764705883</v>
      </c>
      <c r="BW102" s="2">
        <f>BW97</f>
        <v>304.76602927730545</v>
      </c>
      <c r="BX102" s="2">
        <f>BW96</f>
        <v>79.450206016812231</v>
      </c>
    </row>
    <row r="103" spans="73:82" x14ac:dyDescent="0.35">
      <c r="BU103">
        <v>330</v>
      </c>
      <c r="BV103" s="2">
        <f>BW94</f>
        <v>192.10811764705883</v>
      </c>
      <c r="BW103" s="2">
        <f>BW97</f>
        <v>304.76602927730545</v>
      </c>
      <c r="BX103" s="2">
        <f>BW96</f>
        <v>79.450206016812231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Bland altmann plot data ALL</vt:lpstr>
      <vt:lpstr>Sheet2</vt:lpstr>
    </vt:vector>
  </TitlesOfParts>
  <Company>The University of Adelaide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Bianca Agenbag</dc:creator>
  <cp:lastModifiedBy>Bianca Agenbag</cp:lastModifiedBy>
  <dcterms:created xsi:type="dcterms:W3CDTF">2022-02-28T01:43:04Z</dcterms:created>
  <dcterms:modified xsi:type="dcterms:W3CDTF">2022-02-28T01:49:21Z</dcterms:modified>
</cp:coreProperties>
</file>